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Analysis\Excel\"/>
    </mc:Choice>
  </mc:AlternateContent>
  <bookViews>
    <workbookView xWindow="0" yWindow="0" windowWidth="16380" windowHeight="8190" tabRatio="500"/>
  </bookViews>
  <sheets>
    <sheet name="Summary_Median" sheetId="1" r:id="rId1"/>
    <sheet name="SummaryCorrect_Mean" sheetId="2" r:id="rId2"/>
    <sheet name="Old_SummaryWithAverages" sheetId="3" r:id="rId3"/>
    <sheet name="Victor_SummaryToR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4" i="4" l="1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Y96" i="2"/>
  <c r="Y95" i="2"/>
  <c r="Y94" i="2"/>
  <c r="P94" i="2"/>
  <c r="Y93" i="2"/>
  <c r="P93" i="2"/>
  <c r="Y92" i="2"/>
  <c r="P92" i="2"/>
  <c r="Y91" i="2"/>
  <c r="P91" i="2"/>
  <c r="Y90" i="2"/>
  <c r="P90" i="2"/>
  <c r="Y89" i="2"/>
  <c r="P89" i="2"/>
  <c r="Y88" i="2"/>
  <c r="P88" i="2"/>
  <c r="Y87" i="2"/>
  <c r="P87" i="2"/>
  <c r="Y86" i="2"/>
  <c r="P86" i="2"/>
  <c r="Y85" i="2"/>
  <c r="P85" i="2"/>
  <c r="Y84" i="2"/>
  <c r="P84" i="2"/>
  <c r="Y83" i="2"/>
  <c r="P83" i="2"/>
  <c r="Y82" i="2"/>
  <c r="P82" i="2"/>
  <c r="Y81" i="2"/>
  <c r="P81" i="2"/>
  <c r="Y80" i="2"/>
  <c r="P80" i="2"/>
  <c r="Y79" i="2"/>
  <c r="P79" i="2"/>
  <c r="Y78" i="2"/>
  <c r="P78" i="2"/>
  <c r="Y77" i="2"/>
  <c r="P77" i="2"/>
  <c r="Y76" i="2"/>
  <c r="P76" i="2"/>
  <c r="Y75" i="2"/>
  <c r="P75" i="2"/>
  <c r="Y74" i="2"/>
  <c r="P74" i="2"/>
  <c r="Y73" i="2"/>
  <c r="P73" i="2"/>
  <c r="Y72" i="2"/>
  <c r="P72" i="2"/>
  <c r="Y71" i="2"/>
  <c r="P71" i="2"/>
  <c r="Y70" i="2"/>
  <c r="P70" i="2"/>
  <c r="Y69" i="2"/>
  <c r="P69" i="2"/>
  <c r="Y68" i="2"/>
  <c r="P68" i="2"/>
  <c r="Y67" i="2"/>
  <c r="P67" i="2"/>
  <c r="Y66" i="2"/>
  <c r="P66" i="2"/>
  <c r="Y65" i="2"/>
  <c r="P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W23" i="2"/>
  <c r="V23" i="2"/>
  <c r="U23" i="2"/>
  <c r="T23" i="2"/>
  <c r="K23" i="2"/>
  <c r="J23" i="2"/>
  <c r="W22" i="2"/>
  <c r="V22" i="2"/>
  <c r="U22" i="2"/>
  <c r="T22" i="2"/>
  <c r="K22" i="2"/>
  <c r="J22" i="2"/>
  <c r="W21" i="2"/>
  <c r="V21" i="2"/>
  <c r="U21" i="2"/>
  <c r="T21" i="2"/>
  <c r="K21" i="2"/>
  <c r="J21" i="2"/>
  <c r="W20" i="2"/>
  <c r="V20" i="2"/>
  <c r="U20" i="2"/>
  <c r="T20" i="2"/>
  <c r="K20" i="2"/>
  <c r="J20" i="2"/>
  <c r="W19" i="2"/>
  <c r="V19" i="2"/>
  <c r="U19" i="2"/>
  <c r="T19" i="2"/>
  <c r="K19" i="2"/>
  <c r="J19" i="2"/>
  <c r="W18" i="2"/>
  <c r="V18" i="2"/>
  <c r="U18" i="2"/>
  <c r="T18" i="2"/>
  <c r="K18" i="2"/>
  <c r="J18" i="2"/>
  <c r="W17" i="2"/>
  <c r="V17" i="2"/>
  <c r="U17" i="2"/>
  <c r="T17" i="2"/>
  <c r="K17" i="2"/>
  <c r="J17" i="2"/>
  <c r="W16" i="2"/>
  <c r="V16" i="2"/>
  <c r="U16" i="2"/>
  <c r="T16" i="2"/>
  <c r="K16" i="2"/>
  <c r="J16" i="2"/>
  <c r="W15" i="2"/>
  <c r="V15" i="2"/>
  <c r="U15" i="2"/>
  <c r="T15" i="2"/>
  <c r="K15" i="2"/>
  <c r="J15" i="2"/>
  <c r="W14" i="2"/>
  <c r="V14" i="2"/>
  <c r="U14" i="2"/>
  <c r="T14" i="2"/>
  <c r="K14" i="2"/>
  <c r="J14" i="2"/>
  <c r="W13" i="2"/>
  <c r="V13" i="2"/>
  <c r="U13" i="2"/>
  <c r="T13" i="2"/>
  <c r="K13" i="2"/>
  <c r="J13" i="2"/>
  <c r="W12" i="2"/>
  <c r="V12" i="2"/>
  <c r="U12" i="2"/>
  <c r="T12" i="2"/>
  <c r="K12" i="2"/>
  <c r="J12" i="2"/>
  <c r="W11" i="2"/>
  <c r="V11" i="2"/>
  <c r="U11" i="2"/>
  <c r="T11" i="2"/>
  <c r="K11" i="2"/>
  <c r="J11" i="2"/>
  <c r="W10" i="2"/>
  <c r="V10" i="2"/>
  <c r="U10" i="2"/>
  <c r="T10" i="2"/>
  <c r="K10" i="2"/>
  <c r="J10" i="2"/>
  <c r="W9" i="2"/>
  <c r="V9" i="2"/>
  <c r="U9" i="2"/>
  <c r="T9" i="2"/>
  <c r="K9" i="2"/>
  <c r="J9" i="2"/>
  <c r="W8" i="2"/>
  <c r="V8" i="2"/>
  <c r="U8" i="2"/>
  <c r="T8" i="2"/>
  <c r="K8" i="2"/>
  <c r="J8" i="2"/>
  <c r="W7" i="2"/>
  <c r="V7" i="2"/>
  <c r="U7" i="2"/>
  <c r="T7" i="2"/>
  <c r="K7" i="2"/>
  <c r="J7" i="2"/>
  <c r="W6" i="2"/>
  <c r="V6" i="2"/>
  <c r="U6" i="2"/>
  <c r="T6" i="2"/>
  <c r="K6" i="2"/>
  <c r="J6" i="2"/>
  <c r="W5" i="2"/>
  <c r="V5" i="2"/>
  <c r="U5" i="2"/>
  <c r="T5" i="2"/>
  <c r="K5" i="2"/>
  <c r="J5" i="2"/>
  <c r="W4" i="2"/>
  <c r="V4" i="2"/>
  <c r="U4" i="2"/>
  <c r="T4" i="2"/>
  <c r="K4" i="2"/>
  <c r="J4" i="2"/>
  <c r="W3" i="2"/>
  <c r="V3" i="2"/>
  <c r="U3" i="2"/>
  <c r="T3" i="2"/>
  <c r="K3" i="2"/>
  <c r="J3" i="2"/>
  <c r="W2" i="2"/>
  <c r="V2" i="2"/>
  <c r="U2" i="2"/>
  <c r="T2" i="2"/>
  <c r="K2" i="2"/>
  <c r="J2" i="2"/>
</calcChain>
</file>

<file path=xl/sharedStrings.xml><?xml version="1.0" encoding="utf-8"?>
<sst xmlns="http://schemas.openxmlformats.org/spreadsheetml/2006/main" count="431" uniqueCount="247">
  <si>
    <t>Members/Task</t>
  </si>
  <si>
    <t>Time task 3</t>
  </si>
  <si>
    <t>Time task 4</t>
  </si>
  <si>
    <t>Error task 3</t>
  </si>
  <si>
    <t>Error task 4</t>
  </si>
  <si>
    <t>Time/Members</t>
  </si>
  <si>
    <t>1 member</t>
  </si>
  <si>
    <t>2 members</t>
  </si>
  <si>
    <t>3 members</t>
  </si>
  <si>
    <t>4 members</t>
  </si>
  <si>
    <t>Error / Members</t>
  </si>
  <si>
    <t>Time task 1</t>
  </si>
  <si>
    <t>Time task 2</t>
  </si>
  <si>
    <t>Error task 1</t>
  </si>
  <si>
    <t>Error task 2</t>
  </si>
  <si>
    <t>Mean Time</t>
  </si>
  <si>
    <t>Mean Error</t>
  </si>
  <si>
    <t>J task 1</t>
  </si>
  <si>
    <t>J task 2</t>
  </si>
  <si>
    <t>J task 3</t>
  </si>
  <si>
    <t>J task 4</t>
  </si>
  <si>
    <t>Var task1</t>
  </si>
  <si>
    <t>Var task2</t>
  </si>
  <si>
    <t>Var task3</t>
  </si>
  <si>
    <t>Var task4</t>
  </si>
  <si>
    <t>Var Aj t1</t>
  </si>
  <si>
    <t>Var Aj t2</t>
  </si>
  <si>
    <t>Var Aj t3</t>
  </si>
  <si>
    <t>Var Aj t4</t>
  </si>
  <si>
    <t>Var/Members</t>
  </si>
  <si>
    <t>J/Members</t>
  </si>
  <si>
    <t>Erro por Qnt de Pessoas</t>
  </si>
  <si>
    <t>Kruskal-Wallis</t>
  </si>
  <si>
    <t>H =</t>
  </si>
  <si>
    <t>Graus de liberdade =</t>
  </si>
  <si>
    <t>(p) Kruskal-Wallis =</t>
  </si>
  <si>
    <t>&lt; 0.0001</t>
  </si>
  <si>
    <t>R 1 =</t>
  </si>
  <si>
    <t>R 2 =</t>
  </si>
  <si>
    <t>R 3 =</t>
  </si>
  <si>
    <t>R 4 =</t>
  </si>
  <si>
    <t>R 1 (posto médio) =</t>
  </si>
  <si>
    <t>R 2 (posto médio) =</t>
  </si>
  <si>
    <t>R 3 (posto médio) =</t>
  </si>
  <si>
    <t>R 4 (posto médio) =</t>
  </si>
  <si>
    <t>Comparações (método de Dunn)</t>
  </si>
  <si>
    <t>Dif. Postos</t>
  </si>
  <si>
    <t>z calculado</t>
  </si>
  <si>
    <t>z crítico</t>
  </si>
  <si>
    <t>p</t>
  </si>
  <si>
    <t>Postos médios  1 e 2</t>
  </si>
  <si>
    <t>ns</t>
  </si>
  <si>
    <t>Postos médios  1 e 3</t>
  </si>
  <si>
    <t>&lt; 0.05</t>
  </si>
  <si>
    <t>Postos médios  1 e 4</t>
  </si>
  <si>
    <t>Postos médios  2 e 3</t>
  </si>
  <si>
    <t>Postos médios  2 e 4</t>
  </si>
  <si>
    <t>Postos médios  3 e 4</t>
  </si>
  <si>
    <t>correlação erro X J X Variance</t>
  </si>
  <si>
    <t>ajusted correlation</t>
  </si>
  <si>
    <t>sem times de 1</t>
  </si>
  <si>
    <t>sem tarefas 1 e 2</t>
  </si>
  <si>
    <t>Colunas 1 e  2</t>
  </si>
  <si>
    <t>Colunas 1 e  3</t>
  </si>
  <si>
    <t>Colunas 2 e  3</t>
  </si>
  <si>
    <t>n (pares) =</t>
  </si>
  <si>
    <t>r (Pearson) =</t>
  </si>
  <si>
    <t>IC 95% =</t>
  </si>
  <si>
    <t>-0.28 a 0.43</t>
  </si>
  <si>
    <t>-0.25 a 0.46</t>
  </si>
  <si>
    <t>0.85 a 0.96</t>
  </si>
  <si>
    <t>IC 99% =</t>
  </si>
  <si>
    <t>-0.39 a 0.52</t>
  </si>
  <si>
    <t>-0.35 a 0.55</t>
  </si>
  <si>
    <t>0.81 a 0.97</t>
  </si>
  <si>
    <t>-0.49 a -0.02</t>
  </si>
  <si>
    <t>-0.43 a 0.06</t>
  </si>
  <si>
    <t>0.78 a 0.92</t>
  </si>
  <si>
    <t>R2 =</t>
  </si>
  <si>
    <t>-0.52 a -0.06</t>
  </si>
  <si>
    <t>-0.55 a 0.06</t>
  </si>
  <si>
    <t>-0.50 a 0.14</t>
  </si>
  <si>
    <t>0.75 a 0.93</t>
  </si>
  <si>
    <t>t =</t>
  </si>
  <si>
    <t>-0.58 a 0.03</t>
  </si>
  <si>
    <t>GL =</t>
  </si>
  <si>
    <t>(p)  =</t>
  </si>
  <si>
    <t>Poder 0.05 =</t>
  </si>
  <si>
    <t>Matriz de Correlação</t>
  </si>
  <si>
    <t>Poder 0.01 =</t>
  </si>
  <si>
    <t>Coluna  1</t>
  </si>
  <si>
    <t>Coluna  2</t>
  </si>
  <si>
    <t>Coluna  3</t>
  </si>
  <si>
    <t>Coluna 1</t>
  </si>
  <si>
    <t>---</t>
  </si>
  <si>
    <t>Coluna 2</t>
  </si>
  <si>
    <t>Coluna 3</t>
  </si>
  <si>
    <t>-0.64 a -0.30</t>
  </si>
  <si>
    <t>-0.54 a -0.15</t>
  </si>
  <si>
    <t>0.79 a 0.91</t>
  </si>
  <si>
    <t>-0.68 a -0.24</t>
  </si>
  <si>
    <t>-0.58 a -0.08</t>
  </si>
  <si>
    <t>0.77 a 0.92</t>
  </si>
  <si>
    <t>Members</t>
  </si>
  <si>
    <t>t1</t>
  </si>
  <si>
    <t>t2</t>
  </si>
  <si>
    <t>t3</t>
  </si>
  <si>
    <t>t4</t>
  </si>
  <si>
    <t>e1</t>
  </si>
  <si>
    <t>e2</t>
  </si>
  <si>
    <t>e3</t>
  </si>
  <si>
    <t>e4</t>
  </si>
  <si>
    <t>Average t1</t>
  </si>
  <si>
    <t>Average t2</t>
  </si>
  <si>
    <t>Average t3</t>
  </si>
  <si>
    <t>Average t4</t>
  </si>
  <si>
    <t>Average e1</t>
  </si>
  <si>
    <t>Average e2</t>
  </si>
  <si>
    <t>Average e3</t>
  </si>
  <si>
    <t>Average e4</t>
  </si>
  <si>
    <t>Std t1</t>
  </si>
  <si>
    <t>Std t2</t>
  </si>
  <si>
    <t>Std t3</t>
  </si>
  <si>
    <t>Std t4</t>
  </si>
  <si>
    <t>Std e1</t>
  </si>
  <si>
    <t>Std e2</t>
  </si>
  <si>
    <t>Std e3</t>
  </si>
  <si>
    <t>Std e4</t>
  </si>
  <si>
    <t>T1</t>
  </si>
  <si>
    <t>T2</t>
  </si>
  <si>
    <t>T3</t>
  </si>
  <si>
    <t>T4</t>
  </si>
  <si>
    <t>E1</t>
  </si>
  <si>
    <t>E2</t>
  </si>
  <si>
    <t>E3</t>
  </si>
  <si>
    <t>E4</t>
  </si>
  <si>
    <t>Mean T</t>
  </si>
  <si>
    <t>Mean E</t>
  </si>
  <si>
    <t>Analise Tempo por Tarefa</t>
  </si>
  <si>
    <t>Analise Erro por Tarefa</t>
  </si>
  <si>
    <t>Correlacao Qtd de Pessoas – Tempo Medio</t>
  </si>
  <si>
    <t>Shapiro</t>
  </si>
  <si>
    <t>Pearson</t>
  </si>
  <si>
    <t>Resultados</t>
  </si>
  <si>
    <t>Colunas 1 e  10</t>
  </si>
  <si>
    <t>Tamanho da amostra =</t>
  </si>
  <si>
    <t>Média =</t>
  </si>
  <si>
    <t>37,0001</t>
  </si>
  <si>
    <t>27,8165</t>
  </si>
  <si>
    <t>131,2051</t>
  </si>
  <si>
    <t>100,7838</t>
  </si>
  <si>
    <t>2,4973</t>
  </si>
  <si>
    <t>6,3589</t>
  </si>
  <si>
    <t>4,3564</t>
  </si>
  <si>
    <t>4,2113</t>
  </si>
  <si>
    <t>-0,3321</t>
  </si>
  <si>
    <t>Desvio padrão =</t>
  </si>
  <si>
    <t>19,0349</t>
  </si>
  <si>
    <t>11,3654</t>
  </si>
  <si>
    <t>67,6085</t>
  </si>
  <si>
    <t>46,0546</t>
  </si>
  <si>
    <t>1,1008</t>
  </si>
  <si>
    <t>3,5407</t>
  </si>
  <si>
    <t>1,7560</t>
  </si>
  <si>
    <t>1,6780</t>
  </si>
  <si>
    <t>-0,65 a 0,09</t>
  </si>
  <si>
    <t>W =</t>
  </si>
  <si>
    <t>0,9153</t>
  </si>
  <si>
    <t>0,9112</t>
  </si>
  <si>
    <t>0,9127</t>
  </si>
  <si>
    <t>0,8980</t>
  </si>
  <si>
    <t>0,9205</t>
  </si>
  <si>
    <t>0,8883</t>
  </si>
  <si>
    <t>0,9190</t>
  </si>
  <si>
    <t>0,8746</t>
  </si>
  <si>
    <t>-0,73 a 0,23</t>
  </si>
  <si>
    <t>p =</t>
  </si>
  <si>
    <t>0,0545</t>
  </si>
  <si>
    <t>0,0455</t>
  </si>
  <si>
    <t>0,0480</t>
  </si>
  <si>
    <t>0,0247</t>
  </si>
  <si>
    <t>NaoNormal</t>
  </si>
  <si>
    <t>0,0732</t>
  </si>
  <si>
    <t>0,0152</t>
  </si>
  <si>
    <t>0,0679</t>
  </si>
  <si>
    <t>0,0099</t>
  </si>
  <si>
    <t>0,1103</t>
  </si>
  <si>
    <t>-1,6137</t>
  </si>
  <si>
    <t>Friedman</t>
  </si>
  <si>
    <t>0,1214</t>
  </si>
  <si>
    <t>Soma dos Ranks =</t>
  </si>
  <si>
    <t>40,0000</t>
  </si>
  <si>
    <t>84,0000</t>
  </si>
  <si>
    <t>74,0000</t>
  </si>
  <si>
    <t>28,0000</t>
  </si>
  <si>
    <t>79,0000</t>
  </si>
  <si>
    <t>62,0000</t>
  </si>
  <si>
    <t>61,0000</t>
  </si>
  <si>
    <t>0,4598</t>
  </si>
  <si>
    <t>Mediana =</t>
  </si>
  <si>
    <t>35,4984</t>
  </si>
  <si>
    <t>25,7010</t>
  </si>
  <si>
    <t>127,1752</t>
  </si>
  <si>
    <t>88,6565</t>
  </si>
  <si>
    <t>2,2593</t>
  </si>
  <si>
    <t>5,5476</t>
  </si>
  <si>
    <t>4,0136</t>
  </si>
  <si>
    <t>0,2168</t>
  </si>
  <si>
    <t>Média dos Ranks =</t>
  </si>
  <si>
    <t>1,7391</t>
  </si>
  <si>
    <t>1,3913</t>
  </si>
  <si>
    <t>3,6522</t>
  </si>
  <si>
    <t>3,2174</t>
  </si>
  <si>
    <t>1,2174</t>
  </si>
  <si>
    <t>3,4348</t>
  </si>
  <si>
    <t>2,6957</t>
  </si>
  <si>
    <t>2,6522</t>
  </si>
  <si>
    <t>Média dos valores =</t>
  </si>
  <si>
    <t>Correlacao Qtd de Pessoas – Erro Medio</t>
  </si>
  <si>
    <t>Friedman (Fr) =</t>
  </si>
  <si>
    <t>50,3739</t>
  </si>
  <si>
    <t>35,6087</t>
  </si>
  <si>
    <t>Colunas 1 e  11</t>
  </si>
  <si>
    <t>(p) =</t>
  </si>
  <si>
    <t>PostHoc</t>
  </si>
  <si>
    <t>-0,7719</t>
  </si>
  <si>
    <t>Comparações:</t>
  </si>
  <si>
    <t>Diferença</t>
  </si>
  <si>
    <t>(p)</t>
  </si>
  <si>
    <t>-0,90 a -0,53</t>
  </si>
  <si>
    <t>Ranks  T1 e  T2 =</t>
  </si>
  <si>
    <t>Ranks  E1 e  E2 =</t>
  </si>
  <si>
    <t>-0,92 a -0,42</t>
  </si>
  <si>
    <t>Ranks  T1 e  T3 =</t>
  </si>
  <si>
    <t>Ranks  E1 e  E3 =</t>
  </si>
  <si>
    <t>0,5959</t>
  </si>
  <si>
    <t>Ranks  T1 e  T4 =</t>
  </si>
  <si>
    <t>Ranks  E1 e  E4 =</t>
  </si>
  <si>
    <t>-5,5649</t>
  </si>
  <si>
    <t>Ranks  T2 e  T3 =</t>
  </si>
  <si>
    <t>Ranks  E2 e  E3 =</t>
  </si>
  <si>
    <t>Ranks  T2 e  T4 =</t>
  </si>
  <si>
    <t>Ranks  E2 e  E4 =</t>
  </si>
  <si>
    <t>Ranks  T3 e  T4 =</t>
  </si>
  <si>
    <t>Ranks  E3 e  E4 =</t>
  </si>
  <si>
    <t>0,9984</t>
  </si>
  <si>
    <t>0,9880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</si>
</sst>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9D18E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4" borderId="0" xfId="0" applyFont="1" applyFill="1"/>
    <xf numFmtId="0" fontId="0" fillId="4" borderId="0" xfId="0" applyFont="1" applyFill="1"/>
    <xf numFmtId="3" fontId="0" fillId="0" borderId="0" xfId="0" applyNumberFormat="1" applyFont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75" zoomScaleNormal="75" workbookViewId="0">
      <selection activeCell="B24" sqref="B24:B45"/>
    </sheetView>
  </sheetViews>
  <sheetFormatPr defaultRowHeight="12.75" x14ac:dyDescent="0.2"/>
  <cols>
    <col min="1" max="1025" width="11.5703125"/>
  </cols>
  <sheetData>
    <row r="1" spans="1: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6</v>
      </c>
      <c r="O1" t="s">
        <v>7</v>
      </c>
      <c r="P1" t="s">
        <v>8</v>
      </c>
      <c r="Q1" t="s">
        <v>9</v>
      </c>
    </row>
    <row r="2" spans="1:17" x14ac:dyDescent="0.2">
      <c r="A2" s="3">
        <v>1</v>
      </c>
      <c r="B2" s="3">
        <v>44.506</v>
      </c>
      <c r="C2" s="3">
        <v>56.698999999999998</v>
      </c>
      <c r="D2" s="3">
        <v>7.8614629999999996</v>
      </c>
      <c r="E2" s="3">
        <v>9.24831</v>
      </c>
      <c r="H2">
        <v>44.506</v>
      </c>
      <c r="I2" s="3">
        <v>86.013000000000005</v>
      </c>
      <c r="J2" s="3">
        <v>127.23090000000001</v>
      </c>
      <c r="K2" s="3">
        <v>162.96199999999999</v>
      </c>
      <c r="N2">
        <v>7.8614629999999996</v>
      </c>
      <c r="O2">
        <v>2.2607740000000001</v>
      </c>
      <c r="P2">
        <v>2.711916</v>
      </c>
      <c r="Q2">
        <v>2.5093320000000001</v>
      </c>
    </row>
    <row r="3" spans="1:17" x14ac:dyDescent="0.2">
      <c r="A3" s="3">
        <v>1</v>
      </c>
      <c r="B3" s="3">
        <v>129.53569999999999</v>
      </c>
      <c r="C3" s="3">
        <v>88.656499999999994</v>
      </c>
      <c r="D3" s="3">
        <v>5.6191285000000004</v>
      </c>
      <c r="E3" s="3">
        <v>3.8767670000000001</v>
      </c>
      <c r="H3">
        <v>56.698999999999998</v>
      </c>
      <c r="I3" s="3">
        <v>90.59442</v>
      </c>
      <c r="J3" s="3">
        <v>82.563800000000001</v>
      </c>
      <c r="K3" s="3">
        <v>87.067369999999997</v>
      </c>
      <c r="N3">
        <v>9.24831</v>
      </c>
      <c r="O3">
        <v>2.7677025</v>
      </c>
      <c r="P3">
        <v>3.1814144999999998</v>
      </c>
      <c r="Q3">
        <v>1.9781635</v>
      </c>
    </row>
    <row r="4" spans="1:17" s="5" customFormat="1" x14ac:dyDescent="0.2">
      <c r="A4" s="4">
        <v>1</v>
      </c>
      <c r="B4" s="5">
        <v>130.7602</v>
      </c>
      <c r="C4" s="5">
        <v>63.443000000000197</v>
      </c>
      <c r="D4" s="4">
        <v>6.0045250000000001</v>
      </c>
      <c r="E4" s="4">
        <v>5.2162069999999998</v>
      </c>
      <c r="H4" s="3">
        <v>129.53569999999999</v>
      </c>
      <c r="I4" s="3">
        <v>87.261899999999997</v>
      </c>
      <c r="J4" s="3">
        <v>120.67140000000001</v>
      </c>
      <c r="K4" s="3">
        <v>74.453400000000002</v>
      </c>
      <c r="M4"/>
      <c r="N4" s="5">
        <v>5.6191285000000004</v>
      </c>
      <c r="O4" s="5">
        <v>4.4206545000000004</v>
      </c>
      <c r="P4" s="5">
        <v>4.0901054999999999</v>
      </c>
      <c r="Q4" s="5">
        <v>2.8542355000000001</v>
      </c>
    </row>
    <row r="5" spans="1:17" x14ac:dyDescent="0.2">
      <c r="A5" s="3">
        <v>1</v>
      </c>
      <c r="B5" s="3">
        <v>281.59559999999999</v>
      </c>
      <c r="C5" s="3">
        <v>225.20609999999999</v>
      </c>
      <c r="D5" s="3">
        <v>2.6607275000000001</v>
      </c>
      <c r="E5" s="3">
        <v>2.895181</v>
      </c>
      <c r="H5" s="3">
        <v>88.656499999999994</v>
      </c>
      <c r="I5" s="3">
        <v>113.11968</v>
      </c>
      <c r="J5" s="3">
        <v>91.111699999999999</v>
      </c>
      <c r="K5" s="3">
        <v>71.80547</v>
      </c>
      <c r="N5">
        <v>3.8767670000000001</v>
      </c>
      <c r="O5">
        <v>3.7956655000000001</v>
      </c>
      <c r="P5">
        <v>3.3969195000000001</v>
      </c>
      <c r="Q5">
        <v>1.9118085</v>
      </c>
    </row>
    <row r="6" spans="1:17" x14ac:dyDescent="0.2">
      <c r="A6" s="3">
        <v>1</v>
      </c>
      <c r="B6">
        <v>105.6555</v>
      </c>
      <c r="C6" s="3">
        <v>139.63409999999999</v>
      </c>
      <c r="D6" s="3">
        <v>7.3701319999999999</v>
      </c>
      <c r="E6" s="3">
        <v>6.9313140000000004</v>
      </c>
      <c r="H6" s="3">
        <v>281.59559999999999</v>
      </c>
      <c r="I6" s="3">
        <v>69.364900000000006</v>
      </c>
      <c r="J6" s="3">
        <v>76.8215</v>
      </c>
      <c r="K6" s="3">
        <v>56.404800000000002</v>
      </c>
      <c r="N6">
        <v>6.0045250000000001</v>
      </c>
      <c r="O6">
        <v>5.3240639999999999</v>
      </c>
      <c r="P6">
        <v>4.4244434999999998</v>
      </c>
      <c r="Q6">
        <v>2.3445545000000001</v>
      </c>
    </row>
    <row r="7" spans="1:17" x14ac:dyDescent="0.2">
      <c r="A7" s="3">
        <v>2</v>
      </c>
      <c r="B7" s="3">
        <v>86.013000000000005</v>
      </c>
      <c r="C7" s="3">
        <v>90.59442</v>
      </c>
      <c r="D7" s="3">
        <v>2.2607740000000001</v>
      </c>
      <c r="E7" s="3">
        <v>2.7677025</v>
      </c>
      <c r="H7" s="3">
        <v>225.20609999999999</v>
      </c>
      <c r="I7" s="3">
        <v>58.419699999999999</v>
      </c>
      <c r="J7" s="3">
        <v>55.290199999999999</v>
      </c>
      <c r="K7" s="3">
        <v>63.907600000000002</v>
      </c>
      <c r="N7">
        <v>5.2162069999999998</v>
      </c>
      <c r="O7">
        <v>3.9841160000000002</v>
      </c>
      <c r="P7">
        <v>4.7671834999999998</v>
      </c>
      <c r="Q7">
        <v>2.7843005000000001</v>
      </c>
    </row>
    <row r="8" spans="1:17" x14ac:dyDescent="0.2">
      <c r="A8" s="3">
        <v>2</v>
      </c>
      <c r="B8" s="3">
        <v>87.261899999999997</v>
      </c>
      <c r="C8" s="3">
        <v>113.11968</v>
      </c>
      <c r="D8" s="3">
        <v>4.4206545000000004</v>
      </c>
      <c r="E8" s="3">
        <v>3.7956655000000001</v>
      </c>
      <c r="H8">
        <v>105.6555</v>
      </c>
      <c r="I8" s="3">
        <v>139.3775</v>
      </c>
      <c r="J8" s="3">
        <v>86.813199999999995</v>
      </c>
      <c r="K8" s="3">
        <v>127.1752</v>
      </c>
      <c r="N8">
        <v>2.6607275000000001</v>
      </c>
      <c r="O8">
        <v>5.0782610000000004</v>
      </c>
      <c r="P8">
        <v>3.2695245000000002</v>
      </c>
      <c r="Q8">
        <v>1.7363740000000001</v>
      </c>
    </row>
    <row r="9" spans="1:17" x14ac:dyDescent="0.2">
      <c r="A9" s="3">
        <v>2</v>
      </c>
      <c r="B9" s="3">
        <v>69.364900000000006</v>
      </c>
      <c r="C9" s="3">
        <v>58.419699999999999</v>
      </c>
      <c r="D9" s="3">
        <v>5.3240639999999999</v>
      </c>
      <c r="E9" s="3">
        <v>3.9841160000000002</v>
      </c>
      <c r="H9" s="3">
        <v>139.63409999999999</v>
      </c>
      <c r="I9" s="3">
        <v>111.04040000000001</v>
      </c>
      <c r="J9" s="3">
        <v>61.244300000000003</v>
      </c>
      <c r="K9" s="3">
        <v>60.767499999999998</v>
      </c>
      <c r="N9">
        <v>2.895181</v>
      </c>
      <c r="O9">
        <v>2.5421635</v>
      </c>
      <c r="P9">
        <v>4.5846549999999997</v>
      </c>
      <c r="Q9">
        <v>1.8535284999999999</v>
      </c>
    </row>
    <row r="10" spans="1:17" x14ac:dyDescent="0.2">
      <c r="A10" s="3">
        <v>2</v>
      </c>
      <c r="B10" s="3">
        <v>139.3775</v>
      </c>
      <c r="C10" s="3">
        <v>111.04040000000001</v>
      </c>
      <c r="D10" s="3">
        <v>5.0782610000000004</v>
      </c>
      <c r="E10" s="3">
        <v>2.5421635</v>
      </c>
      <c r="I10" s="3">
        <v>109.5334</v>
      </c>
      <c r="J10" s="3">
        <v>283.41379999999998</v>
      </c>
      <c r="K10">
        <v>212.14</v>
      </c>
      <c r="N10">
        <v>7.3701319999999999</v>
      </c>
      <c r="O10">
        <v>5.1020384999999999</v>
      </c>
      <c r="P10">
        <v>1.6814739999999999</v>
      </c>
      <c r="Q10">
        <v>2.5047495</v>
      </c>
    </row>
    <row r="11" spans="1:17" x14ac:dyDescent="0.2">
      <c r="A11" s="3">
        <v>2</v>
      </c>
      <c r="B11" s="3">
        <v>109.5334</v>
      </c>
      <c r="C11" s="3">
        <v>83.165000000000006</v>
      </c>
      <c r="D11" s="3">
        <v>5.1020384999999999</v>
      </c>
      <c r="E11" s="3">
        <v>6.0863765000000001</v>
      </c>
      <c r="I11" s="3">
        <v>83.165000000000006</v>
      </c>
      <c r="J11" s="3">
        <v>192.72399999999999</v>
      </c>
      <c r="K11">
        <v>113.401</v>
      </c>
      <c r="N11">
        <v>6.9313140000000004</v>
      </c>
      <c r="O11">
        <v>6.0863765000000001</v>
      </c>
      <c r="P11">
        <v>2.6851764999999999</v>
      </c>
      <c r="Q11">
        <v>1.6416445</v>
      </c>
    </row>
    <row r="12" spans="1:17" x14ac:dyDescent="0.2">
      <c r="A12" s="3">
        <v>2</v>
      </c>
      <c r="B12" s="3">
        <v>99.480900000000005</v>
      </c>
      <c r="C12" s="3">
        <v>93.113200000000006</v>
      </c>
      <c r="D12" s="3">
        <v>4.2050520000000002</v>
      </c>
      <c r="E12" s="3">
        <v>4.7581730000000002</v>
      </c>
      <c r="I12" s="3">
        <v>99.480900000000005</v>
      </c>
      <c r="J12" s="3">
        <v>41.296599999999998</v>
      </c>
      <c r="O12">
        <v>4.2050520000000002</v>
      </c>
      <c r="P12">
        <v>4.4192640000000001</v>
      </c>
    </row>
    <row r="13" spans="1:17" x14ac:dyDescent="0.2">
      <c r="A13" s="3">
        <v>3</v>
      </c>
      <c r="B13" s="3">
        <v>127.23090000000001</v>
      </c>
      <c r="C13" s="3">
        <v>82.563800000000001</v>
      </c>
      <c r="D13" s="3">
        <v>2.711916</v>
      </c>
      <c r="E13" s="3">
        <v>3.1814144999999998</v>
      </c>
      <c r="I13" s="3">
        <v>93.113200000000006</v>
      </c>
      <c r="J13" s="3">
        <v>38.116300000000003</v>
      </c>
      <c r="O13">
        <v>4.7581730000000002</v>
      </c>
      <c r="P13">
        <v>4.1312974999999996</v>
      </c>
    </row>
    <row r="14" spans="1:17" x14ac:dyDescent="0.2">
      <c r="A14" s="3">
        <v>3</v>
      </c>
      <c r="B14" s="3">
        <v>120.67140000000001</v>
      </c>
      <c r="C14" s="3">
        <v>91.111699999999999</v>
      </c>
      <c r="D14" s="3">
        <v>4.0901054999999999</v>
      </c>
      <c r="E14" s="3">
        <v>3.3969195000000001</v>
      </c>
    </row>
    <row r="15" spans="1:17" x14ac:dyDescent="0.2">
      <c r="A15" s="3">
        <v>3</v>
      </c>
      <c r="B15" s="3">
        <v>76.8215</v>
      </c>
      <c r="C15" s="3">
        <v>55.290199999999999</v>
      </c>
      <c r="D15" s="3">
        <v>4.4244434999999998</v>
      </c>
      <c r="E15" s="3">
        <v>4.7671834999999998</v>
      </c>
    </row>
    <row r="16" spans="1:17" x14ac:dyDescent="0.2">
      <c r="A16" s="3">
        <v>3</v>
      </c>
      <c r="B16" s="3">
        <v>86.813199999999995</v>
      </c>
      <c r="C16" s="3">
        <v>61.244300000000003</v>
      </c>
      <c r="D16" s="3">
        <v>3.2695245000000002</v>
      </c>
      <c r="E16" s="3">
        <v>4.5846549999999997</v>
      </c>
    </row>
    <row r="17" spans="1:5" x14ac:dyDescent="0.2">
      <c r="A17" s="3">
        <v>3</v>
      </c>
      <c r="B17" s="3">
        <v>283.41379999999998</v>
      </c>
      <c r="C17" s="3">
        <v>192.72399999999999</v>
      </c>
      <c r="D17" s="3">
        <v>1.6814739999999999</v>
      </c>
      <c r="E17" s="3">
        <v>2.6851764999999999</v>
      </c>
    </row>
    <row r="18" spans="1:5" x14ac:dyDescent="0.2">
      <c r="A18" s="3">
        <v>3</v>
      </c>
      <c r="B18" s="3">
        <v>41.296599999999998</v>
      </c>
      <c r="C18" s="3">
        <v>38.116300000000003</v>
      </c>
      <c r="D18" s="3">
        <v>4.4192640000000001</v>
      </c>
      <c r="E18" s="3">
        <v>4.1312974999999996</v>
      </c>
    </row>
    <row r="19" spans="1:5" x14ac:dyDescent="0.2">
      <c r="A19" s="3">
        <v>4</v>
      </c>
      <c r="B19" s="3">
        <v>162.96199999999999</v>
      </c>
      <c r="C19" s="3">
        <v>87.067369999999997</v>
      </c>
      <c r="D19" s="3">
        <v>2.5093320000000001</v>
      </c>
      <c r="E19" s="3">
        <v>1.9781635</v>
      </c>
    </row>
    <row r="20" spans="1:5" x14ac:dyDescent="0.2">
      <c r="A20" s="3">
        <v>4</v>
      </c>
      <c r="B20" s="3">
        <v>74.453400000000002</v>
      </c>
      <c r="C20" s="3">
        <v>71.80547</v>
      </c>
      <c r="D20" s="3">
        <v>2.8542355000000001</v>
      </c>
      <c r="E20" s="3">
        <v>1.9118085</v>
      </c>
    </row>
    <row r="21" spans="1:5" x14ac:dyDescent="0.2">
      <c r="A21" s="3">
        <v>4</v>
      </c>
      <c r="B21" s="3">
        <v>56.404800000000002</v>
      </c>
      <c r="C21" s="3">
        <v>63.907600000000002</v>
      </c>
      <c r="D21" s="3">
        <v>2.3445545000000001</v>
      </c>
      <c r="E21" s="3">
        <v>2.7843005000000001</v>
      </c>
    </row>
    <row r="22" spans="1:5" x14ac:dyDescent="0.2">
      <c r="A22" s="3">
        <v>4</v>
      </c>
      <c r="B22" s="3">
        <v>127.1752</v>
      </c>
      <c r="C22" s="3">
        <v>60.767499999999998</v>
      </c>
      <c r="D22" s="3">
        <v>1.7363740000000001</v>
      </c>
      <c r="E22" s="3">
        <v>1.8535284999999999</v>
      </c>
    </row>
    <row r="23" spans="1:5" x14ac:dyDescent="0.2">
      <c r="A23">
        <v>4</v>
      </c>
      <c r="B23">
        <v>212.14</v>
      </c>
      <c r="C23">
        <v>113.401</v>
      </c>
      <c r="D23">
        <v>2.5047495</v>
      </c>
      <c r="E23">
        <v>1.6416445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0"/>
  <sheetViews>
    <sheetView zoomScale="75" zoomScaleNormal="75" workbookViewId="0">
      <selection activeCell="D3" activeCellId="1" sqref="H2:Q13 D3"/>
    </sheetView>
  </sheetViews>
  <sheetFormatPr defaultRowHeight="12.75" x14ac:dyDescent="0.2"/>
  <cols>
    <col min="1" max="1" width="12.85546875"/>
    <col min="2" max="15" width="10.28515625"/>
    <col min="20" max="29" width="8.5703125"/>
    <col min="37" max="37" width="12.28515625"/>
    <col min="42" max="42" width="7.28515625"/>
    <col min="43" max="43" width="14.5703125"/>
    <col min="49" max="49" width="21.140625"/>
  </cols>
  <sheetData>
    <row r="1" spans="1:53" x14ac:dyDescent="0.2">
      <c r="A1" s="3" t="s">
        <v>0</v>
      </c>
      <c r="B1" s="3" t="s">
        <v>11</v>
      </c>
      <c r="C1" s="3" t="s">
        <v>12</v>
      </c>
      <c r="D1" s="3" t="s">
        <v>1</v>
      </c>
      <c r="E1" s="3" t="s">
        <v>2</v>
      </c>
      <c r="F1" s="3" t="s">
        <v>13</v>
      </c>
      <c r="G1" s="3" t="s">
        <v>14</v>
      </c>
      <c r="H1" s="3" t="s">
        <v>3</v>
      </c>
      <c r="I1" s="3" t="s">
        <v>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26</v>
      </c>
      <c r="V1" s="3" t="s">
        <v>27</v>
      </c>
      <c r="W1" s="3" t="s">
        <v>28</v>
      </c>
      <c r="X1" s="3"/>
      <c r="Z1" s="3" t="s">
        <v>29</v>
      </c>
      <c r="AA1" t="s">
        <v>6</v>
      </c>
      <c r="AB1" t="s">
        <v>7</v>
      </c>
      <c r="AC1" t="s">
        <v>8</v>
      </c>
      <c r="AD1" t="s">
        <v>9</v>
      </c>
      <c r="AE1" s="3"/>
      <c r="AF1" t="s">
        <v>30</v>
      </c>
      <c r="AG1" t="s">
        <v>6</v>
      </c>
      <c r="AH1" t="s">
        <v>7</v>
      </c>
      <c r="AI1" t="s">
        <v>8</v>
      </c>
      <c r="AJ1" t="s">
        <v>9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Q1" t="s">
        <v>10</v>
      </c>
      <c r="AR1" t="s">
        <v>6</v>
      </c>
      <c r="AS1" t="s">
        <v>7</v>
      </c>
      <c r="AT1" t="s">
        <v>8</v>
      </c>
      <c r="AU1" t="s">
        <v>9</v>
      </c>
      <c r="AW1" s="2" t="s">
        <v>31</v>
      </c>
      <c r="AX1" s="2"/>
      <c r="AY1" s="2"/>
      <c r="AZ1" s="2"/>
      <c r="BA1" s="2"/>
    </row>
    <row r="2" spans="1:53" x14ac:dyDescent="0.2">
      <c r="A2" s="3">
        <v>1</v>
      </c>
      <c r="B2" s="3">
        <v>44.600999999999999</v>
      </c>
      <c r="C2" s="3">
        <v>27.73</v>
      </c>
      <c r="D2" s="3">
        <v>44.506</v>
      </c>
      <c r="E2" s="3">
        <v>56.698999999999998</v>
      </c>
      <c r="F2" s="3">
        <v>4.2803804999999997</v>
      </c>
      <c r="G2" s="3">
        <v>16.953009999999999</v>
      </c>
      <c r="H2" s="3">
        <v>9.0700601249999995</v>
      </c>
      <c r="I2" s="3">
        <v>8.5298186250000008</v>
      </c>
      <c r="J2" s="3">
        <f t="shared" ref="J2:J23" si="0">AVERAGE(B2:E2)</f>
        <v>43.384</v>
      </c>
      <c r="K2" s="3">
        <f t="shared" ref="K2:K23" si="1">AVERAGE(F2:I2)</f>
        <v>9.7083173125000002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f t="shared" ref="T2:W6" si="2">1*P2</f>
        <v>0</v>
      </c>
      <c r="U2" s="3">
        <f t="shared" si="2"/>
        <v>0</v>
      </c>
      <c r="V2" s="3">
        <f t="shared" si="2"/>
        <v>0</v>
      </c>
      <c r="W2" s="3">
        <f t="shared" si="2"/>
        <v>0</v>
      </c>
      <c r="X2" s="3"/>
      <c r="Z2" s="3"/>
      <c r="AA2" s="3">
        <v>0</v>
      </c>
      <c r="AB2" s="3">
        <v>0.131848064324909</v>
      </c>
      <c r="AC2" s="3">
        <v>9.5611849310139094E-2</v>
      </c>
      <c r="AD2" s="3">
        <v>1.64867006699412E-3</v>
      </c>
      <c r="AE2" s="3"/>
      <c r="AF2" s="3"/>
      <c r="AG2">
        <v>0</v>
      </c>
      <c r="AH2">
        <v>0.629139072847683</v>
      </c>
      <c r="AI2">
        <v>0.61244019138756001</v>
      </c>
      <c r="AJ2">
        <v>9.47503201024327E-2</v>
      </c>
      <c r="AL2">
        <v>44.600999999999999</v>
      </c>
      <c r="AM2">
        <v>19.920999999999999</v>
      </c>
      <c r="AN2">
        <v>58.66863</v>
      </c>
      <c r="AO2">
        <v>47.198</v>
      </c>
      <c r="AR2">
        <v>4.2803804999999997</v>
      </c>
      <c r="AS2">
        <v>1.9236329999999999</v>
      </c>
      <c r="AT2">
        <v>0.86734199999999995</v>
      </c>
      <c r="AU2">
        <v>1.5549139999999999</v>
      </c>
      <c r="AW2" s="6" t="s">
        <v>32</v>
      </c>
      <c r="AX2" s="6"/>
      <c r="AY2" s="6"/>
      <c r="AZ2" s="6"/>
      <c r="BA2" s="6"/>
    </row>
    <row r="3" spans="1:53" x14ac:dyDescent="0.2">
      <c r="A3" s="3">
        <v>1</v>
      </c>
      <c r="B3" s="3">
        <v>86.269800000000004</v>
      </c>
      <c r="C3" s="3">
        <v>26.6007</v>
      </c>
      <c r="D3" s="3">
        <v>129.53569999999999</v>
      </c>
      <c r="E3" s="3">
        <v>88.656499999999994</v>
      </c>
      <c r="F3" s="3">
        <v>3.8696700000000002</v>
      </c>
      <c r="G3" s="3">
        <v>6.6428469999999997</v>
      </c>
      <c r="H3" s="3">
        <v>7.381541125</v>
      </c>
      <c r="I3" s="3">
        <v>5.7055247500000004</v>
      </c>
      <c r="J3" s="3">
        <f t="shared" si="0"/>
        <v>82.765675000000002</v>
      </c>
      <c r="K3" s="3">
        <f t="shared" si="1"/>
        <v>5.8998957187500007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  <c r="X3" s="3"/>
      <c r="Y3" s="3"/>
      <c r="Z3" s="3"/>
      <c r="AA3" s="3">
        <v>0</v>
      </c>
      <c r="AB3" s="3">
        <v>1.1344339209747799E-2</v>
      </c>
      <c r="AC3" s="3">
        <v>7.9561302319174798E-2</v>
      </c>
      <c r="AD3" s="3">
        <v>1.59312825221915E-2</v>
      </c>
      <c r="AE3" s="3"/>
      <c r="AF3" s="3"/>
      <c r="AG3">
        <v>0</v>
      </c>
      <c r="AH3">
        <v>0.22222222222222299</v>
      </c>
      <c r="AI3">
        <v>0.62295081967212995</v>
      </c>
      <c r="AJ3">
        <v>0.33450292397660802</v>
      </c>
      <c r="AL3">
        <v>27.73</v>
      </c>
      <c r="AM3">
        <v>23.758299999999998</v>
      </c>
      <c r="AN3">
        <v>16.398800000000001</v>
      </c>
      <c r="AO3">
        <v>21.408000000000001</v>
      </c>
      <c r="AR3">
        <v>16.953009999999999</v>
      </c>
      <c r="AS3">
        <v>11.75348</v>
      </c>
      <c r="AT3">
        <v>3.243309</v>
      </c>
      <c r="AU3">
        <v>3.538198</v>
      </c>
      <c r="AW3" t="s">
        <v>33</v>
      </c>
      <c r="AX3">
        <v>25.985600000000002</v>
      </c>
    </row>
    <row r="4" spans="1:53" x14ac:dyDescent="0.2">
      <c r="A4" s="3">
        <v>1</v>
      </c>
      <c r="B4" s="3">
        <v>37.223500000000001</v>
      </c>
      <c r="C4" s="3">
        <v>32.5</v>
      </c>
      <c r="D4">
        <v>130.7602</v>
      </c>
      <c r="E4">
        <v>63.443000000000197</v>
      </c>
      <c r="F4" s="3">
        <v>1.317529</v>
      </c>
      <c r="G4" s="3">
        <v>9.2202839999999995</v>
      </c>
      <c r="H4" s="3">
        <v>6.207668</v>
      </c>
      <c r="I4" s="3">
        <v>5.0888692500000001</v>
      </c>
      <c r="J4" s="3">
        <f t="shared" si="0"/>
        <v>65.981675000000052</v>
      </c>
      <c r="K4" s="3">
        <f t="shared" si="1"/>
        <v>5.4585875625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/>
      <c r="Y4" s="3"/>
      <c r="Z4" s="3"/>
      <c r="AA4" s="3">
        <v>0</v>
      </c>
      <c r="AB4" s="3">
        <v>9.9694793835901893E-2</v>
      </c>
      <c r="AC4" s="3">
        <v>4.4486655943456903E-2</v>
      </c>
      <c r="AD4" s="3">
        <v>1.8677072941637701E-2</v>
      </c>
      <c r="AE4" s="3"/>
      <c r="AF4" s="3"/>
      <c r="AG4">
        <v>0</v>
      </c>
      <c r="AH4">
        <v>0.63976608187134598</v>
      </c>
      <c r="AI4">
        <v>0.41751670770312999</v>
      </c>
      <c r="AJ4">
        <v>0.32053742802303298</v>
      </c>
      <c r="AL4">
        <v>44.506</v>
      </c>
      <c r="AM4">
        <v>86.013000000000005</v>
      </c>
      <c r="AN4">
        <v>127.23090000000001</v>
      </c>
      <c r="AO4">
        <v>162.96199999999999</v>
      </c>
      <c r="AR4">
        <v>9.0700601249999995</v>
      </c>
      <c r="AS4">
        <v>3.2513255750000001</v>
      </c>
      <c r="AT4">
        <v>2.9722909999999998</v>
      </c>
      <c r="AU4">
        <v>2.3899652499999999</v>
      </c>
      <c r="AW4" t="s">
        <v>34</v>
      </c>
      <c r="AX4">
        <v>3</v>
      </c>
    </row>
    <row r="5" spans="1:53" x14ac:dyDescent="0.2">
      <c r="A5" s="3">
        <v>1</v>
      </c>
      <c r="B5" s="3">
        <v>71.428799999999995</v>
      </c>
      <c r="C5" s="3">
        <v>55.888500000000001</v>
      </c>
      <c r="D5" s="3">
        <v>281.59559999999999</v>
      </c>
      <c r="E5" s="3">
        <v>225.20609999999999</v>
      </c>
      <c r="F5" s="3">
        <v>4.0249214999999996</v>
      </c>
      <c r="G5" s="3">
        <v>8.5762990000000006</v>
      </c>
      <c r="H5" s="3">
        <v>3.3415054999999998</v>
      </c>
      <c r="I5" s="3">
        <v>3.2996590000000001</v>
      </c>
      <c r="J5" s="3">
        <f t="shared" si="0"/>
        <v>158.52974999999998</v>
      </c>
      <c r="K5" s="3">
        <f t="shared" si="1"/>
        <v>4.8105962499999997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W5" s="3">
        <f t="shared" si="2"/>
        <v>0</v>
      </c>
      <c r="X5" s="3"/>
      <c r="Y5" s="3"/>
      <c r="Z5" s="3"/>
      <c r="AA5" s="3">
        <v>0</v>
      </c>
      <c r="AB5" s="3">
        <v>4.0342066776331897E-2</v>
      </c>
      <c r="AC5" s="3">
        <v>8.02389922518323E-2</v>
      </c>
      <c r="AD5" s="3">
        <v>4.0115778733077798E-2</v>
      </c>
      <c r="AE5" s="3"/>
      <c r="AF5" s="3"/>
      <c r="AG5">
        <v>0</v>
      </c>
      <c r="AH5">
        <v>0.41755888650963602</v>
      </c>
      <c r="AI5">
        <v>0.54637436762225999</v>
      </c>
      <c r="AJ5">
        <v>0.50127804600965598</v>
      </c>
      <c r="AL5">
        <v>56.698999999999998</v>
      </c>
      <c r="AM5">
        <v>90.59442</v>
      </c>
      <c r="AN5">
        <v>82.563800000000001</v>
      </c>
      <c r="AO5">
        <v>87.067369999999997</v>
      </c>
      <c r="AR5">
        <v>8.5298186250000008</v>
      </c>
      <c r="AS5">
        <v>3.595758</v>
      </c>
      <c r="AT5">
        <v>3.7013743749999999</v>
      </c>
      <c r="AU5">
        <v>2.1107922499999998</v>
      </c>
      <c r="AW5" s="7" t="s">
        <v>35</v>
      </c>
      <c r="AX5" s="7" t="s">
        <v>36</v>
      </c>
    </row>
    <row r="6" spans="1:53" x14ac:dyDescent="0.2">
      <c r="A6" s="3">
        <v>1</v>
      </c>
      <c r="B6" s="3">
        <v>32.656500000000001</v>
      </c>
      <c r="C6" s="3">
        <v>41.496400000000001</v>
      </c>
      <c r="D6">
        <v>105.6555</v>
      </c>
      <c r="E6" s="3">
        <v>139.63409999999999</v>
      </c>
      <c r="F6" s="3">
        <v>4.4561235000000003</v>
      </c>
      <c r="G6" s="3">
        <v>9.0029179999999993</v>
      </c>
      <c r="H6" s="3">
        <v>6.8175993750000004</v>
      </c>
      <c r="I6" s="3">
        <v>8.4553831250000009</v>
      </c>
      <c r="J6" s="3">
        <f t="shared" si="0"/>
        <v>79.860624999999999</v>
      </c>
      <c r="K6" s="3">
        <f t="shared" si="1"/>
        <v>7.1830059999999998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3"/>
      <c r="Y6" s="3"/>
      <c r="Z6" s="3"/>
      <c r="AA6" s="3">
        <v>0</v>
      </c>
      <c r="AB6" s="3">
        <v>0.11264838922041299</v>
      </c>
      <c r="AC6" s="3">
        <v>3.1456497356192901E-2</v>
      </c>
      <c r="AD6" s="3">
        <v>2.9103021887191698E-2</v>
      </c>
      <c r="AE6" s="3"/>
      <c r="AF6" s="3"/>
      <c r="AG6">
        <v>0</v>
      </c>
      <c r="AH6">
        <v>0.58857142857142797</v>
      </c>
      <c r="AI6">
        <v>0.34703196347032</v>
      </c>
      <c r="AJ6">
        <v>0.38888888888888901</v>
      </c>
      <c r="AL6">
        <v>86.269800000000004</v>
      </c>
      <c r="AM6">
        <v>13.649800000000001</v>
      </c>
      <c r="AN6">
        <v>29.0093</v>
      </c>
      <c r="AO6">
        <v>22.002949999999998</v>
      </c>
      <c r="AR6">
        <v>3.8696700000000002</v>
      </c>
      <c r="AS6">
        <v>3.0045790000000001</v>
      </c>
      <c r="AT6">
        <v>2.3593199999999999</v>
      </c>
      <c r="AU6">
        <v>1.4022025</v>
      </c>
      <c r="AW6" t="s">
        <v>37</v>
      </c>
      <c r="AX6">
        <v>1227</v>
      </c>
    </row>
    <row r="7" spans="1:53" x14ac:dyDescent="0.2">
      <c r="A7" s="3">
        <v>2</v>
      </c>
      <c r="B7" s="3">
        <v>19.920999999999999</v>
      </c>
      <c r="C7" s="3">
        <v>23.758299999999998</v>
      </c>
      <c r="D7" s="3">
        <v>86.013000000000005</v>
      </c>
      <c r="E7" s="3">
        <v>90.59442</v>
      </c>
      <c r="F7" s="3">
        <v>1.9236329999999999</v>
      </c>
      <c r="G7" s="3">
        <v>11.75348</v>
      </c>
      <c r="H7" s="3">
        <v>3.2513255750000001</v>
      </c>
      <c r="I7" s="3">
        <v>3.595758</v>
      </c>
      <c r="J7" s="3">
        <f t="shared" si="0"/>
        <v>55.071680000000001</v>
      </c>
      <c r="K7" s="3">
        <f t="shared" si="1"/>
        <v>5.1310491437500003</v>
      </c>
      <c r="L7" s="3">
        <v>0.629139072847683</v>
      </c>
      <c r="M7" s="3">
        <v>0.22222222222222299</v>
      </c>
      <c r="N7" s="3">
        <v>0.63976608187134598</v>
      </c>
      <c r="O7" s="3">
        <v>0.41755888650963602</v>
      </c>
      <c r="P7" s="3">
        <v>0.131848064324909</v>
      </c>
      <c r="Q7" s="3">
        <v>1.1344339209747799E-2</v>
      </c>
      <c r="R7" s="3">
        <v>9.9694793835901893E-2</v>
      </c>
      <c r="S7" s="3">
        <v>4.0342066776331897E-2</v>
      </c>
      <c r="T7" s="3">
        <f t="shared" ref="T7:W12" si="3">2*P7</f>
        <v>0.26369612864981801</v>
      </c>
      <c r="U7" s="3">
        <f t="shared" si="3"/>
        <v>2.2688678419495598E-2</v>
      </c>
      <c r="V7" s="3">
        <f t="shared" si="3"/>
        <v>0.19938958767180379</v>
      </c>
      <c r="W7" s="3">
        <f t="shared" si="3"/>
        <v>8.0684133552663795E-2</v>
      </c>
      <c r="X7" s="3"/>
      <c r="Y7" s="3"/>
      <c r="Z7" s="3"/>
      <c r="AA7" s="3">
        <v>0</v>
      </c>
      <c r="AB7" s="3">
        <v>1.9183760229567599E-2</v>
      </c>
      <c r="AC7" s="3">
        <v>2.28278384389346E-2</v>
      </c>
      <c r="AD7" s="3">
        <v>1.3988493361078E-2</v>
      </c>
      <c r="AE7" s="3"/>
      <c r="AF7" s="3"/>
      <c r="AG7">
        <v>0</v>
      </c>
      <c r="AH7">
        <v>0.45238095238095499</v>
      </c>
      <c r="AI7">
        <v>0.309859154929577</v>
      </c>
      <c r="AJ7">
        <v>0.29145728643216101</v>
      </c>
      <c r="AL7">
        <v>26.6007</v>
      </c>
      <c r="AM7">
        <v>15.9533</v>
      </c>
      <c r="AN7">
        <v>49.160299999999999</v>
      </c>
      <c r="AO7">
        <v>16.251000000000001</v>
      </c>
      <c r="AR7">
        <v>6.6428469999999997</v>
      </c>
      <c r="AS7">
        <v>4.0698590000000001</v>
      </c>
      <c r="AT7">
        <v>4.0609010000000003</v>
      </c>
      <c r="AU7">
        <v>4.5014099999999999</v>
      </c>
      <c r="AW7" t="s">
        <v>38</v>
      </c>
      <c r="AX7">
        <v>1157</v>
      </c>
    </row>
    <row r="8" spans="1:53" x14ac:dyDescent="0.2">
      <c r="A8" s="3">
        <v>2</v>
      </c>
      <c r="B8" s="3">
        <v>13.649800000000001</v>
      </c>
      <c r="C8" s="3">
        <v>15.9533</v>
      </c>
      <c r="D8" s="3">
        <v>87.261899999999997</v>
      </c>
      <c r="E8" s="3">
        <v>113.11968</v>
      </c>
      <c r="F8" s="3">
        <v>3.0045790000000001</v>
      </c>
      <c r="G8" s="3">
        <v>4.0698590000000001</v>
      </c>
      <c r="H8" s="3">
        <v>4.8494388749999997</v>
      </c>
      <c r="I8" s="3">
        <v>4.5123028249999999</v>
      </c>
      <c r="J8" s="3">
        <f t="shared" si="0"/>
        <v>57.496169999999999</v>
      </c>
      <c r="K8" s="3">
        <f t="shared" si="1"/>
        <v>4.1090449250000001</v>
      </c>
      <c r="T8" s="3">
        <f t="shared" si="3"/>
        <v>0</v>
      </c>
      <c r="U8" s="3">
        <f t="shared" si="3"/>
        <v>0</v>
      </c>
      <c r="V8" s="3">
        <f t="shared" si="3"/>
        <v>0</v>
      </c>
      <c r="W8" s="3">
        <f t="shared" si="3"/>
        <v>0</v>
      </c>
      <c r="Y8" s="3"/>
      <c r="AA8" s="3">
        <v>0</v>
      </c>
      <c r="AB8" s="3">
        <v>7.6062676584550803E-4</v>
      </c>
      <c r="AC8" s="3">
        <v>4.8813043751069499E-2</v>
      </c>
      <c r="AD8" s="3">
        <v>4.5763992968534402E-2</v>
      </c>
      <c r="AE8" s="3"/>
      <c r="AF8" s="3"/>
      <c r="AG8">
        <v>0</v>
      </c>
      <c r="AH8">
        <v>5.1873198847262401E-2</v>
      </c>
      <c r="AI8">
        <v>0.449893390191898</v>
      </c>
      <c r="AJ8">
        <v>0.447593342330184</v>
      </c>
      <c r="AL8">
        <v>129.53569999999999</v>
      </c>
      <c r="AM8">
        <v>87.261899999999997</v>
      </c>
      <c r="AN8">
        <v>120.67140000000001</v>
      </c>
      <c r="AO8">
        <v>74.453400000000002</v>
      </c>
      <c r="AR8">
        <v>7.381541125</v>
      </c>
      <c r="AS8">
        <v>4.8494388749999997</v>
      </c>
      <c r="AT8">
        <v>3.9785115000000002</v>
      </c>
      <c r="AU8">
        <v>3.3375392499999998</v>
      </c>
      <c r="AW8" t="s">
        <v>39</v>
      </c>
      <c r="AX8">
        <v>808</v>
      </c>
    </row>
    <row r="9" spans="1:53" x14ac:dyDescent="0.2">
      <c r="A9" s="3">
        <v>2</v>
      </c>
      <c r="B9" s="3">
        <v>16.450299999999999</v>
      </c>
      <c r="C9" s="3">
        <v>14.4999</v>
      </c>
      <c r="D9" s="3">
        <v>69.364900000000006</v>
      </c>
      <c r="E9" s="3">
        <v>58.419699999999999</v>
      </c>
      <c r="F9" s="3">
        <v>2.1928545000000002</v>
      </c>
      <c r="G9" s="3">
        <v>5.5475719999999997</v>
      </c>
      <c r="H9" s="3">
        <v>6.0378924999999999</v>
      </c>
      <c r="I9" s="3">
        <v>4.3395510000000002</v>
      </c>
      <c r="J9" s="3">
        <f t="shared" si="0"/>
        <v>39.683700000000002</v>
      </c>
      <c r="K9" s="3">
        <f t="shared" si="1"/>
        <v>4.5294675</v>
      </c>
      <c r="L9" s="3">
        <v>0.58857142857142797</v>
      </c>
      <c r="M9" s="3">
        <v>0.45238095238095499</v>
      </c>
      <c r="N9" s="3">
        <v>5.1873198847262401E-2</v>
      </c>
      <c r="O9" s="3">
        <v>0.30538922155688702</v>
      </c>
      <c r="P9" s="3">
        <v>0.11264838922041299</v>
      </c>
      <c r="Q9" s="3">
        <v>1.9183760229567599E-2</v>
      </c>
      <c r="R9" s="3">
        <v>7.6062676584550803E-4</v>
      </c>
      <c r="S9" s="3">
        <v>2.0752622779037701E-2</v>
      </c>
      <c r="T9" s="3">
        <f t="shared" si="3"/>
        <v>0.22529677844082599</v>
      </c>
      <c r="U9" s="3">
        <f t="shared" si="3"/>
        <v>3.8367520459135197E-2</v>
      </c>
      <c r="V9" s="3">
        <f t="shared" si="3"/>
        <v>1.5212535316910161E-3</v>
      </c>
      <c r="W9" s="3">
        <f t="shared" si="3"/>
        <v>4.1505245558075402E-2</v>
      </c>
      <c r="X9" s="3"/>
      <c r="Y9" s="3"/>
      <c r="Z9" s="3"/>
      <c r="AA9" s="3">
        <v>0</v>
      </c>
      <c r="AB9" s="3">
        <v>2.0752622779037701E-2</v>
      </c>
      <c r="AC9" s="3">
        <v>3.1384738206142099E-2</v>
      </c>
      <c r="AD9" s="3">
        <v>2.9266720749955E-2</v>
      </c>
      <c r="AE9" s="3"/>
      <c r="AF9" s="3"/>
      <c r="AG9">
        <v>0</v>
      </c>
      <c r="AH9">
        <v>0.30538922155688702</v>
      </c>
      <c r="AI9">
        <v>0.30858085808580898</v>
      </c>
      <c r="AJ9">
        <v>0.36726039016115403</v>
      </c>
      <c r="AL9">
        <v>88.656499999999994</v>
      </c>
      <c r="AM9">
        <v>113.11968</v>
      </c>
      <c r="AN9">
        <v>91.111699999999999</v>
      </c>
      <c r="AO9">
        <v>71.80547</v>
      </c>
      <c r="AR9">
        <v>5.7055247500000004</v>
      </c>
      <c r="AS9">
        <v>4.5123028249999999</v>
      </c>
      <c r="AT9">
        <v>3.0536295</v>
      </c>
      <c r="AU9">
        <v>2.2889878874999998</v>
      </c>
      <c r="AW9" t="s">
        <v>40</v>
      </c>
      <c r="AX9">
        <v>378</v>
      </c>
    </row>
    <row r="10" spans="1:53" x14ac:dyDescent="0.2">
      <c r="A10" s="3">
        <v>2</v>
      </c>
      <c r="B10" s="3">
        <v>17.209499999999998</v>
      </c>
      <c r="C10" s="3">
        <v>29.627600000000001</v>
      </c>
      <c r="D10" s="3">
        <v>139.3775</v>
      </c>
      <c r="E10" s="3">
        <v>111.04040000000001</v>
      </c>
      <c r="F10" s="3">
        <v>2.5768675000000001</v>
      </c>
      <c r="G10" s="3">
        <v>8.6452939999999998</v>
      </c>
      <c r="H10" s="3">
        <v>4.7263713750000003</v>
      </c>
      <c r="I10" s="3">
        <v>3.7078388750000002</v>
      </c>
      <c r="J10" s="3">
        <f t="shared" si="0"/>
        <v>74.313749999999999</v>
      </c>
      <c r="K10" s="3">
        <f t="shared" si="1"/>
        <v>4.9140929375000004</v>
      </c>
      <c r="T10" s="3">
        <f t="shared" si="3"/>
        <v>0</v>
      </c>
      <c r="U10" s="3">
        <f t="shared" si="3"/>
        <v>0</v>
      </c>
      <c r="V10" s="3">
        <f t="shared" si="3"/>
        <v>0</v>
      </c>
      <c r="W10" s="3">
        <f t="shared" si="3"/>
        <v>0</v>
      </c>
      <c r="AA10" s="3">
        <v>0</v>
      </c>
      <c r="AB10" s="3">
        <v>3.4475450043963303E-2</v>
      </c>
      <c r="AC10" s="3">
        <v>7.9562841530054704E-2</v>
      </c>
      <c r="AD10" s="3">
        <v>3.1302210960124803E-2</v>
      </c>
      <c r="AE10" s="3"/>
      <c r="AF10" s="3"/>
      <c r="AG10">
        <v>0</v>
      </c>
      <c r="AH10">
        <v>0.38989898989899002</v>
      </c>
      <c r="AI10">
        <v>0.53429602888086702</v>
      </c>
      <c r="AJ10">
        <v>0.43137254901960798</v>
      </c>
      <c r="AL10">
        <v>37.223500000000001</v>
      </c>
      <c r="AM10">
        <v>16.450299999999999</v>
      </c>
      <c r="AN10">
        <v>36.213000000000001</v>
      </c>
      <c r="AO10">
        <v>21.09751</v>
      </c>
      <c r="AR10">
        <v>1.317529</v>
      </c>
      <c r="AS10">
        <v>2.1928545000000002</v>
      </c>
      <c r="AT10">
        <v>2.2592534999999998</v>
      </c>
      <c r="AU10">
        <v>3.1454575</v>
      </c>
      <c r="AW10" t="s">
        <v>41</v>
      </c>
      <c r="AX10">
        <v>61.35</v>
      </c>
    </row>
    <row r="11" spans="1:53" x14ac:dyDescent="0.2">
      <c r="A11" s="3">
        <v>2</v>
      </c>
      <c r="B11" s="3">
        <v>59.334499999999998</v>
      </c>
      <c r="C11" s="3">
        <v>16.484100000000002</v>
      </c>
      <c r="D11" s="3">
        <v>109.5334</v>
      </c>
      <c r="E11" s="3">
        <v>83.165000000000006</v>
      </c>
      <c r="F11" s="3">
        <v>4.6016430000000001</v>
      </c>
      <c r="G11" s="3">
        <v>8.8915089999999992</v>
      </c>
      <c r="H11" s="3">
        <v>4.3809870000000002</v>
      </c>
      <c r="I11" s="3">
        <v>5.5406810000000002</v>
      </c>
      <c r="J11" s="3">
        <f t="shared" si="0"/>
        <v>67.129249999999999</v>
      </c>
      <c r="K11" s="3">
        <f t="shared" si="1"/>
        <v>5.8537049999999997</v>
      </c>
      <c r="L11" s="3">
        <v>0.38989898989899002</v>
      </c>
      <c r="M11" s="3">
        <v>0.100000000000002</v>
      </c>
      <c r="N11" s="3">
        <v>0.53810623556581905</v>
      </c>
      <c r="O11" s="3">
        <v>0.60705882352941098</v>
      </c>
      <c r="P11" s="3">
        <v>3.4475450043963303E-2</v>
      </c>
      <c r="Q11" s="3">
        <v>1.6733829656444699E-3</v>
      </c>
      <c r="R11" s="3">
        <v>9.1053482536998798E-2</v>
      </c>
      <c r="S11" s="3">
        <v>9.2913989233735894E-2</v>
      </c>
      <c r="T11" s="3">
        <f t="shared" si="3"/>
        <v>6.8950900087926606E-2</v>
      </c>
      <c r="U11" s="3">
        <f t="shared" si="3"/>
        <v>3.3467659312889399E-3</v>
      </c>
      <c r="V11" s="3">
        <f t="shared" si="3"/>
        <v>0.1821069650739976</v>
      </c>
      <c r="W11" s="3">
        <f t="shared" si="3"/>
        <v>0.18582797846747179</v>
      </c>
      <c r="X11" s="3"/>
      <c r="Y11" s="3"/>
      <c r="Z11" s="3"/>
      <c r="AA11" s="3">
        <v>0</v>
      </c>
      <c r="AB11" s="3">
        <v>1.6733829656444699E-3</v>
      </c>
      <c r="AC11" s="3">
        <v>5.1458907277443497E-2</v>
      </c>
      <c r="AD11" s="3">
        <v>2.3951212565104199E-2</v>
      </c>
      <c r="AE11" s="3"/>
      <c r="AF11" s="3"/>
      <c r="AG11">
        <v>0</v>
      </c>
      <c r="AH11">
        <v>0.100000000000002</v>
      </c>
      <c r="AI11">
        <v>0.43283582089552203</v>
      </c>
      <c r="AJ11">
        <v>0.429022082018927</v>
      </c>
      <c r="AL11">
        <v>32.5</v>
      </c>
      <c r="AM11">
        <v>14.4999</v>
      </c>
      <c r="AN11">
        <v>22.413499999999999</v>
      </c>
      <c r="AO11">
        <v>16.957630000000002</v>
      </c>
      <c r="AR11">
        <v>9.2202839999999995</v>
      </c>
      <c r="AS11">
        <v>5.5475719999999997</v>
      </c>
      <c r="AT11">
        <v>3.3171179999999998</v>
      </c>
      <c r="AU11">
        <v>6.0652189999999999</v>
      </c>
      <c r="AW11" t="s">
        <v>42</v>
      </c>
      <c r="AX11">
        <v>48.208300000000001</v>
      </c>
    </row>
    <row r="12" spans="1:53" x14ac:dyDescent="0.2">
      <c r="A12" s="3">
        <v>2</v>
      </c>
      <c r="B12" s="3">
        <v>35.498390000000001</v>
      </c>
      <c r="C12" s="3">
        <v>34.55538</v>
      </c>
      <c r="D12" s="3">
        <v>99.480900000000005</v>
      </c>
      <c r="E12" s="3">
        <v>93.113200000000006</v>
      </c>
      <c r="F12" s="3">
        <v>1.3909419999999999</v>
      </c>
      <c r="G12" s="3">
        <v>4.142436</v>
      </c>
      <c r="H12" s="3">
        <v>4.6997867500000003</v>
      </c>
      <c r="I12" s="3">
        <v>4.1600060000000001</v>
      </c>
      <c r="J12" s="3">
        <f t="shared" si="0"/>
        <v>65.661967500000003</v>
      </c>
      <c r="K12" s="3">
        <f t="shared" si="1"/>
        <v>3.5982926874999999</v>
      </c>
      <c r="L12" s="3">
        <v>0.64171122994652396</v>
      </c>
      <c r="M12" s="3">
        <v>0.24010554089709699</v>
      </c>
      <c r="N12" s="3">
        <v>0.74826789838337304</v>
      </c>
      <c r="O12" s="3">
        <v>0.63807531380753002</v>
      </c>
      <c r="P12" s="3">
        <v>0.167223109304689</v>
      </c>
      <c r="Q12" s="3">
        <v>2.2186321159122099E-2</v>
      </c>
      <c r="R12" s="3">
        <v>0.21335197710718101</v>
      </c>
      <c r="S12" s="3">
        <v>0.14752654169398999</v>
      </c>
      <c r="T12" s="3">
        <f t="shared" si="3"/>
        <v>0.33444621860937801</v>
      </c>
      <c r="U12" s="3">
        <f t="shared" si="3"/>
        <v>4.4372642318244199E-2</v>
      </c>
      <c r="V12" s="3">
        <f t="shared" si="3"/>
        <v>0.42670395421436202</v>
      </c>
      <c r="W12" s="3">
        <f t="shared" si="3"/>
        <v>0.29505308338797998</v>
      </c>
      <c r="X12" s="3"/>
      <c r="Z12" s="3"/>
      <c r="AA12" s="3">
        <v>0</v>
      </c>
      <c r="AB12" s="3">
        <v>9.1053482536998798E-2</v>
      </c>
      <c r="AC12" s="3">
        <v>1.6296775689285201E-2</v>
      </c>
      <c r="AD12" s="3">
        <v>1.4378357519572E-2</v>
      </c>
      <c r="AE12" s="3"/>
      <c r="AF12" s="3"/>
      <c r="AG12">
        <v>0</v>
      </c>
      <c r="AH12">
        <v>0.53810623556581905</v>
      </c>
      <c r="AI12">
        <v>0.239792611795204</v>
      </c>
      <c r="AJ12">
        <v>0.26751592356687998</v>
      </c>
      <c r="AL12">
        <v>130.7602</v>
      </c>
      <c r="AM12">
        <v>69.364900000000006</v>
      </c>
      <c r="AN12">
        <v>76.8215</v>
      </c>
      <c r="AO12">
        <v>56.404800000000002</v>
      </c>
      <c r="AR12">
        <v>6.207668</v>
      </c>
      <c r="AS12">
        <v>6.0378924999999999</v>
      </c>
      <c r="AT12">
        <v>4.1508052500000003</v>
      </c>
      <c r="AU12">
        <v>3.0237669999999999</v>
      </c>
      <c r="AW12" t="s">
        <v>43</v>
      </c>
      <c r="AX12">
        <v>33.666699999999999</v>
      </c>
    </row>
    <row r="13" spans="1:53" x14ac:dyDescent="0.2">
      <c r="A13" s="3">
        <v>3</v>
      </c>
      <c r="B13" s="3">
        <v>58.66863</v>
      </c>
      <c r="C13" s="3">
        <v>16.398800000000001</v>
      </c>
      <c r="D13" s="3">
        <v>127.23090000000001</v>
      </c>
      <c r="E13" s="3">
        <v>82.563800000000001</v>
      </c>
      <c r="F13" s="3">
        <v>0.86734199999999995</v>
      </c>
      <c r="G13" s="3">
        <v>3.243309</v>
      </c>
      <c r="H13" s="3">
        <v>2.9722909999999998</v>
      </c>
      <c r="I13" s="3">
        <v>3.7013743749999999</v>
      </c>
      <c r="J13" s="3">
        <f t="shared" si="0"/>
        <v>71.215532500000009</v>
      </c>
      <c r="K13" s="3">
        <f t="shared" si="1"/>
        <v>2.6960790937499999</v>
      </c>
      <c r="L13" s="3">
        <v>0.61244019138756001</v>
      </c>
      <c r="M13" s="3">
        <v>0.62295081967212995</v>
      </c>
      <c r="N13" s="3">
        <v>0.41751670770312999</v>
      </c>
      <c r="O13" s="3">
        <v>0.54637436762225999</v>
      </c>
      <c r="P13" s="3">
        <v>9.5611849310139094E-2</v>
      </c>
      <c r="Q13" s="3">
        <v>7.9561302319174798E-2</v>
      </c>
      <c r="R13" s="3">
        <v>4.4486655943456903E-2</v>
      </c>
      <c r="S13" s="3">
        <v>8.02389922518323E-2</v>
      </c>
      <c r="T13" s="3">
        <f t="shared" ref="T13:W18" si="4">3*P13</f>
        <v>0.28683554793041727</v>
      </c>
      <c r="U13" s="3">
        <f t="shared" si="4"/>
        <v>0.23868390695752439</v>
      </c>
      <c r="V13" s="3">
        <f t="shared" si="4"/>
        <v>0.1334599678303707</v>
      </c>
      <c r="W13" s="3">
        <f t="shared" si="4"/>
        <v>0.24071697675549691</v>
      </c>
      <c r="X13" s="3"/>
      <c r="Y13" s="3"/>
      <c r="Z13" s="3"/>
      <c r="AA13" s="3">
        <v>0</v>
      </c>
      <c r="AB13" s="3">
        <v>9.2913989233735894E-2</v>
      </c>
      <c r="AC13" s="3">
        <v>3.7319940974692798E-3</v>
      </c>
      <c r="AD13" s="3">
        <v>4.4026309141053703E-2</v>
      </c>
      <c r="AE13" s="3"/>
      <c r="AF13" s="3"/>
      <c r="AG13">
        <v>0</v>
      </c>
      <c r="AH13">
        <v>0.60705882352941098</v>
      </c>
      <c r="AI13">
        <v>0.117318435754191</v>
      </c>
      <c r="AJ13">
        <v>0.50116550116550096</v>
      </c>
      <c r="AL13">
        <v>63.443000000000197</v>
      </c>
      <c r="AM13">
        <v>58.419699999999999</v>
      </c>
      <c r="AN13">
        <v>55.290199999999999</v>
      </c>
      <c r="AO13">
        <v>63.907600000000002</v>
      </c>
      <c r="AR13">
        <v>5.0888692500000001</v>
      </c>
      <c r="AS13">
        <v>4.3395510000000002</v>
      </c>
      <c r="AT13">
        <v>4.6283156249999999</v>
      </c>
      <c r="AU13">
        <v>3.2575604999999999</v>
      </c>
      <c r="AW13" t="s">
        <v>44</v>
      </c>
      <c r="AX13">
        <v>23.625</v>
      </c>
    </row>
    <row r="14" spans="1:53" x14ac:dyDescent="0.2">
      <c r="A14" s="3">
        <v>3</v>
      </c>
      <c r="B14" s="3">
        <v>29.0093</v>
      </c>
      <c r="C14" s="3">
        <v>49.160299999999999</v>
      </c>
      <c r="D14" s="3">
        <v>120.67140000000001</v>
      </c>
      <c r="E14" s="3">
        <v>91.111699999999999</v>
      </c>
      <c r="F14" s="3">
        <v>2.3593199999999999</v>
      </c>
      <c r="G14" s="3">
        <v>4.0609010000000003</v>
      </c>
      <c r="H14" s="3">
        <v>3.9785115000000002</v>
      </c>
      <c r="I14" s="3">
        <v>3.0536295</v>
      </c>
      <c r="J14" s="3">
        <f t="shared" si="0"/>
        <v>72.488174999999998</v>
      </c>
      <c r="K14" s="3">
        <f t="shared" si="1"/>
        <v>3.3630904999999998</v>
      </c>
      <c r="L14" s="3">
        <v>0.34703196347032</v>
      </c>
      <c r="M14" s="3">
        <v>0.309859154929577</v>
      </c>
      <c r="N14" s="3">
        <v>0.449893390191898</v>
      </c>
      <c r="O14" s="3">
        <v>0.30858085808580898</v>
      </c>
      <c r="P14" s="3">
        <v>3.1456497356192901E-2</v>
      </c>
      <c r="Q14" s="3">
        <v>2.28278384389346E-2</v>
      </c>
      <c r="R14" s="3">
        <v>4.8813043751069499E-2</v>
      </c>
      <c r="S14" s="3">
        <v>3.1384738206142099E-2</v>
      </c>
      <c r="T14" s="3">
        <f t="shared" si="4"/>
        <v>9.4369492068578698E-2</v>
      </c>
      <c r="U14" s="3">
        <f t="shared" si="4"/>
        <v>6.84835153168038E-2</v>
      </c>
      <c r="V14" s="3">
        <f t="shared" si="4"/>
        <v>0.14643913125320851</v>
      </c>
      <c r="W14" s="3">
        <f t="shared" si="4"/>
        <v>9.4154214618426296E-2</v>
      </c>
      <c r="X14" s="3"/>
      <c r="Y14" s="3"/>
      <c r="Z14" s="3"/>
      <c r="AA14" s="3">
        <v>0</v>
      </c>
      <c r="AB14" s="3">
        <v>0.167223109304689</v>
      </c>
      <c r="AC14" s="3">
        <v>5.1364490783939898E-2</v>
      </c>
      <c r="AD14" s="3">
        <v>3.6802995112982101E-2</v>
      </c>
      <c r="AE14" s="3"/>
      <c r="AF14" s="3"/>
      <c r="AG14">
        <v>0</v>
      </c>
      <c r="AH14">
        <v>0.64171122994652396</v>
      </c>
      <c r="AI14">
        <v>0.45454545454545497</v>
      </c>
      <c r="AJ14">
        <v>0.46323161580790401</v>
      </c>
      <c r="AL14">
        <v>71.428799999999995</v>
      </c>
      <c r="AM14">
        <v>17.209499999999998</v>
      </c>
      <c r="AN14">
        <v>21.441099999999999</v>
      </c>
      <c r="AO14">
        <v>54.20073</v>
      </c>
      <c r="AR14">
        <v>4.0249214999999996</v>
      </c>
      <c r="AS14">
        <v>2.5768675000000001</v>
      </c>
      <c r="AT14">
        <v>1.3007379999999999</v>
      </c>
      <c r="AU14">
        <v>1.623129</v>
      </c>
    </row>
    <row r="15" spans="1:53" x14ac:dyDescent="0.2">
      <c r="A15" s="3">
        <v>3</v>
      </c>
      <c r="B15" s="3">
        <v>36.213000000000001</v>
      </c>
      <c r="C15" s="3">
        <v>22.413499999999999</v>
      </c>
      <c r="D15" s="3">
        <v>76.8215</v>
      </c>
      <c r="E15" s="3">
        <v>55.290199999999999</v>
      </c>
      <c r="F15" s="3">
        <v>2.2592534999999998</v>
      </c>
      <c r="G15" s="3">
        <v>3.3171179999999998</v>
      </c>
      <c r="H15" s="3">
        <v>4.1508052500000003</v>
      </c>
      <c r="I15" s="3">
        <v>4.6283156249999999</v>
      </c>
      <c r="J15" s="3">
        <f t="shared" si="0"/>
        <v>47.684550000000002</v>
      </c>
      <c r="K15" s="3">
        <f t="shared" si="1"/>
        <v>3.5888730937500002</v>
      </c>
      <c r="L15" s="3">
        <v>0.53429602888086702</v>
      </c>
      <c r="M15" s="3">
        <v>0.43283582089552203</v>
      </c>
      <c r="N15" s="3">
        <v>0.239792611795204</v>
      </c>
      <c r="O15" s="3">
        <v>0.117318435754191</v>
      </c>
      <c r="P15" s="3">
        <v>7.9562841530054704E-2</v>
      </c>
      <c r="Q15" s="3">
        <v>5.1458907277443497E-2</v>
      </c>
      <c r="R15" s="3">
        <v>1.6296775689285201E-2</v>
      </c>
      <c r="S15" s="3">
        <v>3.7319940974692798E-3</v>
      </c>
      <c r="T15" s="3">
        <f t="shared" si="4"/>
        <v>0.2386885245901641</v>
      </c>
      <c r="U15" s="3">
        <f t="shared" si="4"/>
        <v>0.15437672183233048</v>
      </c>
      <c r="V15" s="3">
        <f t="shared" si="4"/>
        <v>4.8890327067855607E-2</v>
      </c>
      <c r="W15" s="3">
        <f t="shared" si="4"/>
        <v>1.1195982292407839E-2</v>
      </c>
      <c r="X15" s="3"/>
      <c r="Y15" s="3"/>
      <c r="Z15" s="3"/>
      <c r="AA15" s="3">
        <v>0</v>
      </c>
      <c r="AB15" s="3">
        <v>2.2186321159122099E-2</v>
      </c>
      <c r="AC15" s="3">
        <v>3.7081597244209098E-2</v>
      </c>
      <c r="AD15" s="3">
        <v>5.8133430102582997E-2</v>
      </c>
      <c r="AE15" s="3"/>
      <c r="AF15" s="3"/>
      <c r="AG15">
        <v>0</v>
      </c>
      <c r="AH15">
        <v>0.24010554089709699</v>
      </c>
      <c r="AI15">
        <v>0.36363636363636298</v>
      </c>
      <c r="AJ15">
        <v>0.61796932067202304</v>
      </c>
      <c r="AL15">
        <v>55.888500000000001</v>
      </c>
      <c r="AM15">
        <v>29.627600000000001</v>
      </c>
      <c r="AN15">
        <v>17.186800000000002</v>
      </c>
      <c r="AO15">
        <v>37.122300000000003</v>
      </c>
      <c r="AR15">
        <v>8.5762990000000006</v>
      </c>
      <c r="AS15">
        <v>8.6452939999999998</v>
      </c>
      <c r="AT15">
        <v>3.357939</v>
      </c>
      <c r="AU15">
        <v>2.7681269999999998</v>
      </c>
      <c r="AW15" t="s">
        <v>45</v>
      </c>
      <c r="AX15" t="s">
        <v>46</v>
      </c>
      <c r="AY15" t="s">
        <v>47</v>
      </c>
      <c r="AZ15" t="s">
        <v>48</v>
      </c>
      <c r="BA15" t="s">
        <v>49</v>
      </c>
    </row>
    <row r="16" spans="1:53" x14ac:dyDescent="0.2">
      <c r="A16" s="3">
        <v>3</v>
      </c>
      <c r="B16" s="3">
        <v>21.441099999999999</v>
      </c>
      <c r="C16" s="3">
        <v>17.186800000000002</v>
      </c>
      <c r="D16" s="3">
        <v>86.813199999999995</v>
      </c>
      <c r="E16" s="3">
        <v>61.244300000000003</v>
      </c>
      <c r="F16" s="3">
        <v>1.3007379999999999</v>
      </c>
      <c r="G16" s="3">
        <v>3.357939</v>
      </c>
      <c r="H16" s="3">
        <v>3.179115575</v>
      </c>
      <c r="I16" s="3">
        <v>4.2478688624999998</v>
      </c>
      <c r="J16" s="3">
        <f t="shared" si="0"/>
        <v>46.671349999999997</v>
      </c>
      <c r="K16" s="3">
        <f t="shared" si="1"/>
        <v>3.0214153593750002</v>
      </c>
      <c r="L16" s="3">
        <v>0.45454545454545497</v>
      </c>
      <c r="M16" s="3">
        <v>0.36363636363636298</v>
      </c>
      <c r="N16" s="3">
        <v>0.22477064220183399</v>
      </c>
      <c r="O16" s="3">
        <v>0.41176470588235298</v>
      </c>
      <c r="P16" s="3">
        <v>5.1364490783939898E-2</v>
      </c>
      <c r="Q16" s="3">
        <v>3.7081597244209098E-2</v>
      </c>
      <c r="R16" s="3">
        <v>1.16199327030924E-2</v>
      </c>
      <c r="S16" s="3">
        <v>3.8718470927465803E-2</v>
      </c>
      <c r="T16" s="3">
        <f t="shared" si="4"/>
        <v>0.15409347235181969</v>
      </c>
      <c r="U16" s="3">
        <f t="shared" si="4"/>
        <v>0.1112447917326273</v>
      </c>
      <c r="V16" s="3">
        <f t="shared" si="4"/>
        <v>3.4859798109277196E-2</v>
      </c>
      <c r="W16" s="3">
        <f t="shared" si="4"/>
        <v>0.11615541278239741</v>
      </c>
      <c r="X16" s="3"/>
      <c r="Y16" s="3"/>
      <c r="Z16" s="3"/>
      <c r="AA16" s="3">
        <v>0</v>
      </c>
      <c r="AB16" s="3">
        <v>0.21335197710718101</v>
      </c>
      <c r="AC16" s="3">
        <v>1.16199327030924E-2</v>
      </c>
      <c r="AD16" s="3">
        <v>4.5639628028836497E-2</v>
      </c>
      <c r="AE16" s="3"/>
      <c r="AF16" s="3"/>
      <c r="AG16">
        <v>0</v>
      </c>
      <c r="AH16">
        <v>0.74826789838337304</v>
      </c>
      <c r="AI16">
        <v>0.22477064220183399</v>
      </c>
      <c r="AJ16">
        <v>0.48176352705410902</v>
      </c>
      <c r="AL16">
        <v>281.59559999999999</v>
      </c>
      <c r="AM16">
        <v>139.3775</v>
      </c>
      <c r="AN16">
        <v>86.813199999999995</v>
      </c>
      <c r="AO16">
        <v>127.1752</v>
      </c>
      <c r="AR16">
        <v>3.3415054999999998</v>
      </c>
      <c r="AS16">
        <v>4.7263713750000003</v>
      </c>
      <c r="AT16">
        <v>3.179115575</v>
      </c>
      <c r="AU16">
        <v>1.7761807375000001</v>
      </c>
      <c r="AW16" t="s">
        <v>50</v>
      </c>
      <c r="AX16">
        <v>13.1417</v>
      </c>
      <c r="AY16">
        <v>1.7795000000000001</v>
      </c>
      <c r="AZ16">
        <v>2.6349999999999998</v>
      </c>
      <c r="BA16" t="s">
        <v>51</v>
      </c>
    </row>
    <row r="17" spans="1:53" x14ac:dyDescent="0.2">
      <c r="A17" s="3">
        <v>3</v>
      </c>
      <c r="B17" s="3">
        <v>20.202860000000001</v>
      </c>
      <c r="C17" s="3">
        <v>25.701000000000001</v>
      </c>
      <c r="D17" s="3">
        <v>283.41379999999998</v>
      </c>
      <c r="E17" s="3">
        <v>192.72399999999999</v>
      </c>
      <c r="F17" s="3">
        <v>2.3293385</v>
      </c>
      <c r="G17" s="3">
        <v>4.309965</v>
      </c>
      <c r="H17" s="3">
        <v>2.6522025375</v>
      </c>
      <c r="I17" s="3">
        <v>2.9534967499999998</v>
      </c>
      <c r="J17" s="3">
        <f t="shared" si="0"/>
        <v>130.51041499999999</v>
      </c>
      <c r="K17" s="3">
        <f t="shared" si="1"/>
        <v>3.0612506968749997</v>
      </c>
      <c r="L17" s="3">
        <v>0.69480519480519498</v>
      </c>
      <c r="M17" s="3">
        <v>0.55555555555555503</v>
      </c>
      <c r="N17" s="3">
        <v>0.12599019238023401</v>
      </c>
      <c r="O17" s="3">
        <v>0.154897494305239</v>
      </c>
      <c r="P17" s="3">
        <v>0.13840241216078999</v>
      </c>
      <c r="Q17" s="3">
        <v>7.92588829568001E-2</v>
      </c>
      <c r="R17" s="3">
        <v>5.0118440527310197E-3</v>
      </c>
      <c r="S17" s="3">
        <v>6.2989952121824096E-3</v>
      </c>
      <c r="T17" s="3">
        <f t="shared" si="4"/>
        <v>0.41520723648237001</v>
      </c>
      <c r="U17" s="3">
        <f t="shared" si="4"/>
        <v>0.23777664887040029</v>
      </c>
      <c r="V17" s="3">
        <f t="shared" si="4"/>
        <v>1.503553215819306E-2</v>
      </c>
      <c r="W17" s="3">
        <f t="shared" si="4"/>
        <v>1.889698563654723E-2</v>
      </c>
      <c r="X17" s="3"/>
      <c r="Y17" s="3"/>
      <c r="Z17" s="3"/>
      <c r="AA17" s="3">
        <v>0</v>
      </c>
      <c r="AB17" s="3">
        <v>0.14752654169398999</v>
      </c>
      <c r="AC17" s="3">
        <v>3.8718470927465803E-2</v>
      </c>
      <c r="AD17" s="3">
        <v>3.58846565008289E-2</v>
      </c>
      <c r="AE17" s="3"/>
      <c r="AF17" s="3"/>
      <c r="AG17">
        <v>0</v>
      </c>
      <c r="AH17">
        <v>0.63807531380753002</v>
      </c>
      <c r="AI17">
        <v>0.41176470588235298</v>
      </c>
      <c r="AJ17">
        <v>0.43737807257120498</v>
      </c>
      <c r="AL17">
        <v>225.20609999999999</v>
      </c>
      <c r="AM17">
        <v>111.04040000000001</v>
      </c>
      <c r="AN17">
        <v>61.244300000000003</v>
      </c>
      <c r="AO17">
        <v>60.767499999999998</v>
      </c>
      <c r="AR17">
        <v>3.2996590000000001</v>
      </c>
      <c r="AS17">
        <v>3.7078388750000002</v>
      </c>
      <c r="AT17">
        <v>4.2478688624999998</v>
      </c>
      <c r="AU17">
        <v>1.903549325</v>
      </c>
      <c r="AW17" s="7" t="s">
        <v>52</v>
      </c>
      <c r="AX17" s="7">
        <v>27.683299999999999</v>
      </c>
      <c r="AY17" s="7">
        <v>3.7484999999999999</v>
      </c>
      <c r="AZ17" s="7">
        <v>2.6349999999999998</v>
      </c>
      <c r="BA17" s="7" t="s">
        <v>53</v>
      </c>
    </row>
    <row r="18" spans="1:53" x14ac:dyDescent="0.2">
      <c r="A18" s="3">
        <v>3</v>
      </c>
      <c r="B18" s="3">
        <v>24.408799999999999</v>
      </c>
      <c r="C18" s="3">
        <v>42.260100000000001</v>
      </c>
      <c r="D18" s="3">
        <v>41.296599999999998</v>
      </c>
      <c r="E18" s="3">
        <v>38.116300000000003</v>
      </c>
      <c r="F18" s="3">
        <v>2.1870069999999999</v>
      </c>
      <c r="G18" s="3">
        <v>8.9035119999999992</v>
      </c>
      <c r="H18" s="3">
        <v>4.7786468749999997</v>
      </c>
      <c r="I18" s="3">
        <v>4.5839759999999998</v>
      </c>
      <c r="J18" s="3">
        <f t="shared" si="0"/>
        <v>36.520450000000004</v>
      </c>
      <c r="K18" s="3">
        <f t="shared" si="1"/>
        <v>5.11328546875</v>
      </c>
      <c r="L18" s="3">
        <v>0.61231281198003396</v>
      </c>
      <c r="M18" s="3">
        <v>0.46315789473684199</v>
      </c>
      <c r="N18" s="3">
        <v>0.41182572614107799</v>
      </c>
      <c r="O18" s="3">
        <v>0.51808510638298</v>
      </c>
      <c r="P18" s="3">
        <v>9.9918618531990994E-2</v>
      </c>
      <c r="Q18" s="3">
        <v>5.76548088137364E-2</v>
      </c>
      <c r="R18" s="3">
        <v>3.9391937767217999E-2</v>
      </c>
      <c r="S18" s="3">
        <v>7.1876855309777096E-2</v>
      </c>
      <c r="T18" s="3">
        <f t="shared" si="4"/>
        <v>0.29975585559597295</v>
      </c>
      <c r="U18" s="3">
        <f t="shared" si="4"/>
        <v>0.17296442644120918</v>
      </c>
      <c r="V18" s="3">
        <f t="shared" si="4"/>
        <v>0.118175813301654</v>
      </c>
      <c r="W18" s="3">
        <f t="shared" si="4"/>
        <v>0.21563056592933127</v>
      </c>
      <c r="X18" s="3"/>
      <c r="Y18" s="3"/>
      <c r="Z18" s="3"/>
      <c r="AA18" s="3">
        <v>0</v>
      </c>
      <c r="AB18" s="3"/>
      <c r="AC18" s="3">
        <v>0.13840241216078999</v>
      </c>
      <c r="AD18">
        <v>0.12598399348610601</v>
      </c>
      <c r="AE18" s="3"/>
      <c r="AF18" s="3"/>
      <c r="AG18">
        <v>0</v>
      </c>
      <c r="AI18">
        <v>0.69480519480519498</v>
      </c>
      <c r="AJ18">
        <v>0.89071675970179498</v>
      </c>
      <c r="AL18">
        <v>32.656500000000001</v>
      </c>
      <c r="AM18">
        <v>59.334499999999998</v>
      </c>
      <c r="AN18">
        <v>20.202860000000001</v>
      </c>
      <c r="AO18">
        <v>19.356100000000001</v>
      </c>
      <c r="AR18">
        <v>4.4561235000000003</v>
      </c>
      <c r="AS18">
        <v>4.6016430000000001</v>
      </c>
      <c r="AT18">
        <v>2.3293385</v>
      </c>
      <c r="AU18">
        <v>2.0465585000000002</v>
      </c>
      <c r="AW18" s="7" t="s">
        <v>54</v>
      </c>
      <c r="AX18" s="7">
        <v>37.725000000000001</v>
      </c>
      <c r="AY18" s="7">
        <v>4.6109999999999998</v>
      </c>
      <c r="AZ18" s="7">
        <v>2.6349999999999998</v>
      </c>
      <c r="BA18" s="7" t="s">
        <v>53</v>
      </c>
    </row>
    <row r="19" spans="1:53" x14ac:dyDescent="0.2">
      <c r="A19" s="3">
        <v>4</v>
      </c>
      <c r="B19" s="3">
        <v>47.198</v>
      </c>
      <c r="C19" s="3">
        <v>21.408000000000001</v>
      </c>
      <c r="D19" s="3">
        <v>162.96199999999999</v>
      </c>
      <c r="E19" s="3">
        <v>87.067369999999997</v>
      </c>
      <c r="F19" s="3">
        <v>1.5549139999999999</v>
      </c>
      <c r="G19" s="3">
        <v>3.538198</v>
      </c>
      <c r="H19" s="3">
        <v>2.3899652499999999</v>
      </c>
      <c r="I19" s="3">
        <v>2.1107922499999998</v>
      </c>
      <c r="J19" s="3">
        <f t="shared" si="0"/>
        <v>79.658842499999992</v>
      </c>
      <c r="K19" s="3">
        <f t="shared" si="1"/>
        <v>2.3984673749999996</v>
      </c>
      <c r="L19" s="3">
        <v>9.47503201024327E-2</v>
      </c>
      <c r="M19" s="3">
        <v>0.33450292397660802</v>
      </c>
      <c r="N19" s="3">
        <v>0.32053742802303298</v>
      </c>
      <c r="O19" s="3">
        <v>0.50127804600965598</v>
      </c>
      <c r="P19" s="3">
        <v>1.64867006699412E-3</v>
      </c>
      <c r="Q19" s="3">
        <v>1.59312825221915E-2</v>
      </c>
      <c r="R19" s="3">
        <v>1.8677072941637701E-2</v>
      </c>
      <c r="S19" s="3">
        <v>4.0115778733077798E-2</v>
      </c>
      <c r="T19" s="3">
        <f t="shared" ref="T19:W23" si="5">4*P19</f>
        <v>6.5946802679764799E-3</v>
      </c>
      <c r="U19" s="3">
        <f t="shared" si="5"/>
        <v>6.3725130088765999E-2</v>
      </c>
      <c r="V19" s="3">
        <f t="shared" si="5"/>
        <v>7.4708291766550805E-2</v>
      </c>
      <c r="W19" s="3">
        <f t="shared" si="5"/>
        <v>0.16046311493231119</v>
      </c>
      <c r="X19" s="3"/>
      <c r="Y19" s="3"/>
      <c r="Z19" s="3"/>
      <c r="AA19" s="3">
        <v>0</v>
      </c>
      <c r="AB19" s="3"/>
      <c r="AC19" s="3">
        <v>7.92588829568001E-2</v>
      </c>
      <c r="AD19">
        <v>5.9271436876218803E-2</v>
      </c>
      <c r="AE19" s="3"/>
      <c r="AF19" s="3"/>
      <c r="AG19">
        <v>0</v>
      </c>
      <c r="AI19">
        <v>0.55555555555555503</v>
      </c>
      <c r="AJ19">
        <v>0.48064513745827298</v>
      </c>
      <c r="AL19">
        <v>41.496400000000001</v>
      </c>
      <c r="AM19">
        <v>16.484100000000002</v>
      </c>
      <c r="AN19">
        <v>25.701000000000001</v>
      </c>
      <c r="AO19">
        <v>30.756500000000099</v>
      </c>
      <c r="AR19">
        <v>9.0029179999999993</v>
      </c>
      <c r="AS19">
        <v>8.8915089999999992</v>
      </c>
      <c r="AT19">
        <v>4.309965</v>
      </c>
      <c r="AU19">
        <v>2.979571</v>
      </c>
      <c r="AW19" t="s">
        <v>55</v>
      </c>
      <c r="AX19">
        <v>14.541700000000001</v>
      </c>
      <c r="AY19">
        <v>2.0651000000000002</v>
      </c>
      <c r="AZ19">
        <v>2.6349999999999998</v>
      </c>
      <c r="BA19" t="s">
        <v>51</v>
      </c>
    </row>
    <row r="20" spans="1:53" x14ac:dyDescent="0.2">
      <c r="A20" s="3">
        <v>4</v>
      </c>
      <c r="B20" s="3">
        <v>22.002949999999998</v>
      </c>
      <c r="C20" s="3">
        <v>16.251000000000001</v>
      </c>
      <c r="D20" s="3">
        <v>74.453400000000002</v>
      </c>
      <c r="E20" s="3">
        <v>71.80547</v>
      </c>
      <c r="F20" s="3">
        <v>1.4022025</v>
      </c>
      <c r="G20" s="3">
        <v>4.5014099999999999</v>
      </c>
      <c r="H20" s="3">
        <v>3.3375392499999998</v>
      </c>
      <c r="I20" s="3">
        <v>2.2889878874999998</v>
      </c>
      <c r="J20" s="3">
        <f t="shared" si="0"/>
        <v>46.128205000000001</v>
      </c>
      <c r="K20" s="3">
        <f t="shared" si="1"/>
        <v>2.8825349093749999</v>
      </c>
      <c r="L20" s="3">
        <v>0.38888888888888901</v>
      </c>
      <c r="M20" s="3">
        <v>0.29145728643216101</v>
      </c>
      <c r="N20" s="3">
        <v>0.447593342330184</v>
      </c>
      <c r="O20" s="3">
        <v>0.36726039016115403</v>
      </c>
      <c r="P20" s="3">
        <v>2.9103021887191698E-2</v>
      </c>
      <c r="Q20" s="3">
        <v>1.3988493361078E-2</v>
      </c>
      <c r="R20" s="3">
        <v>4.5763992968534402E-2</v>
      </c>
      <c r="S20" s="3">
        <v>2.9266720749955E-2</v>
      </c>
      <c r="T20" s="3">
        <f t="shared" si="5"/>
        <v>0.11641208754876679</v>
      </c>
      <c r="U20" s="3">
        <f t="shared" si="5"/>
        <v>5.5953973444312001E-2</v>
      </c>
      <c r="V20" s="3">
        <f t="shared" si="5"/>
        <v>0.18305597187413761</v>
      </c>
      <c r="W20" s="3">
        <f t="shared" si="5"/>
        <v>0.11706688299982</v>
      </c>
      <c r="X20" s="3"/>
      <c r="Y20" s="3"/>
      <c r="Z20" s="3"/>
      <c r="AA20" s="3">
        <v>0</v>
      </c>
      <c r="AB20" s="3"/>
      <c r="AC20" s="3">
        <v>5.0118440527310197E-3</v>
      </c>
      <c r="AD20">
        <v>3.0084946609011801E-2</v>
      </c>
      <c r="AE20" s="3"/>
      <c r="AF20" s="3"/>
      <c r="AG20">
        <v>0</v>
      </c>
      <c r="AI20">
        <v>0.12599019238023401</v>
      </c>
      <c r="AJ20">
        <v>0.33531717650985599</v>
      </c>
      <c r="AL20">
        <v>105.6555</v>
      </c>
      <c r="AM20">
        <v>109.5334</v>
      </c>
      <c r="AN20">
        <v>283.41379999999998</v>
      </c>
      <c r="AO20">
        <v>212.14</v>
      </c>
      <c r="AR20">
        <v>6.8175993750000004</v>
      </c>
      <c r="AS20">
        <v>4.3809870000000002</v>
      </c>
      <c r="AT20">
        <v>2.6522025375</v>
      </c>
      <c r="AU20">
        <v>2.3768975999999999</v>
      </c>
      <c r="AW20" s="7" t="s">
        <v>56</v>
      </c>
      <c r="AX20" s="7">
        <v>24.583300000000001</v>
      </c>
      <c r="AY20" s="7">
        <v>3.1225999999999998</v>
      </c>
      <c r="AZ20" s="7">
        <v>2.6349999999999998</v>
      </c>
      <c r="BA20" s="7" t="s">
        <v>53</v>
      </c>
    </row>
    <row r="21" spans="1:53" x14ac:dyDescent="0.2">
      <c r="A21" s="3">
        <v>4</v>
      </c>
      <c r="B21" s="3">
        <v>21.09751</v>
      </c>
      <c r="C21" s="3">
        <v>16.957630000000002</v>
      </c>
      <c r="D21" s="3">
        <v>56.404800000000002</v>
      </c>
      <c r="E21" s="3">
        <v>63.907600000000002</v>
      </c>
      <c r="F21" s="3">
        <v>3.1454575</v>
      </c>
      <c r="G21" s="3">
        <v>6.0652189999999999</v>
      </c>
      <c r="H21" s="3">
        <v>3.0237669999999999</v>
      </c>
      <c r="I21" s="3">
        <v>3.2575604999999999</v>
      </c>
      <c r="J21" s="3">
        <f t="shared" si="0"/>
        <v>39.591885000000005</v>
      </c>
      <c r="K21" s="3">
        <f t="shared" si="1"/>
        <v>3.8730009999999999</v>
      </c>
      <c r="L21" s="3">
        <v>0.43137254901960798</v>
      </c>
      <c r="M21" s="3">
        <v>0.429022082018927</v>
      </c>
      <c r="N21" s="3">
        <v>0.26751592356687998</v>
      </c>
      <c r="O21" s="3">
        <v>0.50116550116550096</v>
      </c>
      <c r="P21" s="3">
        <v>3.1302210960124803E-2</v>
      </c>
      <c r="Q21" s="3">
        <v>2.3951212565104199E-2</v>
      </c>
      <c r="R21" s="3">
        <v>1.4378357519572E-2</v>
      </c>
      <c r="S21" s="3">
        <v>4.4026309141053703E-2</v>
      </c>
      <c r="T21" s="3">
        <f t="shared" si="5"/>
        <v>0.12520884384049921</v>
      </c>
      <c r="U21" s="3">
        <f t="shared" si="5"/>
        <v>9.5804850260416796E-2</v>
      </c>
      <c r="V21" s="3">
        <f t="shared" si="5"/>
        <v>5.7513430078287998E-2</v>
      </c>
      <c r="W21" s="3">
        <f t="shared" si="5"/>
        <v>0.17610523656421481</v>
      </c>
      <c r="X21" s="3"/>
      <c r="Y21" s="3"/>
      <c r="Z21" s="3"/>
      <c r="AA21" s="3">
        <v>0</v>
      </c>
      <c r="AB21" s="3"/>
      <c r="AC21" s="3">
        <v>6.2989952121824096E-3</v>
      </c>
      <c r="AD21">
        <v>1.51264687532411E-2</v>
      </c>
      <c r="AE21" s="3"/>
      <c r="AF21" s="3"/>
      <c r="AG21">
        <v>0</v>
      </c>
      <c r="AI21">
        <v>0.154897494305239</v>
      </c>
      <c r="AJ21">
        <v>0.25301204982776698</v>
      </c>
      <c r="AL21">
        <v>139.63409999999999</v>
      </c>
      <c r="AM21">
        <v>83.165000000000006</v>
      </c>
      <c r="AN21">
        <v>192.72399999999999</v>
      </c>
      <c r="AO21">
        <v>113.401</v>
      </c>
      <c r="AR21">
        <v>8.4553831250000009</v>
      </c>
      <c r="AS21">
        <v>5.5406810000000002</v>
      </c>
      <c r="AT21">
        <v>2.9534967499999998</v>
      </c>
      <c r="AU21">
        <v>1.9180386250000001</v>
      </c>
      <c r="AW21" t="s">
        <v>57</v>
      </c>
      <c r="AX21">
        <v>10.041700000000001</v>
      </c>
      <c r="AY21">
        <v>1.2755000000000001</v>
      </c>
      <c r="AZ21">
        <v>2.6349999999999998</v>
      </c>
      <c r="BA21" t="s">
        <v>51</v>
      </c>
    </row>
    <row r="22" spans="1:53" x14ac:dyDescent="0.2">
      <c r="A22" s="3">
        <v>4</v>
      </c>
      <c r="B22" s="3">
        <v>54.20073</v>
      </c>
      <c r="C22" s="3">
        <v>37.122300000000003</v>
      </c>
      <c r="D22" s="3">
        <v>127.1752</v>
      </c>
      <c r="E22" s="3">
        <v>60.767499999999998</v>
      </c>
      <c r="F22" s="3">
        <v>1.623129</v>
      </c>
      <c r="G22" s="3">
        <v>2.7681269999999998</v>
      </c>
      <c r="H22" s="3">
        <v>1.7761807375000001</v>
      </c>
      <c r="I22" s="3">
        <v>1.903549325</v>
      </c>
      <c r="J22" s="3">
        <f t="shared" si="0"/>
        <v>69.816432500000005</v>
      </c>
      <c r="K22" s="3">
        <f t="shared" si="1"/>
        <v>2.0177465156249998</v>
      </c>
      <c r="L22" s="3">
        <v>0.46323161580790401</v>
      </c>
      <c r="M22" s="3">
        <v>0.61796932067202304</v>
      </c>
      <c r="N22" s="3">
        <v>0.48176352705410902</v>
      </c>
      <c r="O22" s="3">
        <v>0.43737807257120498</v>
      </c>
      <c r="P22" s="3">
        <v>3.6802995112982101E-2</v>
      </c>
      <c r="Q22" s="3">
        <v>5.8133430102582997E-2</v>
      </c>
      <c r="R22" s="3">
        <v>4.5639628028836497E-2</v>
      </c>
      <c r="S22" s="3">
        <v>3.58846565008289E-2</v>
      </c>
      <c r="T22" s="3">
        <f t="shared" si="5"/>
        <v>0.1472119804519284</v>
      </c>
      <c r="U22" s="3">
        <f t="shared" si="5"/>
        <v>0.23253372041033199</v>
      </c>
      <c r="V22" s="3">
        <f t="shared" si="5"/>
        <v>0.18255851211534599</v>
      </c>
      <c r="W22" s="3">
        <f t="shared" si="5"/>
        <v>0.1435386260033156</v>
      </c>
      <c r="X22" s="3"/>
      <c r="Y22" s="3"/>
      <c r="Z22" s="3"/>
      <c r="AA22" s="3"/>
      <c r="AB22" s="3"/>
      <c r="AC22" s="3">
        <v>9.9918618531990994E-2</v>
      </c>
      <c r="AD22" s="3"/>
      <c r="AE22" s="3"/>
      <c r="AF22" s="3"/>
      <c r="AI22">
        <v>0.61231281198003396</v>
      </c>
      <c r="AM22">
        <v>35.498390000000001</v>
      </c>
      <c r="AN22">
        <v>24.408799999999999</v>
      </c>
      <c r="AS22">
        <v>1.3909419999999999</v>
      </c>
      <c r="AT22">
        <v>2.1870069999999999</v>
      </c>
    </row>
    <row r="23" spans="1:53" x14ac:dyDescent="0.2">
      <c r="A23">
        <v>4</v>
      </c>
      <c r="B23">
        <v>19.356100000000001</v>
      </c>
      <c r="C23">
        <v>30.756500000000099</v>
      </c>
      <c r="D23">
        <v>212.14</v>
      </c>
      <c r="E23">
        <v>113.401</v>
      </c>
      <c r="F23">
        <v>2.0465585000000002</v>
      </c>
      <c r="G23">
        <v>2.979571</v>
      </c>
      <c r="H23">
        <v>2.3768975999999999</v>
      </c>
      <c r="I23">
        <v>1.9180386250000001</v>
      </c>
      <c r="J23" s="3">
        <f t="shared" si="0"/>
        <v>93.913400000000024</v>
      </c>
      <c r="K23" s="3">
        <f t="shared" si="1"/>
        <v>2.3302664312499997</v>
      </c>
      <c r="L23">
        <v>0.89071675970179498</v>
      </c>
      <c r="M23">
        <v>0.48064513745827298</v>
      </c>
      <c r="N23">
        <v>0.33531717650985599</v>
      </c>
      <c r="O23">
        <v>0.25301204982776698</v>
      </c>
      <c r="P23">
        <v>0.12598399348610601</v>
      </c>
      <c r="Q23">
        <v>5.9271436876218803E-2</v>
      </c>
      <c r="R23">
        <v>3.0084946609011801E-2</v>
      </c>
      <c r="S23">
        <v>1.51264687532411E-2</v>
      </c>
      <c r="T23" s="3">
        <f t="shared" si="5"/>
        <v>0.50393597394442402</v>
      </c>
      <c r="U23" s="3">
        <f t="shared" si="5"/>
        <v>0.23708574750487521</v>
      </c>
      <c r="V23" s="3">
        <f t="shared" si="5"/>
        <v>0.1203397864360472</v>
      </c>
      <c r="W23" s="3">
        <f t="shared" si="5"/>
        <v>6.0505875012964401E-2</v>
      </c>
      <c r="Y23" s="3"/>
      <c r="AC23" s="3">
        <v>5.76548088137364E-2</v>
      </c>
      <c r="AI23">
        <v>0.46315789473684199</v>
      </c>
      <c r="AM23">
        <v>34.55538</v>
      </c>
      <c r="AN23">
        <v>42.260100000000001</v>
      </c>
      <c r="AS23">
        <v>4.142436</v>
      </c>
      <c r="AT23">
        <v>8.9035119999999992</v>
      </c>
    </row>
    <row r="24" spans="1:53" x14ac:dyDescent="0.2">
      <c r="Y24" s="3"/>
      <c r="AC24" s="3">
        <v>3.9391937767217999E-2</v>
      </c>
      <c r="AI24">
        <v>0.41182572614107799</v>
      </c>
      <c r="AM24">
        <v>99.480900000000005</v>
      </c>
      <c r="AN24">
        <v>41.296599999999998</v>
      </c>
      <c r="AS24">
        <v>4.6997867500000003</v>
      </c>
      <c r="AT24">
        <v>4.7786468749999997</v>
      </c>
    </row>
    <row r="25" spans="1:53" x14ac:dyDescent="0.2">
      <c r="AC25" s="3">
        <v>7.1876855309777096E-2</v>
      </c>
      <c r="AI25">
        <v>0.51808510638298</v>
      </c>
      <c r="AM25">
        <v>93.113200000000006</v>
      </c>
      <c r="AN25">
        <v>38.116300000000003</v>
      </c>
      <c r="AS25">
        <v>4.1600060000000001</v>
      </c>
      <c r="AT25">
        <v>4.5839759999999998</v>
      </c>
    </row>
    <row r="26" spans="1:53" x14ac:dyDescent="0.2">
      <c r="F26" t="s">
        <v>58</v>
      </c>
      <c r="J26" t="s">
        <v>58</v>
      </c>
      <c r="N26" t="s">
        <v>58</v>
      </c>
      <c r="S26" t="s">
        <v>59</v>
      </c>
    </row>
    <row r="27" spans="1:53" x14ac:dyDescent="0.2">
      <c r="J27" s="3" t="s">
        <v>60</v>
      </c>
      <c r="K27" s="3"/>
      <c r="L27" s="3"/>
      <c r="N27" s="3" t="s">
        <v>60</v>
      </c>
    </row>
    <row r="28" spans="1:53" x14ac:dyDescent="0.2">
      <c r="J28" s="3"/>
      <c r="K28" s="3"/>
      <c r="L28" s="3"/>
      <c r="N28" t="s">
        <v>61</v>
      </c>
    </row>
    <row r="29" spans="1:53" x14ac:dyDescent="0.2">
      <c r="J29" s="3"/>
      <c r="K29" s="3"/>
      <c r="L29" s="3"/>
    </row>
    <row r="30" spans="1:53" x14ac:dyDescent="0.2">
      <c r="F30" s="3">
        <v>4.2803804999999997</v>
      </c>
      <c r="G30" s="3">
        <v>0</v>
      </c>
      <c r="H30" s="3">
        <v>0</v>
      </c>
      <c r="J30" s="3"/>
      <c r="K30" s="3"/>
      <c r="L30" s="3"/>
      <c r="N30" s="3"/>
      <c r="O30" s="3"/>
      <c r="P30" s="3"/>
    </row>
    <row r="31" spans="1:53" x14ac:dyDescent="0.2">
      <c r="F31" s="3">
        <v>3.8696700000000002</v>
      </c>
      <c r="G31" s="3">
        <v>0</v>
      </c>
      <c r="H31" s="3">
        <v>0</v>
      </c>
      <c r="J31" s="3"/>
      <c r="K31" s="3"/>
      <c r="L31" s="3"/>
      <c r="N31" s="3"/>
      <c r="O31" s="3"/>
      <c r="P31" s="3"/>
    </row>
    <row r="32" spans="1:53" x14ac:dyDescent="0.2">
      <c r="F32" s="3">
        <v>1.317529</v>
      </c>
      <c r="G32" s="3">
        <v>0</v>
      </c>
      <c r="H32" s="3">
        <v>0</v>
      </c>
      <c r="J32" s="3"/>
      <c r="K32" s="3"/>
      <c r="L32" s="3"/>
      <c r="N32" s="3"/>
      <c r="O32" s="3"/>
      <c r="P32" s="3"/>
    </row>
    <row r="33" spans="6:25" x14ac:dyDescent="0.2">
      <c r="F33" s="3">
        <v>4.0249214999999996</v>
      </c>
      <c r="G33" s="3">
        <v>0</v>
      </c>
      <c r="H33" s="3">
        <v>0</v>
      </c>
      <c r="J33" s="3"/>
      <c r="K33" s="3"/>
      <c r="L33" s="3"/>
      <c r="N33" s="3"/>
      <c r="O33" s="3"/>
      <c r="P33" s="3"/>
    </row>
    <row r="34" spans="6:25" x14ac:dyDescent="0.2">
      <c r="F34" s="3">
        <v>4.4561235000000003</v>
      </c>
      <c r="G34" s="3">
        <v>0</v>
      </c>
      <c r="H34" s="3">
        <v>0</v>
      </c>
      <c r="J34" s="3"/>
      <c r="K34" s="3"/>
      <c r="L34" s="3"/>
      <c r="N34" s="3"/>
      <c r="O34" s="3"/>
      <c r="P34" s="3"/>
    </row>
    <row r="35" spans="6:25" x14ac:dyDescent="0.2">
      <c r="F35" s="3">
        <v>1.9236329999999999</v>
      </c>
      <c r="G35" s="3">
        <v>0.629139072847683</v>
      </c>
      <c r="H35" s="3">
        <v>0.131848064324909</v>
      </c>
      <c r="J35" s="3">
        <v>1.9236329999999999</v>
      </c>
      <c r="K35" s="3">
        <v>0.629139072847683</v>
      </c>
      <c r="L35" s="3">
        <v>0.131848064324909</v>
      </c>
      <c r="N35" s="3"/>
      <c r="O35" s="3"/>
      <c r="P35" s="3"/>
      <c r="S35" s="3">
        <v>1.9236329999999999</v>
      </c>
      <c r="T35" s="3"/>
      <c r="U35" s="3"/>
      <c r="V35" s="3"/>
      <c r="W35" s="3"/>
      <c r="X35" s="3"/>
    </row>
    <row r="36" spans="6:25" x14ac:dyDescent="0.2">
      <c r="F36" s="3">
        <v>2.1928545000000002</v>
      </c>
      <c r="G36" s="3">
        <v>0.58857142857142797</v>
      </c>
      <c r="H36" s="3">
        <v>0.11264838922041299</v>
      </c>
      <c r="J36" s="3">
        <v>2.1928545000000002</v>
      </c>
      <c r="K36" s="3">
        <v>0.58857142857142797</v>
      </c>
      <c r="L36" s="3">
        <v>0.11264838922041299</v>
      </c>
      <c r="N36" s="3"/>
      <c r="O36" s="3"/>
      <c r="P36" s="3"/>
      <c r="S36" s="3">
        <v>2.1928545000000002</v>
      </c>
      <c r="T36" s="3"/>
      <c r="U36" s="3"/>
      <c r="V36" s="3"/>
      <c r="W36" s="3"/>
      <c r="X36" s="3"/>
    </row>
    <row r="37" spans="6:25" x14ac:dyDescent="0.2">
      <c r="F37" s="3">
        <v>4.6016430000000001</v>
      </c>
      <c r="G37" s="3">
        <v>0.38989898989899002</v>
      </c>
      <c r="H37" s="3">
        <v>3.4475450043963303E-2</v>
      </c>
      <c r="J37" s="3">
        <v>4.6016430000000001</v>
      </c>
      <c r="K37" s="3">
        <v>0.38989898989899002</v>
      </c>
      <c r="L37" s="3">
        <v>3.4475450043963303E-2</v>
      </c>
      <c r="N37" s="3"/>
      <c r="O37" s="3"/>
      <c r="P37" s="3"/>
      <c r="S37" s="3">
        <v>4.6016430000000001</v>
      </c>
      <c r="T37" s="3"/>
      <c r="U37" s="3"/>
      <c r="V37" s="3"/>
      <c r="W37" s="3"/>
      <c r="X37" s="3"/>
      <c r="Y37">
        <f>2*L35</f>
        <v>0.26369612864981801</v>
      </c>
    </row>
    <row r="38" spans="6:25" x14ac:dyDescent="0.2">
      <c r="F38" s="3">
        <v>1.3909419999999999</v>
      </c>
      <c r="G38" s="3">
        <v>0.64171122994652396</v>
      </c>
      <c r="H38" s="3">
        <v>0.167223109304689</v>
      </c>
      <c r="J38" s="3">
        <v>1.3909419999999999</v>
      </c>
      <c r="K38" s="3">
        <v>0.64171122994652396</v>
      </c>
      <c r="L38" s="3">
        <v>0.167223109304689</v>
      </c>
      <c r="N38" s="3"/>
      <c r="O38" s="3"/>
      <c r="P38" s="3"/>
      <c r="S38" s="3">
        <v>1.3909419999999999</v>
      </c>
      <c r="T38" s="3"/>
      <c r="U38" s="3"/>
      <c r="V38" s="3"/>
      <c r="W38" s="3"/>
      <c r="X38" s="3"/>
      <c r="Y38">
        <f>2*L36</f>
        <v>0.22529677844082599</v>
      </c>
    </row>
    <row r="39" spans="6:25" x14ac:dyDescent="0.2">
      <c r="F39" s="3">
        <v>0.86734199999999995</v>
      </c>
      <c r="G39" s="3">
        <v>0.61244019138756001</v>
      </c>
      <c r="H39" s="3">
        <v>9.5611849310139094E-2</v>
      </c>
      <c r="J39" s="3">
        <v>0.86734199999999995</v>
      </c>
      <c r="K39" s="3">
        <v>0.61244019138756001</v>
      </c>
      <c r="L39" s="3">
        <v>9.5611849310139094E-2</v>
      </c>
      <c r="N39" s="3"/>
      <c r="O39" s="3"/>
      <c r="P39" s="3"/>
      <c r="S39" s="3">
        <v>0.86734199999999995</v>
      </c>
      <c r="T39" s="3"/>
      <c r="U39" s="3"/>
      <c r="V39" s="3"/>
      <c r="W39" s="3"/>
      <c r="X39" s="3"/>
      <c r="Y39">
        <f>2*L37</f>
        <v>6.8950900087926606E-2</v>
      </c>
    </row>
    <row r="40" spans="6:25" x14ac:dyDescent="0.2">
      <c r="F40" s="3">
        <v>2.3593199999999999</v>
      </c>
      <c r="G40" s="3">
        <v>0.34703196347032</v>
      </c>
      <c r="H40" s="3">
        <v>3.1456497356192901E-2</v>
      </c>
      <c r="J40" s="3">
        <v>2.3593199999999999</v>
      </c>
      <c r="K40" s="3">
        <v>0.34703196347032</v>
      </c>
      <c r="L40" s="3">
        <v>3.1456497356192901E-2</v>
      </c>
      <c r="N40" s="3"/>
      <c r="O40" s="3"/>
      <c r="P40" s="3"/>
      <c r="S40" s="3">
        <v>2.3593199999999999</v>
      </c>
      <c r="T40" s="3"/>
      <c r="U40" s="3"/>
      <c r="V40" s="3"/>
      <c r="W40" s="3"/>
      <c r="X40" s="3"/>
      <c r="Y40">
        <f>2*L38</f>
        <v>0.33444621860937801</v>
      </c>
    </row>
    <row r="41" spans="6:25" x14ac:dyDescent="0.2">
      <c r="F41" s="3">
        <v>2.2592534999999998</v>
      </c>
      <c r="G41" s="3">
        <v>0.53429602888086702</v>
      </c>
      <c r="H41" s="3">
        <v>7.9562841530054704E-2</v>
      </c>
      <c r="J41" s="3">
        <v>2.2592534999999998</v>
      </c>
      <c r="K41" s="3">
        <v>0.53429602888086702</v>
      </c>
      <c r="L41" s="3">
        <v>7.9562841530054704E-2</v>
      </c>
      <c r="N41" s="3"/>
      <c r="O41" s="3"/>
      <c r="P41" s="3"/>
      <c r="S41" s="3">
        <v>2.2592534999999998</v>
      </c>
      <c r="T41" s="3"/>
      <c r="U41" s="3"/>
      <c r="V41" s="3"/>
      <c r="W41" s="3"/>
      <c r="X41" s="3"/>
      <c r="Y41">
        <f t="shared" ref="Y41:Y46" si="6">3*L39</f>
        <v>0.28683554793041727</v>
      </c>
    </row>
    <row r="42" spans="6:25" x14ac:dyDescent="0.2">
      <c r="F42" s="3">
        <v>1.3007379999999999</v>
      </c>
      <c r="G42" s="3">
        <v>0.45454545454545497</v>
      </c>
      <c r="H42" s="3">
        <v>5.1364490783939898E-2</v>
      </c>
      <c r="J42" s="3">
        <v>1.3007379999999999</v>
      </c>
      <c r="K42" s="3">
        <v>0.45454545454545497</v>
      </c>
      <c r="L42" s="3">
        <v>5.1364490783939898E-2</v>
      </c>
      <c r="N42" s="3"/>
      <c r="O42" s="3"/>
      <c r="P42" s="3"/>
      <c r="S42" s="3">
        <v>1.3007379999999999</v>
      </c>
      <c r="T42" s="3"/>
      <c r="U42" s="3"/>
      <c r="V42" s="3"/>
      <c r="W42" s="3"/>
      <c r="X42" s="3"/>
      <c r="Y42">
        <f t="shared" si="6"/>
        <v>9.4369492068578698E-2</v>
      </c>
    </row>
    <row r="43" spans="6:25" x14ac:dyDescent="0.2">
      <c r="F43" s="3">
        <v>2.3293385</v>
      </c>
      <c r="G43" s="3">
        <v>0.69480519480519498</v>
      </c>
      <c r="H43" s="3">
        <v>0.13840241216078999</v>
      </c>
      <c r="J43" s="3">
        <v>2.3293385</v>
      </c>
      <c r="K43" s="3">
        <v>0.69480519480519498</v>
      </c>
      <c r="L43" s="3">
        <v>0.13840241216078999</v>
      </c>
      <c r="N43" s="3"/>
      <c r="O43" s="3"/>
      <c r="P43" s="3"/>
      <c r="S43" s="3">
        <v>2.3293385</v>
      </c>
      <c r="T43" s="3"/>
      <c r="U43" s="3"/>
      <c r="V43" s="3"/>
      <c r="W43" s="3"/>
      <c r="X43" s="3"/>
      <c r="Y43">
        <f t="shared" si="6"/>
        <v>0.2386885245901641</v>
      </c>
    </row>
    <row r="44" spans="6:25" x14ac:dyDescent="0.2">
      <c r="F44" s="3">
        <v>2.1870069999999999</v>
      </c>
      <c r="G44" s="3">
        <v>0.61231281198003396</v>
      </c>
      <c r="H44" s="3">
        <v>9.9918618531990994E-2</v>
      </c>
      <c r="J44" s="3">
        <v>2.1870069999999999</v>
      </c>
      <c r="K44" s="3">
        <v>0.61231281198003396</v>
      </c>
      <c r="L44" s="3">
        <v>9.9918618531990994E-2</v>
      </c>
      <c r="N44" s="3"/>
      <c r="O44" s="3"/>
      <c r="P44" s="3"/>
      <c r="S44" s="3">
        <v>2.1870069999999999</v>
      </c>
      <c r="T44" s="3"/>
      <c r="U44" s="3"/>
      <c r="V44" s="3"/>
      <c r="W44" s="3"/>
      <c r="X44" s="3"/>
      <c r="Y44">
        <f t="shared" si="6"/>
        <v>0.15409347235181969</v>
      </c>
    </row>
    <row r="45" spans="6:25" x14ac:dyDescent="0.2">
      <c r="F45" s="3">
        <v>1.5549139999999999</v>
      </c>
      <c r="G45" s="3">
        <v>9.47503201024327E-2</v>
      </c>
      <c r="H45" s="3">
        <v>1.64867006699412E-3</v>
      </c>
      <c r="J45" s="3">
        <v>1.5549139999999999</v>
      </c>
      <c r="K45" s="3">
        <v>9.47503201024327E-2</v>
      </c>
      <c r="L45" s="3">
        <v>1.64867006699412E-3</v>
      </c>
      <c r="N45" s="3"/>
      <c r="O45" s="3"/>
      <c r="P45" s="3"/>
      <c r="S45" s="3">
        <v>1.5549139999999999</v>
      </c>
      <c r="T45" s="3"/>
      <c r="U45" s="3"/>
      <c r="V45" s="3"/>
      <c r="W45" s="3"/>
      <c r="X45" s="3"/>
      <c r="Y45">
        <f t="shared" si="6"/>
        <v>0.41520723648237001</v>
      </c>
    </row>
    <row r="46" spans="6:25" x14ac:dyDescent="0.2">
      <c r="F46" s="3">
        <v>1.4022025</v>
      </c>
      <c r="G46" s="3">
        <v>0.38888888888888901</v>
      </c>
      <c r="H46" s="3">
        <v>2.9103021887191698E-2</v>
      </c>
      <c r="J46" s="3">
        <v>1.4022025</v>
      </c>
      <c r="K46" s="3">
        <v>0.38888888888888901</v>
      </c>
      <c r="L46" s="3">
        <v>2.9103021887191698E-2</v>
      </c>
      <c r="N46" s="3"/>
      <c r="O46" s="3"/>
      <c r="P46" s="3"/>
      <c r="S46" s="3">
        <v>1.4022025</v>
      </c>
      <c r="T46" s="3"/>
      <c r="U46" s="3"/>
      <c r="V46" s="3"/>
      <c r="W46" s="3"/>
      <c r="X46" s="3"/>
      <c r="Y46">
        <f t="shared" si="6"/>
        <v>0.29975585559597295</v>
      </c>
    </row>
    <row r="47" spans="6:25" x14ac:dyDescent="0.2">
      <c r="F47" s="3">
        <v>3.1454575</v>
      </c>
      <c r="G47" s="3">
        <v>0.43137254901960798</v>
      </c>
      <c r="H47" s="3">
        <v>3.1302210960124803E-2</v>
      </c>
      <c r="J47" s="3">
        <v>3.1454575</v>
      </c>
      <c r="K47" s="3">
        <v>0.43137254901960798</v>
      </c>
      <c r="L47" s="3">
        <v>3.1302210960124803E-2</v>
      </c>
      <c r="N47" s="3"/>
      <c r="O47" s="3"/>
      <c r="P47" s="3"/>
      <c r="S47" s="3">
        <v>3.1454575</v>
      </c>
      <c r="T47" s="3"/>
      <c r="U47" s="3"/>
      <c r="V47" s="3"/>
      <c r="W47" s="3"/>
      <c r="X47" s="3"/>
      <c r="Y47">
        <f>4*L45</f>
        <v>6.5946802679764799E-3</v>
      </c>
    </row>
    <row r="48" spans="6:25" x14ac:dyDescent="0.2">
      <c r="F48" s="3">
        <v>1.623129</v>
      </c>
      <c r="G48" s="3">
        <v>0.46323161580790401</v>
      </c>
      <c r="H48" s="3">
        <v>3.6802995112982101E-2</v>
      </c>
      <c r="J48" s="3">
        <v>1.623129</v>
      </c>
      <c r="K48" s="3">
        <v>0.46323161580790401</v>
      </c>
      <c r="L48" s="3">
        <v>3.6802995112982101E-2</v>
      </c>
      <c r="N48" s="3"/>
      <c r="O48" s="3"/>
      <c r="P48" s="3"/>
      <c r="S48" s="3">
        <v>1.623129</v>
      </c>
      <c r="T48" s="3"/>
      <c r="U48" s="3"/>
      <c r="V48" s="3"/>
      <c r="W48" s="3"/>
      <c r="X48" s="3"/>
      <c r="Y48">
        <f>4*L46</f>
        <v>0.11641208754876679</v>
      </c>
    </row>
    <row r="49" spans="6:25" x14ac:dyDescent="0.2">
      <c r="F49">
        <v>2.0465585000000002</v>
      </c>
      <c r="G49">
        <v>0.89071675970179498</v>
      </c>
      <c r="H49">
        <v>0.12598399348610601</v>
      </c>
      <c r="J49">
        <v>2.0465585000000002</v>
      </c>
      <c r="K49">
        <v>0.89071675970179498</v>
      </c>
      <c r="L49">
        <v>0.12598399348610601</v>
      </c>
      <c r="S49">
        <v>2.0465585000000002</v>
      </c>
      <c r="Y49">
        <f>4*L47</f>
        <v>0.12520884384049921</v>
      </c>
    </row>
    <row r="50" spans="6:25" x14ac:dyDescent="0.2">
      <c r="F50" s="3">
        <v>16.953009999999999</v>
      </c>
      <c r="G50" s="3">
        <v>0</v>
      </c>
      <c r="H50" s="3">
        <v>0</v>
      </c>
      <c r="J50" s="3">
        <v>11.75348</v>
      </c>
      <c r="K50" s="3">
        <v>0.22222222222222299</v>
      </c>
      <c r="L50" s="3">
        <v>1.1344339209747799E-2</v>
      </c>
      <c r="N50" s="3"/>
      <c r="O50" s="3"/>
      <c r="P50" s="3"/>
      <c r="S50" s="3">
        <v>11.75348</v>
      </c>
      <c r="T50" s="3"/>
      <c r="U50" s="3"/>
      <c r="V50" s="3"/>
      <c r="W50" s="3"/>
      <c r="X50" s="3"/>
      <c r="Y50">
        <f>4*L48</f>
        <v>0.1472119804519284</v>
      </c>
    </row>
    <row r="51" spans="6:25" x14ac:dyDescent="0.2">
      <c r="F51" s="3">
        <v>6.6428469999999997</v>
      </c>
      <c r="G51" s="3">
        <v>0</v>
      </c>
      <c r="H51" s="3">
        <v>0</v>
      </c>
      <c r="J51" s="3">
        <v>5.5475719999999997</v>
      </c>
      <c r="K51" s="3">
        <v>0.45238095238095499</v>
      </c>
      <c r="L51" s="3">
        <v>1.9183760229567599E-2</v>
      </c>
      <c r="N51" s="3"/>
      <c r="O51" s="3"/>
      <c r="P51" s="3"/>
      <c r="S51" s="3">
        <v>5.5475719999999997</v>
      </c>
      <c r="T51" s="3"/>
      <c r="U51" s="3"/>
      <c r="V51" s="3"/>
      <c r="W51" s="3"/>
      <c r="X51" s="3"/>
      <c r="Y51">
        <f>4*L49</f>
        <v>0.50393597394442402</v>
      </c>
    </row>
    <row r="52" spans="6:25" x14ac:dyDescent="0.2">
      <c r="F52" s="3">
        <v>9.2202839999999995</v>
      </c>
      <c r="G52" s="3">
        <v>0</v>
      </c>
      <c r="H52" s="3">
        <v>0</v>
      </c>
      <c r="J52" s="3">
        <v>8.8915089999999992</v>
      </c>
      <c r="K52" s="3">
        <v>0.100000000000002</v>
      </c>
      <c r="L52" s="3">
        <v>1.6733829656444699E-3</v>
      </c>
      <c r="N52" s="3"/>
      <c r="O52" s="3"/>
      <c r="P52" s="3"/>
      <c r="S52" s="3">
        <v>8.8915089999999992</v>
      </c>
      <c r="T52" s="3"/>
      <c r="U52" s="3"/>
      <c r="V52" s="3"/>
      <c r="W52" s="3"/>
      <c r="X52" s="3"/>
      <c r="Y52">
        <f>2*L50</f>
        <v>2.2688678419495598E-2</v>
      </c>
    </row>
    <row r="53" spans="6:25" x14ac:dyDescent="0.2">
      <c r="F53" s="3">
        <v>8.5762990000000006</v>
      </c>
      <c r="G53" s="3">
        <v>0</v>
      </c>
      <c r="H53" s="3">
        <v>0</v>
      </c>
      <c r="J53" s="3">
        <v>4.142436</v>
      </c>
      <c r="K53" s="3">
        <v>0.24010554089709699</v>
      </c>
      <c r="L53" s="3">
        <v>2.2186321159122099E-2</v>
      </c>
      <c r="N53" s="3"/>
      <c r="O53" s="3"/>
      <c r="P53" s="3"/>
      <c r="S53" s="3">
        <v>4.142436</v>
      </c>
      <c r="T53" s="3"/>
      <c r="U53" s="3"/>
      <c r="V53" s="3"/>
      <c r="W53" s="3"/>
      <c r="X53" s="3"/>
      <c r="Y53">
        <f>2*L51</f>
        <v>3.8367520459135197E-2</v>
      </c>
    </row>
    <row r="54" spans="6:25" x14ac:dyDescent="0.2">
      <c r="F54" s="3">
        <v>9.0029179999999993</v>
      </c>
      <c r="G54" s="3">
        <v>0</v>
      </c>
      <c r="H54" s="3">
        <v>0</v>
      </c>
      <c r="J54" s="3">
        <v>3.243309</v>
      </c>
      <c r="K54" s="3">
        <v>0.62295081967212995</v>
      </c>
      <c r="L54" s="3">
        <v>7.9561302319174798E-2</v>
      </c>
      <c r="N54" s="3"/>
      <c r="O54" s="3"/>
      <c r="P54" s="3"/>
      <c r="S54" s="3">
        <v>3.243309</v>
      </c>
      <c r="T54" s="3"/>
      <c r="U54" s="3"/>
      <c r="V54" s="3"/>
      <c r="W54" s="3"/>
      <c r="X54" s="3"/>
      <c r="Y54">
        <f>2*L52</f>
        <v>3.3467659312889399E-3</v>
      </c>
    </row>
    <row r="55" spans="6:25" x14ac:dyDescent="0.2">
      <c r="F55" s="3">
        <v>11.75348</v>
      </c>
      <c r="G55" s="3">
        <v>0.22222222222222299</v>
      </c>
      <c r="H55" s="3">
        <v>1.1344339209747799E-2</v>
      </c>
      <c r="J55" s="3">
        <v>4.0609010000000003</v>
      </c>
      <c r="K55" s="3">
        <v>0.309859154929577</v>
      </c>
      <c r="L55" s="3">
        <v>2.28278384389346E-2</v>
      </c>
      <c r="N55" s="3"/>
      <c r="O55" s="3"/>
      <c r="P55" s="3"/>
      <c r="S55" s="3">
        <v>4.0609010000000003</v>
      </c>
      <c r="T55" s="3"/>
      <c r="U55" s="3"/>
      <c r="V55" s="3"/>
      <c r="W55" s="3"/>
      <c r="X55" s="3"/>
      <c r="Y55">
        <f>2*L53</f>
        <v>4.4372642318244199E-2</v>
      </c>
    </row>
    <row r="56" spans="6:25" x14ac:dyDescent="0.2">
      <c r="F56" s="3">
        <v>5.5475719999999997</v>
      </c>
      <c r="G56" s="3">
        <v>0.45238095238095499</v>
      </c>
      <c r="H56" s="3">
        <v>1.9183760229567599E-2</v>
      </c>
      <c r="J56" s="3">
        <v>3.3171179999999998</v>
      </c>
      <c r="K56" s="3">
        <v>0.43283582089552203</v>
      </c>
      <c r="L56" s="3">
        <v>5.1458907277443497E-2</v>
      </c>
      <c r="N56" s="3"/>
      <c r="O56" s="3"/>
      <c r="P56" s="3"/>
      <c r="S56" s="3">
        <v>3.3171179999999998</v>
      </c>
      <c r="T56" s="3"/>
      <c r="U56" s="3"/>
      <c r="V56" s="3"/>
      <c r="W56" s="3"/>
      <c r="X56" s="3"/>
      <c r="Y56">
        <f t="shared" ref="Y56:Y61" si="7">3*L54</f>
        <v>0.23868390695752439</v>
      </c>
    </row>
    <row r="57" spans="6:25" x14ac:dyDescent="0.2">
      <c r="F57" s="3">
        <v>8.8915089999999992</v>
      </c>
      <c r="G57" s="3">
        <v>0.100000000000002</v>
      </c>
      <c r="H57" s="3">
        <v>1.6733829656444699E-3</v>
      </c>
      <c r="J57" s="3">
        <v>3.357939</v>
      </c>
      <c r="K57" s="3">
        <v>0.36363636363636298</v>
      </c>
      <c r="L57" s="3">
        <v>3.7081597244209098E-2</v>
      </c>
      <c r="N57" s="3"/>
      <c r="O57" s="3"/>
      <c r="P57" s="3"/>
      <c r="S57" s="3">
        <v>3.357939</v>
      </c>
      <c r="T57" s="3"/>
      <c r="U57" s="3"/>
      <c r="V57" s="3"/>
      <c r="W57" s="3"/>
      <c r="X57" s="3"/>
      <c r="Y57">
        <f t="shared" si="7"/>
        <v>6.84835153168038E-2</v>
      </c>
    </row>
    <row r="58" spans="6:25" x14ac:dyDescent="0.2">
      <c r="F58" s="3">
        <v>4.142436</v>
      </c>
      <c r="G58" s="3">
        <v>0.24010554089709699</v>
      </c>
      <c r="H58" s="3">
        <v>2.2186321159122099E-2</v>
      </c>
      <c r="J58" s="3">
        <v>4.309965</v>
      </c>
      <c r="K58" s="3">
        <v>0.55555555555555503</v>
      </c>
      <c r="L58" s="3">
        <v>7.92588829568001E-2</v>
      </c>
      <c r="N58" s="3"/>
      <c r="O58" s="3"/>
      <c r="P58" s="3"/>
      <c r="S58" s="3">
        <v>4.309965</v>
      </c>
      <c r="T58" s="3"/>
      <c r="U58" s="3"/>
      <c r="V58" s="3"/>
      <c r="W58" s="3"/>
      <c r="X58" s="3"/>
      <c r="Y58">
        <f t="shared" si="7"/>
        <v>0.15437672183233048</v>
      </c>
    </row>
    <row r="59" spans="6:25" x14ac:dyDescent="0.2">
      <c r="F59" s="3">
        <v>3.243309</v>
      </c>
      <c r="G59" s="3">
        <v>0.62295081967212995</v>
      </c>
      <c r="H59" s="3">
        <v>7.9561302319174798E-2</v>
      </c>
      <c r="J59" s="3">
        <v>8.9035119999999992</v>
      </c>
      <c r="K59" s="3">
        <v>0.46315789473684199</v>
      </c>
      <c r="L59" s="3">
        <v>5.76548088137364E-2</v>
      </c>
      <c r="N59" s="3"/>
      <c r="O59" s="3"/>
      <c r="P59" s="3"/>
      <c r="S59" s="3">
        <v>8.9035119999999992</v>
      </c>
      <c r="T59" s="3"/>
      <c r="U59" s="3"/>
      <c r="V59" s="3"/>
      <c r="W59" s="3"/>
      <c r="X59" s="3"/>
      <c r="Y59">
        <f t="shared" si="7"/>
        <v>0.1112447917326273</v>
      </c>
    </row>
    <row r="60" spans="6:25" x14ac:dyDescent="0.2">
      <c r="F60" s="3">
        <v>4.0609010000000003</v>
      </c>
      <c r="G60" s="3">
        <v>0.309859154929577</v>
      </c>
      <c r="H60" s="3">
        <v>2.28278384389346E-2</v>
      </c>
      <c r="J60" s="3">
        <v>3.538198</v>
      </c>
      <c r="K60" s="3">
        <v>0.33450292397660802</v>
      </c>
      <c r="L60" s="3">
        <v>1.59312825221915E-2</v>
      </c>
      <c r="N60" s="3"/>
      <c r="O60" s="3"/>
      <c r="P60" s="3"/>
      <c r="S60" s="3">
        <v>3.538198</v>
      </c>
      <c r="T60" s="3"/>
      <c r="U60" s="3"/>
      <c r="V60" s="3"/>
      <c r="W60" s="3"/>
      <c r="X60" s="3"/>
      <c r="Y60">
        <f t="shared" si="7"/>
        <v>0.23777664887040029</v>
      </c>
    </row>
    <row r="61" spans="6:25" x14ac:dyDescent="0.2">
      <c r="F61" s="3">
        <v>3.3171179999999998</v>
      </c>
      <c r="G61" s="3">
        <v>0.43283582089552203</v>
      </c>
      <c r="H61" s="3">
        <v>5.1458907277443497E-2</v>
      </c>
      <c r="J61" s="3">
        <v>4.5014099999999999</v>
      </c>
      <c r="K61" s="3">
        <v>0.29145728643216101</v>
      </c>
      <c r="L61" s="3">
        <v>1.3988493361078E-2</v>
      </c>
      <c r="N61" s="3"/>
      <c r="O61" s="3"/>
      <c r="P61" s="3"/>
      <c r="S61" s="3">
        <v>4.5014099999999999</v>
      </c>
      <c r="T61" s="3"/>
      <c r="U61" s="3"/>
      <c r="V61" s="3"/>
      <c r="W61" s="3"/>
      <c r="X61" s="3"/>
      <c r="Y61">
        <f t="shared" si="7"/>
        <v>0.17296442644120918</v>
      </c>
    </row>
    <row r="62" spans="6:25" x14ac:dyDescent="0.2">
      <c r="F62" s="3">
        <v>3.357939</v>
      </c>
      <c r="G62" s="3">
        <v>0.36363636363636298</v>
      </c>
      <c r="H62" s="3">
        <v>3.7081597244209098E-2</v>
      </c>
      <c r="J62" s="3">
        <v>6.0652189999999999</v>
      </c>
      <c r="K62" s="3">
        <v>0.429022082018927</v>
      </c>
      <c r="L62" s="3">
        <v>2.3951212565104199E-2</v>
      </c>
      <c r="N62" s="3"/>
      <c r="O62" s="3"/>
      <c r="P62" s="3"/>
      <c r="S62" s="3">
        <v>6.0652189999999999</v>
      </c>
      <c r="T62" s="3"/>
      <c r="U62" s="3"/>
      <c r="V62" s="3"/>
      <c r="W62" s="3"/>
      <c r="X62" s="3"/>
      <c r="Y62">
        <f>4*L60</f>
        <v>6.3725130088765999E-2</v>
      </c>
    </row>
    <row r="63" spans="6:25" x14ac:dyDescent="0.2">
      <c r="F63" s="3">
        <v>4.309965</v>
      </c>
      <c r="G63" s="3">
        <v>0.55555555555555503</v>
      </c>
      <c r="H63" s="3">
        <v>7.92588829568001E-2</v>
      </c>
      <c r="J63" s="3">
        <v>2.7681269999999998</v>
      </c>
      <c r="K63" s="3">
        <v>0.61796932067202304</v>
      </c>
      <c r="L63" s="3">
        <v>5.8133430102582997E-2</v>
      </c>
      <c r="N63" s="3"/>
      <c r="O63" s="3"/>
      <c r="P63" s="3"/>
      <c r="S63" s="3">
        <v>2.7681269999999998</v>
      </c>
      <c r="T63" s="3"/>
      <c r="U63" s="3"/>
      <c r="V63" s="3"/>
      <c r="W63" s="3"/>
      <c r="X63" s="3"/>
      <c r="Y63">
        <f>4*L61</f>
        <v>5.5953973444312001E-2</v>
      </c>
    </row>
    <row r="64" spans="6:25" x14ac:dyDescent="0.2">
      <c r="F64" s="3">
        <v>8.9035119999999992</v>
      </c>
      <c r="G64" s="3">
        <v>0.46315789473684199</v>
      </c>
      <c r="H64" s="3">
        <v>5.76548088137364E-2</v>
      </c>
      <c r="J64">
        <v>2.979571</v>
      </c>
      <c r="K64">
        <v>0.48064513745827298</v>
      </c>
      <c r="L64">
        <v>5.9271436876218803E-2</v>
      </c>
      <c r="S64">
        <v>2.979571</v>
      </c>
      <c r="Y64">
        <f>4*L62</f>
        <v>9.5804850260416796E-2</v>
      </c>
    </row>
    <row r="65" spans="6:25" x14ac:dyDescent="0.2">
      <c r="F65" s="3">
        <v>3.538198</v>
      </c>
      <c r="G65" s="3">
        <v>0.33450292397660802</v>
      </c>
      <c r="H65" s="3">
        <v>1.59312825221915E-2</v>
      </c>
      <c r="J65" s="3">
        <v>3.2513255750000001</v>
      </c>
      <c r="K65" s="3">
        <v>0.63976608187134598</v>
      </c>
      <c r="L65" s="3">
        <v>9.9694793835901893E-2</v>
      </c>
      <c r="N65" s="3">
        <v>3.2513255750000001</v>
      </c>
      <c r="O65" s="3">
        <v>0.63976608187134598</v>
      </c>
      <c r="P65">
        <f>2*L65</f>
        <v>0.19938958767180379</v>
      </c>
      <c r="S65" s="3">
        <v>3.2513255750000001</v>
      </c>
      <c r="T65" s="3"/>
      <c r="U65" s="3"/>
      <c r="V65" s="3"/>
      <c r="W65" s="3"/>
      <c r="X65" s="3"/>
      <c r="Y65">
        <f>4*L63</f>
        <v>0.23253372041033199</v>
      </c>
    </row>
    <row r="66" spans="6:25" x14ac:dyDescent="0.2">
      <c r="F66" s="3">
        <v>4.5014099999999999</v>
      </c>
      <c r="G66" s="3">
        <v>0.29145728643216101</v>
      </c>
      <c r="H66" s="3">
        <v>1.3988493361078E-2</v>
      </c>
      <c r="J66" s="3">
        <v>6.0378924999999999</v>
      </c>
      <c r="K66" s="3">
        <v>5.1873198847262401E-2</v>
      </c>
      <c r="L66" s="3">
        <v>7.6062676584550803E-4</v>
      </c>
      <c r="N66" s="3">
        <v>6.0378924999999999</v>
      </c>
      <c r="O66" s="3">
        <v>5.1873198847262401E-2</v>
      </c>
      <c r="P66">
        <f>2*L66</f>
        <v>1.5212535316910161E-3</v>
      </c>
      <c r="S66" s="3">
        <v>6.0378924999999999</v>
      </c>
      <c r="T66" s="3"/>
      <c r="U66" s="3"/>
      <c r="V66" s="3"/>
      <c r="W66" s="3"/>
      <c r="X66" s="3"/>
      <c r="Y66">
        <f>4*L64</f>
        <v>0.23708574750487521</v>
      </c>
    </row>
    <row r="67" spans="6:25" x14ac:dyDescent="0.2">
      <c r="F67" s="3">
        <v>6.0652189999999999</v>
      </c>
      <c r="G67" s="3">
        <v>0.429022082018927</v>
      </c>
      <c r="H67" s="3">
        <v>2.3951212565104199E-2</v>
      </c>
      <c r="J67" s="3">
        <v>4.3809870000000002</v>
      </c>
      <c r="K67" s="3">
        <v>0.53810623556581905</v>
      </c>
      <c r="L67" s="3">
        <v>9.1053482536998798E-2</v>
      </c>
      <c r="N67" s="3">
        <v>4.3809870000000002</v>
      </c>
      <c r="O67" s="3">
        <v>0.53810623556581905</v>
      </c>
      <c r="P67">
        <f>2*L67</f>
        <v>0.1821069650739976</v>
      </c>
      <c r="S67" s="3">
        <v>4.3809870000000002</v>
      </c>
      <c r="T67" s="3"/>
      <c r="U67" s="3"/>
      <c r="V67" s="3"/>
      <c r="W67" s="3"/>
      <c r="X67" s="3"/>
      <c r="Y67">
        <f>2*L65</f>
        <v>0.19938958767180379</v>
      </c>
    </row>
    <row r="68" spans="6:25" x14ac:dyDescent="0.2">
      <c r="F68" s="3">
        <v>2.7681269999999998</v>
      </c>
      <c r="G68" s="3">
        <v>0.61796932067202304</v>
      </c>
      <c r="H68" s="3">
        <v>5.8133430102582997E-2</v>
      </c>
      <c r="J68" s="3">
        <v>4.6997867500000003</v>
      </c>
      <c r="K68" s="3">
        <v>0.74826789838337304</v>
      </c>
      <c r="L68" s="3">
        <v>0.21335197710718101</v>
      </c>
      <c r="N68" s="3">
        <v>4.6997867500000003</v>
      </c>
      <c r="O68" s="3">
        <v>0.74826789838337304</v>
      </c>
      <c r="P68">
        <f>2*L68</f>
        <v>0.42670395421436202</v>
      </c>
      <c r="S68" s="3">
        <v>4.6997867500000003</v>
      </c>
      <c r="T68" s="3"/>
      <c r="U68" s="3"/>
      <c r="V68" s="3"/>
      <c r="W68" s="3"/>
      <c r="X68" s="3"/>
      <c r="Y68">
        <f>2*L66</f>
        <v>1.5212535316910161E-3</v>
      </c>
    </row>
    <row r="69" spans="6:25" x14ac:dyDescent="0.2">
      <c r="F69">
        <v>2.979571</v>
      </c>
      <c r="G69">
        <v>0.48064513745827298</v>
      </c>
      <c r="H69">
        <v>5.9271436876218803E-2</v>
      </c>
      <c r="J69" s="3">
        <v>2.9722909999999998</v>
      </c>
      <c r="K69" s="3">
        <v>0.41751670770312999</v>
      </c>
      <c r="L69" s="3">
        <v>4.4486655943456903E-2</v>
      </c>
      <c r="N69" s="3">
        <v>2.9722909999999998</v>
      </c>
      <c r="O69" s="3">
        <v>0.41751670770312999</v>
      </c>
      <c r="P69">
        <f t="shared" ref="P69:P74" si="8">3*L69</f>
        <v>0.1334599678303707</v>
      </c>
      <c r="S69" s="3">
        <v>2.9722909999999998</v>
      </c>
      <c r="T69" s="3"/>
      <c r="U69" s="3"/>
      <c r="V69" s="3"/>
      <c r="W69" s="3"/>
      <c r="X69" s="3"/>
      <c r="Y69">
        <f>2*L67</f>
        <v>0.1821069650739976</v>
      </c>
    </row>
    <row r="70" spans="6:25" x14ac:dyDescent="0.2">
      <c r="F70" s="3">
        <v>9.0700601249999995</v>
      </c>
      <c r="G70" s="3">
        <v>0</v>
      </c>
      <c r="H70" s="3">
        <v>0</v>
      </c>
      <c r="J70" s="3">
        <v>3.9785115000000002</v>
      </c>
      <c r="K70" s="3">
        <v>0.449893390191898</v>
      </c>
      <c r="L70" s="3">
        <v>4.8813043751069499E-2</v>
      </c>
      <c r="N70" s="3">
        <v>3.9785115000000002</v>
      </c>
      <c r="O70" s="3">
        <v>0.449893390191898</v>
      </c>
      <c r="P70">
        <f t="shared" si="8"/>
        <v>0.14643913125320851</v>
      </c>
      <c r="S70" s="3">
        <v>3.9785115000000002</v>
      </c>
      <c r="T70" s="3"/>
      <c r="U70" s="3"/>
      <c r="V70" s="3"/>
      <c r="W70" s="3"/>
      <c r="X70" s="3"/>
      <c r="Y70">
        <f>2*L68</f>
        <v>0.42670395421436202</v>
      </c>
    </row>
    <row r="71" spans="6:25" x14ac:dyDescent="0.2">
      <c r="F71" s="3">
        <v>7.381541125</v>
      </c>
      <c r="G71" s="3">
        <v>0</v>
      </c>
      <c r="H71" s="3">
        <v>0</v>
      </c>
      <c r="J71" s="3">
        <v>4.1508052500000003</v>
      </c>
      <c r="K71" s="3">
        <v>0.239792611795204</v>
      </c>
      <c r="L71" s="3">
        <v>1.6296775689285201E-2</v>
      </c>
      <c r="N71" s="3">
        <v>4.1508052500000003</v>
      </c>
      <c r="O71" s="3">
        <v>0.239792611795204</v>
      </c>
      <c r="P71">
        <f t="shared" si="8"/>
        <v>4.8890327067855607E-2</v>
      </c>
      <c r="S71" s="3">
        <v>4.1508052500000003</v>
      </c>
      <c r="T71" s="3"/>
      <c r="U71" s="3"/>
      <c r="V71" s="3"/>
      <c r="W71" s="3"/>
      <c r="X71" s="3"/>
      <c r="Y71">
        <f t="shared" ref="Y71:Y76" si="9">3*L69</f>
        <v>0.1334599678303707</v>
      </c>
    </row>
    <row r="72" spans="6:25" x14ac:dyDescent="0.2">
      <c r="F72" s="3">
        <v>6.207668</v>
      </c>
      <c r="G72" s="3">
        <v>0</v>
      </c>
      <c r="H72" s="3">
        <v>0</v>
      </c>
      <c r="J72" s="3">
        <v>3.179115575</v>
      </c>
      <c r="K72" s="3">
        <v>0.22477064220183399</v>
      </c>
      <c r="L72" s="3">
        <v>1.16199327030924E-2</v>
      </c>
      <c r="N72" s="3">
        <v>3.179115575</v>
      </c>
      <c r="O72" s="3">
        <v>0.22477064220183399</v>
      </c>
      <c r="P72">
        <f t="shared" si="8"/>
        <v>3.4859798109277196E-2</v>
      </c>
      <c r="S72" s="3">
        <v>3.179115575</v>
      </c>
      <c r="T72" s="3"/>
      <c r="U72" s="3"/>
      <c r="V72" s="3"/>
      <c r="W72" s="3"/>
      <c r="X72" s="3"/>
      <c r="Y72">
        <f t="shared" si="9"/>
        <v>0.14643913125320851</v>
      </c>
    </row>
    <row r="73" spans="6:25" x14ac:dyDescent="0.2">
      <c r="F73" s="3">
        <v>3.3415054999999998</v>
      </c>
      <c r="G73" s="3">
        <v>0</v>
      </c>
      <c r="H73" s="3">
        <v>0</v>
      </c>
      <c r="J73" s="3">
        <v>2.6522025375</v>
      </c>
      <c r="K73" s="3">
        <v>0.12599019238023401</v>
      </c>
      <c r="L73" s="3">
        <v>5.0118440527310197E-3</v>
      </c>
      <c r="N73" s="3">
        <v>2.6522025375</v>
      </c>
      <c r="O73" s="3">
        <v>0.12599019238023401</v>
      </c>
      <c r="P73">
        <f t="shared" si="8"/>
        <v>1.503553215819306E-2</v>
      </c>
      <c r="S73" s="3">
        <v>2.6522025375</v>
      </c>
      <c r="T73" s="3"/>
      <c r="U73" s="3"/>
      <c r="V73" s="3"/>
      <c r="W73" s="3"/>
      <c r="X73" s="3"/>
      <c r="Y73">
        <f t="shared" si="9"/>
        <v>4.8890327067855607E-2</v>
      </c>
    </row>
    <row r="74" spans="6:25" x14ac:dyDescent="0.2">
      <c r="F74" s="3">
        <v>6.8175993750000004</v>
      </c>
      <c r="G74" s="3">
        <v>0</v>
      </c>
      <c r="H74" s="3">
        <v>0</v>
      </c>
      <c r="J74" s="3">
        <v>4.7786468749999997</v>
      </c>
      <c r="K74" s="3">
        <v>0.41182572614107799</v>
      </c>
      <c r="L74" s="3">
        <v>3.9391937767217999E-2</v>
      </c>
      <c r="N74" s="3">
        <v>4.7786468749999997</v>
      </c>
      <c r="O74" s="3">
        <v>0.41182572614107799</v>
      </c>
      <c r="P74">
        <f t="shared" si="8"/>
        <v>0.118175813301654</v>
      </c>
      <c r="S74" s="3">
        <v>4.7786468749999997</v>
      </c>
      <c r="T74" s="3"/>
      <c r="U74" s="3"/>
      <c r="V74" s="3"/>
      <c r="W74" s="3"/>
      <c r="X74" s="3"/>
      <c r="Y74">
        <f t="shared" si="9"/>
        <v>3.4859798109277196E-2</v>
      </c>
    </row>
    <row r="75" spans="6:25" x14ac:dyDescent="0.2">
      <c r="F75" s="3">
        <v>3.2513255750000001</v>
      </c>
      <c r="G75" s="3">
        <v>0.63976608187134598</v>
      </c>
      <c r="H75" s="3">
        <v>9.9694793835901893E-2</v>
      </c>
      <c r="J75" s="3">
        <v>2.3899652499999999</v>
      </c>
      <c r="K75" s="3">
        <v>0.32053742802303298</v>
      </c>
      <c r="L75" s="3">
        <v>1.8677072941637701E-2</v>
      </c>
      <c r="N75" s="3">
        <v>2.3899652499999999</v>
      </c>
      <c r="O75" s="3">
        <v>0.32053742802303298</v>
      </c>
      <c r="P75">
        <f>4*L75</f>
        <v>7.4708291766550805E-2</v>
      </c>
      <c r="S75" s="3">
        <v>2.3899652499999999</v>
      </c>
      <c r="T75" s="3"/>
      <c r="U75" s="3"/>
      <c r="V75" s="3"/>
      <c r="W75" s="3"/>
      <c r="X75" s="3"/>
      <c r="Y75">
        <f t="shared" si="9"/>
        <v>1.503553215819306E-2</v>
      </c>
    </row>
    <row r="76" spans="6:25" x14ac:dyDescent="0.2">
      <c r="F76" s="3">
        <v>6.0378924999999999</v>
      </c>
      <c r="G76" s="3">
        <v>5.1873198847262401E-2</v>
      </c>
      <c r="H76" s="3">
        <v>7.6062676584550803E-4</v>
      </c>
      <c r="J76" s="3">
        <v>3.3375392499999998</v>
      </c>
      <c r="K76" s="3">
        <v>0.447593342330184</v>
      </c>
      <c r="L76" s="3">
        <v>4.5763992968534402E-2</v>
      </c>
      <c r="N76" s="3">
        <v>3.3375392499999998</v>
      </c>
      <c r="O76" s="3">
        <v>0.447593342330184</v>
      </c>
      <c r="P76">
        <f>4*L76</f>
        <v>0.18305597187413761</v>
      </c>
      <c r="S76" s="3">
        <v>3.3375392499999998</v>
      </c>
      <c r="T76" s="3"/>
      <c r="U76" s="3"/>
      <c r="V76" s="3"/>
      <c r="W76" s="3"/>
      <c r="X76" s="3"/>
      <c r="Y76">
        <f t="shared" si="9"/>
        <v>0.118175813301654</v>
      </c>
    </row>
    <row r="77" spans="6:25" x14ac:dyDescent="0.2">
      <c r="F77" s="3">
        <v>4.3809870000000002</v>
      </c>
      <c r="G77" s="3">
        <v>0.53810623556581905</v>
      </c>
      <c r="H77" s="3">
        <v>9.1053482536998798E-2</v>
      </c>
      <c r="J77" s="3">
        <v>3.0237669999999999</v>
      </c>
      <c r="K77" s="3">
        <v>0.26751592356687998</v>
      </c>
      <c r="L77" s="3">
        <v>1.4378357519572E-2</v>
      </c>
      <c r="N77" s="3">
        <v>3.0237669999999999</v>
      </c>
      <c r="O77" s="3">
        <v>0.26751592356687998</v>
      </c>
      <c r="P77">
        <f>4*L77</f>
        <v>5.7513430078287998E-2</v>
      </c>
      <c r="S77" s="3">
        <v>3.0237669999999999</v>
      </c>
      <c r="T77" s="3"/>
      <c r="U77" s="3"/>
      <c r="V77" s="3"/>
      <c r="W77" s="3"/>
      <c r="X77" s="3"/>
      <c r="Y77">
        <f>4*L75</f>
        <v>7.4708291766550805E-2</v>
      </c>
    </row>
    <row r="78" spans="6:25" x14ac:dyDescent="0.2">
      <c r="F78" s="3">
        <v>4.6997867500000003</v>
      </c>
      <c r="G78" s="3">
        <v>0.74826789838337304</v>
      </c>
      <c r="H78" s="3">
        <v>0.21335197710718101</v>
      </c>
      <c r="J78" s="3">
        <v>1.7761807375000001</v>
      </c>
      <c r="K78" s="3">
        <v>0.48176352705410902</v>
      </c>
      <c r="L78" s="3">
        <v>4.5639628028836497E-2</v>
      </c>
      <c r="N78" s="3">
        <v>1.7761807375000001</v>
      </c>
      <c r="O78" s="3">
        <v>0.48176352705410902</v>
      </c>
      <c r="P78">
        <f>4*L78</f>
        <v>0.18255851211534599</v>
      </c>
      <c r="S78" s="3">
        <v>1.7761807375000001</v>
      </c>
      <c r="T78" s="3"/>
      <c r="U78" s="3"/>
      <c r="V78" s="3"/>
      <c r="W78" s="3"/>
      <c r="X78" s="3"/>
      <c r="Y78">
        <f>4*L76</f>
        <v>0.18305597187413761</v>
      </c>
    </row>
    <row r="79" spans="6:25" x14ac:dyDescent="0.2">
      <c r="F79" s="3">
        <v>2.9722909999999998</v>
      </c>
      <c r="G79" s="3">
        <v>0.41751670770312999</v>
      </c>
      <c r="H79" s="3">
        <v>4.4486655943456903E-2</v>
      </c>
      <c r="J79">
        <v>2.3768975999999999</v>
      </c>
      <c r="K79">
        <v>0.33531717650985599</v>
      </c>
      <c r="L79">
        <v>3.0084946609011801E-2</v>
      </c>
      <c r="N79">
        <v>2.3768975999999999</v>
      </c>
      <c r="O79">
        <v>0.33531717650985599</v>
      </c>
      <c r="P79">
        <f>4*L79</f>
        <v>0.1203397864360472</v>
      </c>
      <c r="S79">
        <v>2.3768975999999999</v>
      </c>
      <c r="Y79">
        <f>4*L77</f>
        <v>5.7513430078287998E-2</v>
      </c>
    </row>
    <row r="80" spans="6:25" x14ac:dyDescent="0.2">
      <c r="F80" s="3">
        <v>3.9785115000000002</v>
      </c>
      <c r="G80" s="3">
        <v>0.449893390191898</v>
      </c>
      <c r="H80" s="3">
        <v>4.8813043751069499E-2</v>
      </c>
      <c r="J80" s="3">
        <v>3.595758</v>
      </c>
      <c r="K80" s="3">
        <v>0.41755888650963602</v>
      </c>
      <c r="L80" s="3">
        <v>4.0342066776331897E-2</v>
      </c>
      <c r="N80" s="3">
        <v>3.595758</v>
      </c>
      <c r="O80" s="3">
        <v>0.41755888650963602</v>
      </c>
      <c r="P80">
        <f>2*L80</f>
        <v>8.0684133552663795E-2</v>
      </c>
      <c r="S80" s="3">
        <v>3.595758</v>
      </c>
      <c r="T80" s="3"/>
      <c r="U80" s="3"/>
      <c r="V80" s="3"/>
      <c r="W80" s="3"/>
      <c r="X80" s="3"/>
      <c r="Y80">
        <f>4*L78</f>
        <v>0.18255851211534599</v>
      </c>
    </row>
    <row r="81" spans="6:25" x14ac:dyDescent="0.2">
      <c r="F81" s="3">
        <v>4.1508052500000003</v>
      </c>
      <c r="G81" s="3">
        <v>0.239792611795204</v>
      </c>
      <c r="H81" s="3">
        <v>1.6296775689285201E-2</v>
      </c>
      <c r="J81" s="3">
        <v>4.3395510000000002</v>
      </c>
      <c r="K81" s="3">
        <v>0.30538922155688702</v>
      </c>
      <c r="L81" s="3">
        <v>2.0752622779037701E-2</v>
      </c>
      <c r="N81" s="3">
        <v>4.3395510000000002</v>
      </c>
      <c r="O81" s="3">
        <v>0.30538922155688702</v>
      </c>
      <c r="P81">
        <f>2*L81</f>
        <v>4.1505245558075402E-2</v>
      </c>
      <c r="S81" s="3">
        <v>4.3395510000000002</v>
      </c>
      <c r="T81" s="3"/>
      <c r="U81" s="3"/>
      <c r="V81" s="3"/>
      <c r="W81" s="3"/>
      <c r="X81" s="3"/>
      <c r="Y81">
        <f>4*L79</f>
        <v>0.1203397864360472</v>
      </c>
    </row>
    <row r="82" spans="6:25" x14ac:dyDescent="0.2">
      <c r="F82" s="3">
        <v>3.179115575</v>
      </c>
      <c r="G82" s="3">
        <v>0.22477064220183399</v>
      </c>
      <c r="H82" s="3">
        <v>1.16199327030924E-2</v>
      </c>
      <c r="J82" s="3">
        <v>5.5406810000000002</v>
      </c>
      <c r="K82" s="3">
        <v>0.60705882352941098</v>
      </c>
      <c r="L82" s="3">
        <v>9.2913989233735894E-2</v>
      </c>
      <c r="N82" s="3">
        <v>5.5406810000000002</v>
      </c>
      <c r="O82" s="3">
        <v>0.60705882352941098</v>
      </c>
      <c r="P82">
        <f>2*L82</f>
        <v>0.18582797846747179</v>
      </c>
      <c r="S82" s="3">
        <v>5.5406810000000002</v>
      </c>
      <c r="T82" s="3"/>
      <c r="U82" s="3"/>
      <c r="V82" s="3"/>
      <c r="W82" s="3"/>
      <c r="X82" s="3"/>
      <c r="Y82">
        <f>2*L80</f>
        <v>8.0684133552663795E-2</v>
      </c>
    </row>
    <row r="83" spans="6:25" x14ac:dyDescent="0.2">
      <c r="F83" s="3">
        <v>2.6522025375</v>
      </c>
      <c r="G83" s="3">
        <v>0.12599019238023401</v>
      </c>
      <c r="H83" s="3">
        <v>5.0118440527310197E-3</v>
      </c>
      <c r="J83" s="3">
        <v>4.1600060000000001</v>
      </c>
      <c r="K83" s="3">
        <v>0.63807531380753002</v>
      </c>
      <c r="L83" s="3">
        <v>0.14752654169398999</v>
      </c>
      <c r="N83" s="3">
        <v>4.1600060000000001</v>
      </c>
      <c r="O83" s="3">
        <v>0.63807531380753002</v>
      </c>
      <c r="P83">
        <f>2*L83</f>
        <v>0.29505308338797998</v>
      </c>
      <c r="S83" s="3">
        <v>4.1600060000000001</v>
      </c>
      <c r="T83" s="3"/>
      <c r="U83" s="3"/>
      <c r="V83" s="3"/>
      <c r="W83" s="3"/>
      <c r="X83" s="3"/>
      <c r="Y83">
        <f>2*L81</f>
        <v>4.1505245558075402E-2</v>
      </c>
    </row>
    <row r="84" spans="6:25" x14ac:dyDescent="0.2">
      <c r="F84" s="3">
        <v>4.7786468749999997</v>
      </c>
      <c r="G84" s="3">
        <v>0.41182572614107799</v>
      </c>
      <c r="H84" s="3">
        <v>3.9391937767217999E-2</v>
      </c>
      <c r="J84" s="3">
        <v>3.7013743749999999</v>
      </c>
      <c r="K84" s="3">
        <v>0.54637436762225999</v>
      </c>
      <c r="L84" s="3">
        <v>8.02389922518323E-2</v>
      </c>
      <c r="N84" s="3">
        <v>3.7013743749999999</v>
      </c>
      <c r="O84" s="3">
        <v>0.54637436762225999</v>
      </c>
      <c r="P84">
        <f t="shared" ref="P84:P89" si="10">3*L84</f>
        <v>0.24071697675549691</v>
      </c>
      <c r="S84" s="3">
        <v>3.7013743749999999</v>
      </c>
      <c r="T84" s="3"/>
      <c r="U84" s="3"/>
      <c r="V84" s="3"/>
      <c r="W84" s="3"/>
      <c r="X84" s="3"/>
      <c r="Y84">
        <f>2*L82</f>
        <v>0.18582797846747179</v>
      </c>
    </row>
    <row r="85" spans="6:25" x14ac:dyDescent="0.2">
      <c r="F85" s="3">
        <v>2.3899652499999999</v>
      </c>
      <c r="G85" s="3">
        <v>0.32053742802303298</v>
      </c>
      <c r="H85" s="3">
        <v>1.8677072941637701E-2</v>
      </c>
      <c r="J85" s="3">
        <v>3.0536295</v>
      </c>
      <c r="K85" s="3">
        <v>0.30858085808580898</v>
      </c>
      <c r="L85" s="3">
        <v>3.1384738206142099E-2</v>
      </c>
      <c r="N85" s="3">
        <v>3.0536295</v>
      </c>
      <c r="O85" s="3">
        <v>0.30858085808580898</v>
      </c>
      <c r="P85">
        <f t="shared" si="10"/>
        <v>9.4154214618426296E-2</v>
      </c>
      <c r="S85" s="3">
        <v>3.0536295</v>
      </c>
      <c r="T85" s="3"/>
      <c r="U85" s="3"/>
      <c r="V85" s="3"/>
      <c r="W85" s="3"/>
      <c r="X85" s="3"/>
      <c r="Y85">
        <f>2*L83</f>
        <v>0.29505308338797998</v>
      </c>
    </row>
    <row r="86" spans="6:25" x14ac:dyDescent="0.2">
      <c r="F86" s="3">
        <v>3.3375392499999998</v>
      </c>
      <c r="G86" s="3">
        <v>0.447593342330184</v>
      </c>
      <c r="H86" s="3">
        <v>4.5763992968534402E-2</v>
      </c>
      <c r="J86" s="3">
        <v>4.6283156249999999</v>
      </c>
      <c r="K86" s="3">
        <v>0.117318435754191</v>
      </c>
      <c r="L86" s="3">
        <v>3.7319940974692798E-3</v>
      </c>
      <c r="N86" s="3">
        <v>4.6283156249999999</v>
      </c>
      <c r="O86" s="3">
        <v>0.117318435754191</v>
      </c>
      <c r="P86">
        <f t="shared" si="10"/>
        <v>1.1195982292407839E-2</v>
      </c>
      <c r="S86" s="3">
        <v>4.6283156249999999</v>
      </c>
      <c r="T86" s="3"/>
      <c r="U86" s="3"/>
      <c r="V86" s="3"/>
      <c r="W86" s="3"/>
      <c r="X86" s="3"/>
      <c r="Y86">
        <f t="shared" ref="Y86:Y91" si="11">3*L84</f>
        <v>0.24071697675549691</v>
      </c>
    </row>
    <row r="87" spans="6:25" x14ac:dyDescent="0.2">
      <c r="F87" s="3">
        <v>3.0237669999999999</v>
      </c>
      <c r="G87" s="3">
        <v>0.26751592356687998</v>
      </c>
      <c r="H87" s="3">
        <v>1.4378357519572E-2</v>
      </c>
      <c r="J87" s="3">
        <v>4.2478688624999998</v>
      </c>
      <c r="K87" s="3">
        <v>0.41176470588235298</v>
      </c>
      <c r="L87" s="3">
        <v>3.8718470927465803E-2</v>
      </c>
      <c r="N87" s="3">
        <v>4.2478688624999998</v>
      </c>
      <c r="O87" s="3">
        <v>0.41176470588235298</v>
      </c>
      <c r="P87">
        <f t="shared" si="10"/>
        <v>0.11615541278239741</v>
      </c>
      <c r="S87" s="3">
        <v>4.2478688624999998</v>
      </c>
      <c r="T87" s="3"/>
      <c r="U87" s="3"/>
      <c r="V87" s="3"/>
      <c r="W87" s="3"/>
      <c r="X87" s="3"/>
      <c r="Y87">
        <f t="shared" si="11"/>
        <v>9.4154214618426296E-2</v>
      </c>
    </row>
    <row r="88" spans="6:25" x14ac:dyDescent="0.2">
      <c r="F88" s="3">
        <v>1.7761807375000001</v>
      </c>
      <c r="G88" s="3">
        <v>0.48176352705410902</v>
      </c>
      <c r="H88" s="3">
        <v>4.5639628028836497E-2</v>
      </c>
      <c r="J88" s="3">
        <v>2.9534967499999998</v>
      </c>
      <c r="K88" s="3">
        <v>0.154897494305239</v>
      </c>
      <c r="L88" s="3">
        <v>6.2989952121824096E-3</v>
      </c>
      <c r="N88" s="3">
        <v>2.9534967499999998</v>
      </c>
      <c r="O88" s="3">
        <v>0.154897494305239</v>
      </c>
      <c r="P88">
        <f t="shared" si="10"/>
        <v>1.889698563654723E-2</v>
      </c>
      <c r="S88" s="3">
        <v>2.9534967499999998</v>
      </c>
      <c r="T88" s="3"/>
      <c r="U88" s="3"/>
      <c r="V88" s="3"/>
      <c r="W88" s="3"/>
      <c r="X88" s="3"/>
      <c r="Y88">
        <f t="shared" si="11"/>
        <v>1.1195982292407839E-2</v>
      </c>
    </row>
    <row r="89" spans="6:25" x14ac:dyDescent="0.2">
      <c r="F89">
        <v>2.3768975999999999</v>
      </c>
      <c r="G89">
        <v>0.33531717650985599</v>
      </c>
      <c r="H89">
        <v>3.0084946609011801E-2</v>
      </c>
      <c r="J89" s="3">
        <v>4.5839759999999998</v>
      </c>
      <c r="K89" s="3">
        <v>0.51808510638298</v>
      </c>
      <c r="L89" s="3">
        <v>7.1876855309777096E-2</v>
      </c>
      <c r="N89" s="3">
        <v>4.5839759999999998</v>
      </c>
      <c r="O89" s="3">
        <v>0.51808510638298</v>
      </c>
      <c r="P89">
        <f t="shared" si="10"/>
        <v>0.21563056592933127</v>
      </c>
      <c r="S89" s="3">
        <v>4.5839759999999998</v>
      </c>
      <c r="T89" s="3"/>
      <c r="U89" s="3"/>
      <c r="V89" s="3"/>
      <c r="W89" s="3"/>
      <c r="X89" s="3"/>
      <c r="Y89">
        <f t="shared" si="11"/>
        <v>0.11615541278239741</v>
      </c>
    </row>
    <row r="90" spans="6:25" x14ac:dyDescent="0.2">
      <c r="F90" s="3">
        <v>8.5298186250000008</v>
      </c>
      <c r="G90" s="3">
        <v>0</v>
      </c>
      <c r="H90" s="3">
        <v>0</v>
      </c>
      <c r="J90" s="3">
        <v>2.1107922499999998</v>
      </c>
      <c r="K90" s="3">
        <v>0.50127804600965598</v>
      </c>
      <c r="L90" s="3">
        <v>4.0115778733077798E-2</v>
      </c>
      <c r="N90" s="3">
        <v>2.1107922499999998</v>
      </c>
      <c r="O90" s="3">
        <v>0.50127804600965598</v>
      </c>
      <c r="P90">
        <f>4*L90</f>
        <v>0.16046311493231119</v>
      </c>
      <c r="S90" s="3">
        <v>2.1107922499999998</v>
      </c>
      <c r="T90" s="3"/>
      <c r="U90" s="3"/>
      <c r="V90" s="3"/>
      <c r="W90" s="3"/>
      <c r="X90" s="3"/>
      <c r="Y90">
        <f t="shared" si="11"/>
        <v>1.889698563654723E-2</v>
      </c>
    </row>
    <row r="91" spans="6:25" x14ac:dyDescent="0.2">
      <c r="F91" s="3">
        <v>5.7055247500000004</v>
      </c>
      <c r="G91" s="3">
        <v>0</v>
      </c>
      <c r="H91" s="3">
        <v>0</v>
      </c>
      <c r="J91" s="3">
        <v>2.2889878874999998</v>
      </c>
      <c r="K91" s="3">
        <v>0.36726039016115403</v>
      </c>
      <c r="L91" s="3">
        <v>2.9266720749955E-2</v>
      </c>
      <c r="N91" s="3">
        <v>2.2889878874999998</v>
      </c>
      <c r="O91" s="3">
        <v>0.36726039016115403</v>
      </c>
      <c r="P91">
        <f>4*L91</f>
        <v>0.11706688299982</v>
      </c>
      <c r="S91" s="3">
        <v>2.2889878874999998</v>
      </c>
      <c r="T91" s="3"/>
      <c r="U91" s="3"/>
      <c r="V91" s="3"/>
      <c r="W91" s="3"/>
      <c r="X91" s="3"/>
      <c r="Y91">
        <f t="shared" si="11"/>
        <v>0.21563056592933127</v>
      </c>
    </row>
    <row r="92" spans="6:25" x14ac:dyDescent="0.2">
      <c r="F92" s="3">
        <v>5.0888692500000001</v>
      </c>
      <c r="G92" s="3">
        <v>0</v>
      </c>
      <c r="H92" s="3">
        <v>0</v>
      </c>
      <c r="J92" s="3">
        <v>3.2575604999999999</v>
      </c>
      <c r="K92" s="3">
        <v>0.50116550116550096</v>
      </c>
      <c r="L92" s="3">
        <v>4.4026309141053703E-2</v>
      </c>
      <c r="N92" s="3">
        <v>3.2575604999999999</v>
      </c>
      <c r="O92" s="3">
        <v>0.50116550116550096</v>
      </c>
      <c r="P92">
        <f>4*L92</f>
        <v>0.17610523656421481</v>
      </c>
      <c r="S92" s="3">
        <v>3.2575604999999999</v>
      </c>
      <c r="T92" s="3"/>
      <c r="U92" s="3"/>
      <c r="V92" s="3"/>
      <c r="W92" s="3"/>
      <c r="X92" s="3"/>
      <c r="Y92">
        <f>4*L90</f>
        <v>0.16046311493231119</v>
      </c>
    </row>
    <row r="93" spans="6:25" x14ac:dyDescent="0.2">
      <c r="F93" s="3">
        <v>3.2996590000000001</v>
      </c>
      <c r="G93" s="3">
        <v>0</v>
      </c>
      <c r="H93" s="3">
        <v>0</v>
      </c>
      <c r="J93" s="3">
        <v>1.903549325</v>
      </c>
      <c r="K93" s="3">
        <v>0.43737807257120498</v>
      </c>
      <c r="L93" s="3">
        <v>3.58846565008289E-2</v>
      </c>
      <c r="N93" s="3">
        <v>1.903549325</v>
      </c>
      <c r="O93" s="3">
        <v>0.43737807257120498</v>
      </c>
      <c r="P93">
        <f>4*L93</f>
        <v>0.1435386260033156</v>
      </c>
      <c r="S93" s="3">
        <v>1.903549325</v>
      </c>
      <c r="T93" s="3"/>
      <c r="U93" s="3"/>
      <c r="V93" s="3"/>
      <c r="W93" s="3"/>
      <c r="X93" s="3"/>
      <c r="Y93">
        <f>4*L91</f>
        <v>0.11706688299982</v>
      </c>
    </row>
    <row r="94" spans="6:25" x14ac:dyDescent="0.2">
      <c r="F94" s="3">
        <v>8.4553831250000009</v>
      </c>
      <c r="G94" s="3">
        <v>0</v>
      </c>
      <c r="H94" s="3">
        <v>0</v>
      </c>
      <c r="J94">
        <v>1.9180386250000001</v>
      </c>
      <c r="K94">
        <v>0.25301204982776698</v>
      </c>
      <c r="L94">
        <v>1.51264687532411E-2</v>
      </c>
      <c r="N94">
        <v>1.9180386250000001</v>
      </c>
      <c r="O94">
        <v>0.25301204982776698</v>
      </c>
      <c r="P94">
        <f>4*L94</f>
        <v>6.0505875012964401E-2</v>
      </c>
      <c r="S94">
        <v>1.9180386250000001</v>
      </c>
      <c r="Y94">
        <f>4*L92</f>
        <v>0.17610523656421481</v>
      </c>
    </row>
    <row r="95" spans="6:25" x14ac:dyDescent="0.2">
      <c r="F95" s="3">
        <v>3.595758</v>
      </c>
      <c r="G95" s="3">
        <v>0.41755888650963602</v>
      </c>
      <c r="H95" s="3">
        <v>4.0342066776331897E-2</v>
      </c>
      <c r="Y95">
        <f>4*L93</f>
        <v>0.1435386260033156</v>
      </c>
    </row>
    <row r="96" spans="6:25" x14ac:dyDescent="0.2">
      <c r="F96" s="3">
        <v>4.3395510000000002</v>
      </c>
      <c r="G96" s="3">
        <v>0.30538922155688702</v>
      </c>
      <c r="H96" s="3">
        <v>2.0752622779037701E-2</v>
      </c>
      <c r="Y96">
        <f>4*L94</f>
        <v>6.0505875012964401E-2</v>
      </c>
    </row>
    <row r="97" spans="6:25" x14ac:dyDescent="0.2">
      <c r="F97" s="3">
        <v>5.5406810000000002</v>
      </c>
      <c r="G97" s="3">
        <v>0.60705882352941098</v>
      </c>
      <c r="H97" s="3">
        <v>9.2913989233735894E-2</v>
      </c>
      <c r="O97" t="s">
        <v>62</v>
      </c>
      <c r="P97" t="s">
        <v>63</v>
      </c>
      <c r="Q97" t="s">
        <v>64</v>
      </c>
    </row>
    <row r="98" spans="6:25" x14ac:dyDescent="0.2">
      <c r="F98" s="3">
        <v>4.1600060000000001</v>
      </c>
      <c r="G98" s="3">
        <v>0.63807531380753002</v>
      </c>
      <c r="H98" s="3">
        <v>0.14752654169398999</v>
      </c>
      <c r="N98" t="s">
        <v>65</v>
      </c>
      <c r="O98">
        <v>30</v>
      </c>
      <c r="P98">
        <v>30</v>
      </c>
      <c r="Q98">
        <v>30</v>
      </c>
      <c r="S98" t="s">
        <v>65</v>
      </c>
    </row>
    <row r="99" spans="6:25" x14ac:dyDescent="0.2">
      <c r="F99" s="3">
        <v>3.7013743749999999</v>
      </c>
      <c r="G99" s="3">
        <v>0.54637436762225999</v>
      </c>
      <c r="H99" s="3">
        <v>8.02389922518323E-2</v>
      </c>
      <c r="K99" t="s">
        <v>62</v>
      </c>
      <c r="L99" t="s">
        <v>63</v>
      </c>
      <c r="M99" t="s">
        <v>64</v>
      </c>
      <c r="N99" t="s">
        <v>66</v>
      </c>
      <c r="O99">
        <v>8.5099999999999995E-2</v>
      </c>
      <c r="P99">
        <v>0.12570000000000001</v>
      </c>
      <c r="Q99">
        <v>0.92679999999999996</v>
      </c>
      <c r="S99" t="s">
        <v>66</v>
      </c>
      <c r="Y99" t="s">
        <v>62</v>
      </c>
    </row>
    <row r="100" spans="6:25" x14ac:dyDescent="0.2">
      <c r="F100" s="3">
        <v>3.0536295</v>
      </c>
      <c r="G100" s="3">
        <v>0.30858085808580898</v>
      </c>
      <c r="H100" s="3">
        <v>3.1384738206142099E-2</v>
      </c>
      <c r="J100" t="s">
        <v>65</v>
      </c>
      <c r="K100">
        <v>60</v>
      </c>
      <c r="L100">
        <v>60</v>
      </c>
      <c r="M100">
        <v>60</v>
      </c>
      <c r="N100" t="s">
        <v>67</v>
      </c>
      <c r="O100" t="s">
        <v>68</v>
      </c>
      <c r="P100" t="s">
        <v>69</v>
      </c>
      <c r="Q100" t="s">
        <v>70</v>
      </c>
      <c r="S100" t="s">
        <v>67</v>
      </c>
      <c r="Y100">
        <v>60</v>
      </c>
    </row>
    <row r="101" spans="6:25" x14ac:dyDescent="0.2">
      <c r="F101" s="3">
        <v>4.6283156249999999</v>
      </c>
      <c r="G101" s="3">
        <v>0.117318435754191</v>
      </c>
      <c r="H101" s="3">
        <v>3.7319940974692798E-3</v>
      </c>
      <c r="J101" t="s">
        <v>66</v>
      </c>
      <c r="K101">
        <v>-0.27229999999999999</v>
      </c>
      <c r="L101">
        <v>-0.2014</v>
      </c>
      <c r="M101">
        <v>0.86360000000000003</v>
      </c>
      <c r="N101" t="s">
        <v>71</v>
      </c>
      <c r="O101" t="s">
        <v>72</v>
      </c>
      <c r="P101" t="s">
        <v>73</v>
      </c>
      <c r="Q101" t="s">
        <v>74</v>
      </c>
      <c r="S101" t="s">
        <v>71</v>
      </c>
      <c r="Y101">
        <v>-0.30609999999999998</v>
      </c>
    </row>
    <row r="102" spans="6:25" x14ac:dyDescent="0.2">
      <c r="F102" s="3">
        <v>4.2478688624999998</v>
      </c>
      <c r="G102" s="3">
        <v>0.41176470588235298</v>
      </c>
      <c r="H102" s="3">
        <v>3.8718470927465803E-2</v>
      </c>
      <c r="J102" t="s">
        <v>67</v>
      </c>
      <c r="K102" t="s">
        <v>75</v>
      </c>
      <c r="L102" t="s">
        <v>76</v>
      </c>
      <c r="M102" t="s">
        <v>77</v>
      </c>
      <c r="N102" t="s">
        <v>78</v>
      </c>
      <c r="O102">
        <v>7.1999999999999998E-3</v>
      </c>
      <c r="P102">
        <v>1.5800000000000002E-2</v>
      </c>
      <c r="Q102">
        <v>0.85899999999999999</v>
      </c>
      <c r="S102" t="s">
        <v>78</v>
      </c>
      <c r="Y102" t="s">
        <v>79</v>
      </c>
    </row>
    <row r="103" spans="6:25" x14ac:dyDescent="0.2">
      <c r="F103" s="3">
        <v>2.9534967499999998</v>
      </c>
      <c r="G103" s="3">
        <v>0.154897494305239</v>
      </c>
      <c r="H103" s="3">
        <v>6.2989952121824096E-3</v>
      </c>
      <c r="J103" t="s">
        <v>71</v>
      </c>
      <c r="K103" t="s">
        <v>80</v>
      </c>
      <c r="L103" t="s">
        <v>81</v>
      </c>
      <c r="M103" t="s">
        <v>82</v>
      </c>
      <c r="N103" t="s">
        <v>83</v>
      </c>
      <c r="O103">
        <v>0.45200000000000001</v>
      </c>
      <c r="P103">
        <v>0.67059999999999997</v>
      </c>
      <c r="Q103">
        <v>13.0595</v>
      </c>
      <c r="S103" t="s">
        <v>83</v>
      </c>
      <c r="Y103" t="s">
        <v>84</v>
      </c>
    </row>
    <row r="104" spans="6:25" x14ac:dyDescent="0.2">
      <c r="F104" s="3">
        <v>4.5839759999999998</v>
      </c>
      <c r="G104" s="3">
        <v>0.51808510638298</v>
      </c>
      <c r="H104" s="3">
        <v>7.1876855309777096E-2</v>
      </c>
      <c r="J104" t="s">
        <v>78</v>
      </c>
      <c r="K104">
        <v>7.4099999999999999E-2</v>
      </c>
      <c r="L104">
        <v>4.0500000000000001E-2</v>
      </c>
      <c r="M104">
        <v>0.74570000000000003</v>
      </c>
      <c r="N104" t="s">
        <v>85</v>
      </c>
      <c r="O104">
        <v>28</v>
      </c>
      <c r="P104">
        <v>28</v>
      </c>
      <c r="Q104">
        <v>28</v>
      </c>
      <c r="S104" t="s">
        <v>85</v>
      </c>
      <c r="Y104">
        <v>9.3700000000000006E-2</v>
      </c>
    </row>
    <row r="105" spans="6:25" x14ac:dyDescent="0.2">
      <c r="F105" s="3">
        <v>2.1107922499999998</v>
      </c>
      <c r="G105" s="3">
        <v>0.50127804600965598</v>
      </c>
      <c r="H105" s="3">
        <v>4.0115778733077798E-2</v>
      </c>
      <c r="J105" t="s">
        <v>83</v>
      </c>
      <c r="K105">
        <v>-2.1549999999999998</v>
      </c>
      <c r="L105">
        <v>-1.5654999999999999</v>
      </c>
      <c r="M105">
        <v>13.0427</v>
      </c>
      <c r="N105" t="s">
        <v>86</v>
      </c>
      <c r="O105">
        <v>0.65469999999999995</v>
      </c>
      <c r="P105">
        <v>0.50800000000000001</v>
      </c>
      <c r="Q105" t="s">
        <v>36</v>
      </c>
      <c r="S105" t="s">
        <v>86</v>
      </c>
      <c r="Y105">
        <v>-2.4485999999999999</v>
      </c>
    </row>
    <row r="106" spans="6:25" x14ac:dyDescent="0.2">
      <c r="F106" s="3">
        <v>2.2889878874999998</v>
      </c>
      <c r="G106" s="3">
        <v>0.36726039016115403</v>
      </c>
      <c r="H106" s="3">
        <v>2.9266720749955E-2</v>
      </c>
      <c r="J106" t="s">
        <v>85</v>
      </c>
      <c r="K106">
        <v>58</v>
      </c>
      <c r="L106">
        <v>58</v>
      </c>
      <c r="M106">
        <v>58</v>
      </c>
      <c r="O106">
        <v>0.1124</v>
      </c>
      <c r="P106">
        <v>0.16059999999999999</v>
      </c>
      <c r="Q106">
        <v>1</v>
      </c>
      <c r="S106" t="s">
        <v>87</v>
      </c>
      <c r="Y106">
        <v>58</v>
      </c>
    </row>
    <row r="107" spans="6:25" x14ac:dyDescent="0.2">
      <c r="F107" s="3">
        <v>3.2575604999999999</v>
      </c>
      <c r="G107" s="3">
        <v>0.50116550116550096</v>
      </c>
      <c r="H107" s="3">
        <v>4.4026309141053703E-2</v>
      </c>
      <c r="J107" t="s">
        <v>86</v>
      </c>
      <c r="K107">
        <v>3.5200000000000002E-2</v>
      </c>
      <c r="L107">
        <v>0.12280000000000001</v>
      </c>
      <c r="M107" t="s">
        <v>36</v>
      </c>
      <c r="N107" t="s">
        <v>88</v>
      </c>
      <c r="O107">
        <v>3.3E-3</v>
      </c>
      <c r="P107">
        <v>3.4200000000000001E-2</v>
      </c>
      <c r="Q107">
        <v>1</v>
      </c>
      <c r="S107" t="s">
        <v>89</v>
      </c>
      <c r="Y107">
        <v>1.7299999999999999E-2</v>
      </c>
    </row>
    <row r="108" spans="6:25" x14ac:dyDescent="0.2">
      <c r="F108" s="3">
        <v>1.903549325</v>
      </c>
      <c r="G108" s="3">
        <v>0.43737807257120498</v>
      </c>
      <c r="H108" s="3">
        <v>3.58846565008289E-2</v>
      </c>
      <c r="K108">
        <v>0.67859999999999998</v>
      </c>
      <c r="L108">
        <v>0.4587</v>
      </c>
      <c r="M108">
        <v>1</v>
      </c>
      <c r="O108" t="s">
        <v>90</v>
      </c>
      <c r="P108" t="s">
        <v>91</v>
      </c>
      <c r="Q108" t="s">
        <v>92</v>
      </c>
      <c r="Y108">
        <v>0.77110000000000001</v>
      </c>
    </row>
    <row r="109" spans="6:25" x14ac:dyDescent="0.2">
      <c r="F109">
        <v>1.9180386250000001</v>
      </c>
      <c r="G109">
        <v>0.25301204982776698</v>
      </c>
      <c r="H109">
        <v>1.51264687532411E-2</v>
      </c>
      <c r="J109" t="s">
        <v>88</v>
      </c>
      <c r="K109">
        <v>0.41399999999999998</v>
      </c>
      <c r="L109">
        <v>0.216</v>
      </c>
      <c r="M109">
        <v>1</v>
      </c>
      <c r="N109" t="s">
        <v>93</v>
      </c>
      <c r="O109">
        <v>1</v>
      </c>
      <c r="P109" t="s">
        <v>94</v>
      </c>
      <c r="Q109" t="s">
        <v>94</v>
      </c>
      <c r="Y109">
        <v>0.52449999999999997</v>
      </c>
    </row>
    <row r="110" spans="6:25" x14ac:dyDescent="0.2">
      <c r="K110" t="s">
        <v>90</v>
      </c>
      <c r="L110" t="s">
        <v>91</v>
      </c>
      <c r="M110" t="s">
        <v>92</v>
      </c>
      <c r="N110" t="s">
        <v>95</v>
      </c>
      <c r="O110">
        <v>8.5099999999999995E-2</v>
      </c>
      <c r="P110">
        <v>1</v>
      </c>
      <c r="Q110" t="s">
        <v>94</v>
      </c>
    </row>
    <row r="111" spans="6:25" x14ac:dyDescent="0.2">
      <c r="J111" t="s">
        <v>93</v>
      </c>
      <c r="K111">
        <v>1</v>
      </c>
      <c r="L111" t="s">
        <v>94</v>
      </c>
      <c r="M111" t="s">
        <v>94</v>
      </c>
      <c r="N111" t="s">
        <v>96</v>
      </c>
      <c r="O111">
        <v>0.12570000000000001</v>
      </c>
      <c r="P111">
        <v>0.92679999999999996</v>
      </c>
      <c r="Q111">
        <v>1</v>
      </c>
    </row>
    <row r="112" spans="6:25" x14ac:dyDescent="0.2">
      <c r="J112" t="s">
        <v>95</v>
      </c>
      <c r="K112">
        <v>-0.27229999999999999</v>
      </c>
      <c r="L112">
        <v>1</v>
      </c>
      <c r="M112" t="s">
        <v>94</v>
      </c>
    </row>
    <row r="113" spans="6:13" x14ac:dyDescent="0.2">
      <c r="J113" t="s">
        <v>96</v>
      </c>
      <c r="K113">
        <v>-0.2014</v>
      </c>
      <c r="L113">
        <v>0.86360000000000003</v>
      </c>
      <c r="M113">
        <v>1</v>
      </c>
    </row>
    <row r="116" spans="6:13" x14ac:dyDescent="0.2">
      <c r="G116" t="s">
        <v>62</v>
      </c>
      <c r="H116" t="s">
        <v>63</v>
      </c>
      <c r="I116" t="s">
        <v>64</v>
      </c>
    </row>
    <row r="117" spans="6:13" x14ac:dyDescent="0.2">
      <c r="F117" t="s">
        <v>65</v>
      </c>
      <c r="G117">
        <v>80</v>
      </c>
      <c r="H117">
        <v>80</v>
      </c>
      <c r="I117">
        <v>80</v>
      </c>
    </row>
    <row r="118" spans="6:13" x14ac:dyDescent="0.2">
      <c r="F118" t="s">
        <v>66</v>
      </c>
      <c r="G118">
        <v>-0.4894</v>
      </c>
      <c r="H118">
        <v>-0.35730000000000001</v>
      </c>
      <c r="I118">
        <v>0.86270000000000002</v>
      </c>
    </row>
    <row r="119" spans="6:13" x14ac:dyDescent="0.2">
      <c r="F119" t="s">
        <v>67</v>
      </c>
      <c r="G119" t="s">
        <v>97</v>
      </c>
      <c r="H119" t="s">
        <v>98</v>
      </c>
      <c r="I119" t="s">
        <v>99</v>
      </c>
    </row>
    <row r="120" spans="6:13" x14ac:dyDescent="0.2">
      <c r="F120" t="s">
        <v>71</v>
      </c>
      <c r="G120" t="s">
        <v>100</v>
      </c>
      <c r="H120" t="s">
        <v>101</v>
      </c>
      <c r="I120" t="s">
        <v>102</v>
      </c>
    </row>
    <row r="121" spans="6:13" x14ac:dyDescent="0.2">
      <c r="F121" t="s">
        <v>78</v>
      </c>
      <c r="G121">
        <v>0.23949999999999999</v>
      </c>
      <c r="H121">
        <v>0.12770000000000001</v>
      </c>
      <c r="I121">
        <v>0.74419999999999997</v>
      </c>
    </row>
    <row r="122" spans="6:13" x14ac:dyDescent="0.2">
      <c r="F122" t="s">
        <v>83</v>
      </c>
      <c r="G122">
        <v>-4.9558</v>
      </c>
      <c r="H122">
        <v>-3.3788999999999998</v>
      </c>
      <c r="I122">
        <v>15.065200000000001</v>
      </c>
    </row>
    <row r="123" spans="6:13" x14ac:dyDescent="0.2">
      <c r="F123" t="s">
        <v>85</v>
      </c>
      <c r="G123">
        <v>78</v>
      </c>
      <c r="H123">
        <v>78</v>
      </c>
      <c r="I123">
        <v>78</v>
      </c>
    </row>
    <row r="124" spans="6:13" x14ac:dyDescent="0.2">
      <c r="F124" t="s">
        <v>86</v>
      </c>
      <c r="G124" t="s">
        <v>36</v>
      </c>
      <c r="H124">
        <v>1.1000000000000001E-3</v>
      </c>
      <c r="I124" t="s">
        <v>36</v>
      </c>
    </row>
    <row r="125" spans="6:13" x14ac:dyDescent="0.2">
      <c r="G125">
        <v>0.99890000000000001</v>
      </c>
      <c r="H125">
        <v>0.94899999999999995</v>
      </c>
      <c r="I125">
        <v>1</v>
      </c>
    </row>
    <row r="126" spans="6:13" x14ac:dyDescent="0.2">
      <c r="F126" t="s">
        <v>88</v>
      </c>
      <c r="G126">
        <v>0.99109999999999998</v>
      </c>
      <c r="H126">
        <v>0.83</v>
      </c>
      <c r="I126">
        <v>1</v>
      </c>
    </row>
    <row r="127" spans="6:13" x14ac:dyDescent="0.2">
      <c r="G127" t="s">
        <v>90</v>
      </c>
      <c r="H127" t="s">
        <v>91</v>
      </c>
      <c r="I127" t="s">
        <v>92</v>
      </c>
    </row>
    <row r="128" spans="6:13" x14ac:dyDescent="0.2">
      <c r="F128" t="s">
        <v>93</v>
      </c>
      <c r="G128">
        <v>1</v>
      </c>
      <c r="H128" t="s">
        <v>94</v>
      </c>
      <c r="I128" t="s">
        <v>94</v>
      </c>
    </row>
    <row r="129" spans="6:9" x14ac:dyDescent="0.2">
      <c r="F129" t="s">
        <v>95</v>
      </c>
      <c r="G129">
        <v>-0.4894</v>
      </c>
      <c r="H129">
        <v>1</v>
      </c>
      <c r="I129" t="s">
        <v>94</v>
      </c>
    </row>
    <row r="130" spans="6:9" x14ac:dyDescent="0.2">
      <c r="F130" t="s">
        <v>96</v>
      </c>
      <c r="G130">
        <v>-0.35730000000000001</v>
      </c>
      <c r="H130">
        <v>0.86270000000000002</v>
      </c>
      <c r="I130">
        <v>1</v>
      </c>
    </row>
  </sheetData>
  <mergeCells count="1">
    <mergeCell ref="AW1:BA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="75" zoomScaleNormal="75" workbookViewId="0">
      <selection activeCell="L25" activeCellId="1" sqref="H2:Q13 L25"/>
    </sheetView>
  </sheetViews>
  <sheetFormatPr defaultRowHeight="12.75" x14ac:dyDescent="0.2"/>
  <cols>
    <col min="1" max="1025" width="8.28515625"/>
  </cols>
  <sheetData>
    <row r="1" spans="1:26" x14ac:dyDescent="0.2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  <c r="R1" s="3" t="s">
        <v>120</v>
      </c>
      <c r="S1" s="3" t="s">
        <v>121</v>
      </c>
      <c r="T1" s="3" t="s">
        <v>122</v>
      </c>
      <c r="U1" s="3" t="s">
        <v>123</v>
      </c>
      <c r="V1" s="3" t="s">
        <v>124</v>
      </c>
      <c r="W1" s="3" t="s">
        <v>125</v>
      </c>
      <c r="X1" s="3" t="s">
        <v>126</v>
      </c>
      <c r="Y1" s="3" t="s">
        <v>127</v>
      </c>
    </row>
    <row r="2" spans="1:26" x14ac:dyDescent="0.2">
      <c r="A2" s="3">
        <v>1</v>
      </c>
      <c r="B2" s="3">
        <v>44.600999999999999</v>
      </c>
      <c r="C2" s="3">
        <v>27.73</v>
      </c>
      <c r="D2" s="3">
        <v>44.506</v>
      </c>
      <c r="E2" s="3">
        <v>56.698999999999998</v>
      </c>
      <c r="F2" s="3">
        <v>4.2803804999999997</v>
      </c>
      <c r="G2" s="3">
        <v>16.953009999999999</v>
      </c>
      <c r="H2" s="3">
        <v>9.0700601249999995</v>
      </c>
      <c r="I2" s="3">
        <v>8.5298186250000008</v>
      </c>
      <c r="J2" s="3">
        <f>AVERAGE(B2:B5)</f>
        <v>59.880775</v>
      </c>
      <c r="K2" s="3">
        <f t="shared" ref="K2:Q2" si="0">AVERAGE(C2:C6)</f>
        <v>36.843119999999999</v>
      </c>
      <c r="L2" s="3">
        <f t="shared" si="0"/>
        <v>174.63184000000001</v>
      </c>
      <c r="M2" s="3">
        <f t="shared" si="0"/>
        <v>125.27033999999999</v>
      </c>
      <c r="N2" s="3">
        <f t="shared" si="0"/>
        <v>3.5897249000000002</v>
      </c>
      <c r="O2" s="3">
        <f t="shared" si="0"/>
        <v>10.079071600000001</v>
      </c>
      <c r="P2" s="3">
        <f t="shared" si="0"/>
        <v>6.5636748250000014</v>
      </c>
      <c r="Q2" s="3">
        <f t="shared" si="0"/>
        <v>6.2158509500000001</v>
      </c>
      <c r="R2" s="3">
        <f t="shared" ref="R2:Y2" si="1">STDEV(B2:B6)</f>
        <v>23.288892608645011</v>
      </c>
      <c r="S2" s="3">
        <f t="shared" si="1"/>
        <v>12.157285151587107</v>
      </c>
      <c r="T2" s="3">
        <f t="shared" si="1"/>
        <v>91.170779633295822</v>
      </c>
      <c r="U2" s="3">
        <f t="shared" si="1"/>
        <v>63.873208136690614</v>
      </c>
      <c r="V2" s="3">
        <f t="shared" si="1"/>
        <v>1.2901832466296876</v>
      </c>
      <c r="W2" s="3">
        <f t="shared" si="1"/>
        <v>3.9753181265358246</v>
      </c>
      <c r="X2" s="3">
        <f t="shared" si="1"/>
        <v>2.0931116938807848</v>
      </c>
      <c r="Y2" s="3">
        <f t="shared" si="1"/>
        <v>2.2585751501550293</v>
      </c>
      <c r="Z2" s="3"/>
    </row>
    <row r="3" spans="1:26" x14ac:dyDescent="0.2">
      <c r="A3" s="3">
        <v>1</v>
      </c>
      <c r="B3" s="3">
        <v>86.269800000000004</v>
      </c>
      <c r="C3" s="3">
        <v>26.6007</v>
      </c>
      <c r="D3" s="3">
        <v>129.53569999999999</v>
      </c>
      <c r="E3" s="3">
        <v>88.656499999999994</v>
      </c>
      <c r="F3" s="3">
        <v>3.8696700000000002</v>
      </c>
      <c r="G3" s="3">
        <v>6.6428469999999997</v>
      </c>
      <c r="H3" s="3">
        <v>7.381541125</v>
      </c>
      <c r="I3" s="3">
        <v>5.7055247500000004</v>
      </c>
      <c r="K3" s="3"/>
      <c r="L3" s="3"/>
      <c r="M3" s="3"/>
      <c r="N3" s="3"/>
      <c r="O3" s="3"/>
      <c r="P3" s="3"/>
      <c r="Q3" s="3"/>
      <c r="R3" s="3"/>
    </row>
    <row r="4" spans="1:26" x14ac:dyDescent="0.2">
      <c r="A4" s="3">
        <v>1</v>
      </c>
      <c r="B4" s="3">
        <v>37.223500000000001</v>
      </c>
      <c r="C4" s="3">
        <v>32.5</v>
      </c>
      <c r="D4" s="3">
        <v>224.74860000000001</v>
      </c>
      <c r="E4" s="3">
        <v>116.15600000000001</v>
      </c>
      <c r="F4" s="3">
        <v>1.317529</v>
      </c>
      <c r="G4" s="3">
        <v>9.2202839999999995</v>
      </c>
      <c r="H4" s="3">
        <v>6.207668</v>
      </c>
      <c r="I4" s="3">
        <v>5.0888692500000001</v>
      </c>
      <c r="K4" s="3"/>
      <c r="L4" s="3"/>
      <c r="M4" s="3"/>
      <c r="N4" s="3"/>
      <c r="O4" s="3"/>
      <c r="P4" s="3"/>
      <c r="Q4" s="3"/>
      <c r="R4" s="3"/>
    </row>
    <row r="5" spans="1:26" x14ac:dyDescent="0.2">
      <c r="A5" s="3">
        <v>1</v>
      </c>
      <c r="B5" s="3">
        <v>71.428799999999995</v>
      </c>
      <c r="C5" s="3">
        <v>55.888500000000001</v>
      </c>
      <c r="D5" s="3">
        <v>281.59559999999999</v>
      </c>
      <c r="E5" s="3">
        <v>225.20609999999999</v>
      </c>
      <c r="F5" s="3">
        <v>4.0249214999999996</v>
      </c>
      <c r="G5" s="3">
        <v>8.5762990000000006</v>
      </c>
      <c r="H5" s="3">
        <v>3.3415054999999998</v>
      </c>
      <c r="I5" s="3">
        <v>3.2996590000000001</v>
      </c>
      <c r="K5" s="3"/>
      <c r="L5" s="3"/>
      <c r="M5" s="3"/>
      <c r="N5" s="3"/>
      <c r="O5" s="3"/>
      <c r="P5" s="3"/>
      <c r="Q5" s="3"/>
      <c r="R5" s="3"/>
    </row>
    <row r="6" spans="1:26" x14ac:dyDescent="0.2">
      <c r="A6" s="3">
        <v>1</v>
      </c>
      <c r="B6" s="3">
        <v>32.656500000000001</v>
      </c>
      <c r="C6" s="3">
        <v>41.496400000000001</v>
      </c>
      <c r="D6" s="3">
        <v>192.77330000000001</v>
      </c>
      <c r="E6" s="3">
        <v>139.63409999999999</v>
      </c>
      <c r="F6" s="3">
        <v>4.4561235000000003</v>
      </c>
      <c r="G6" s="3">
        <v>9.0029179999999993</v>
      </c>
      <c r="H6" s="3">
        <v>6.8175993750000004</v>
      </c>
      <c r="I6" s="3">
        <v>8.4553831250000009</v>
      </c>
      <c r="K6" s="3"/>
      <c r="L6" s="3"/>
      <c r="M6" s="3"/>
      <c r="N6" s="3"/>
      <c r="O6" s="3"/>
      <c r="P6" s="3"/>
      <c r="Q6" s="3"/>
      <c r="R6" s="3"/>
    </row>
    <row r="7" spans="1:26" x14ac:dyDescent="0.2">
      <c r="A7" s="3">
        <v>2</v>
      </c>
      <c r="B7" s="3">
        <v>19.920999999999999</v>
      </c>
      <c r="C7" s="3">
        <v>23.758299999999998</v>
      </c>
      <c r="D7" s="3">
        <v>86.013000000000005</v>
      </c>
      <c r="E7" s="3">
        <v>90.59442</v>
      </c>
      <c r="F7" s="3">
        <v>1.9236329999999999</v>
      </c>
      <c r="G7" s="3">
        <v>11.75348</v>
      </c>
      <c r="H7" s="3">
        <v>3.2513255750000001</v>
      </c>
      <c r="I7" s="3">
        <v>3.595758</v>
      </c>
      <c r="J7" s="3">
        <f t="shared" ref="J7:Q7" si="2">AVERAGE(B7:B12)</f>
        <v>27.010581666666667</v>
      </c>
      <c r="K7" s="3">
        <f t="shared" si="2"/>
        <v>22.479763333333334</v>
      </c>
      <c r="L7" s="3">
        <f t="shared" si="2"/>
        <v>114.23471666666667</v>
      </c>
      <c r="M7" s="3">
        <f t="shared" si="2"/>
        <v>91.575400000000016</v>
      </c>
      <c r="N7" s="3">
        <f t="shared" si="2"/>
        <v>2.6150864999999999</v>
      </c>
      <c r="O7" s="3">
        <f t="shared" si="2"/>
        <v>7.1750250000000007</v>
      </c>
      <c r="P7" s="3">
        <f t="shared" si="2"/>
        <v>4.6576336791666675</v>
      </c>
      <c r="Q7" s="3">
        <f t="shared" si="2"/>
        <v>4.309356283333333</v>
      </c>
      <c r="R7" s="3">
        <f t="shared" ref="R7:Y7" si="3">STDEV(B7:B11)</f>
        <v>19.14928539154921</v>
      </c>
      <c r="S7" s="3">
        <f t="shared" si="3"/>
        <v>6.4378381991162259</v>
      </c>
      <c r="T7" s="3">
        <f t="shared" si="3"/>
        <v>55.153416681852093</v>
      </c>
      <c r="U7" s="3">
        <f t="shared" si="3"/>
        <v>22.436392604208883</v>
      </c>
      <c r="V7" s="3">
        <f t="shared" si="3"/>
        <v>1.0554920274828834</v>
      </c>
      <c r="W7" s="3">
        <f t="shared" si="3"/>
        <v>3.0216551088692576</v>
      </c>
      <c r="X7" s="3">
        <f t="shared" si="3"/>
        <v>1.0000636241169871</v>
      </c>
      <c r="Y7" s="3">
        <f t="shared" si="3"/>
        <v>0.77859555910647216</v>
      </c>
    </row>
    <row r="8" spans="1:26" x14ac:dyDescent="0.2">
      <c r="A8" s="3">
        <v>2</v>
      </c>
      <c r="B8" s="3">
        <v>13.649800000000001</v>
      </c>
      <c r="C8" s="3">
        <v>15.9533</v>
      </c>
      <c r="D8" s="3">
        <v>87.261899999999997</v>
      </c>
      <c r="E8" s="3">
        <v>113.11968</v>
      </c>
      <c r="F8" s="3">
        <v>3.0045790000000001</v>
      </c>
      <c r="G8" s="3">
        <v>4.0698590000000001</v>
      </c>
      <c r="H8" s="3">
        <v>4.8494388749999997</v>
      </c>
      <c r="I8" s="3">
        <v>4.5123028249999999</v>
      </c>
      <c r="J8" s="3"/>
      <c r="K8" s="3"/>
      <c r="L8" s="3"/>
      <c r="M8" s="3"/>
      <c r="N8" s="3"/>
      <c r="O8" s="3"/>
      <c r="P8" s="3"/>
      <c r="Q8" s="3"/>
      <c r="R8" s="3"/>
    </row>
    <row r="9" spans="1:26" x14ac:dyDescent="0.2">
      <c r="A9" s="3">
        <v>2</v>
      </c>
      <c r="B9" s="3">
        <v>16.450299999999999</v>
      </c>
      <c r="C9" s="3">
        <v>14.4999</v>
      </c>
      <c r="D9" s="3">
        <v>69.364900000000006</v>
      </c>
      <c r="E9" s="3">
        <v>58.419699999999999</v>
      </c>
      <c r="F9" s="3">
        <v>2.1928545000000002</v>
      </c>
      <c r="G9" s="3">
        <v>5.5475719999999997</v>
      </c>
      <c r="H9" s="3">
        <v>6.0378924999999999</v>
      </c>
      <c r="I9" s="3">
        <v>4.3395510000000002</v>
      </c>
      <c r="J9" s="3"/>
      <c r="K9" s="3"/>
      <c r="L9" s="3"/>
      <c r="M9" s="3"/>
      <c r="N9" s="3"/>
      <c r="O9" s="3"/>
      <c r="P9" s="3"/>
      <c r="Q9" s="3"/>
      <c r="R9" s="3"/>
    </row>
    <row r="10" spans="1:26" x14ac:dyDescent="0.2">
      <c r="A10" s="3">
        <v>2</v>
      </c>
      <c r="B10" s="3">
        <v>17.209499999999998</v>
      </c>
      <c r="C10" s="3">
        <v>29.627600000000001</v>
      </c>
      <c r="D10" s="3">
        <v>139.3775</v>
      </c>
      <c r="E10" s="3">
        <v>111.04040000000001</v>
      </c>
      <c r="F10" s="3">
        <v>2.5768675000000001</v>
      </c>
      <c r="G10" s="3">
        <v>8.6452939999999998</v>
      </c>
      <c r="H10" s="3">
        <v>4.7263713750000003</v>
      </c>
      <c r="I10" s="3">
        <v>3.7078388750000002</v>
      </c>
      <c r="J10" s="3"/>
      <c r="K10" s="3"/>
      <c r="L10" s="3"/>
      <c r="M10" s="3"/>
      <c r="N10" s="3"/>
      <c r="O10" s="3"/>
      <c r="P10" s="3"/>
      <c r="Q10" s="3"/>
      <c r="R10" s="3"/>
    </row>
    <row r="11" spans="1:26" x14ac:dyDescent="0.2">
      <c r="A11" s="3">
        <v>2</v>
      </c>
      <c r="B11" s="3">
        <v>59.334499999999998</v>
      </c>
      <c r="C11" s="3">
        <v>16.484100000000002</v>
      </c>
      <c r="D11" s="3">
        <v>203.9101</v>
      </c>
      <c r="E11" s="3">
        <v>83.165000000000006</v>
      </c>
      <c r="F11" s="3">
        <v>4.6016430000000001</v>
      </c>
      <c r="G11" s="3">
        <v>8.8915089999999992</v>
      </c>
      <c r="H11" s="3">
        <v>4.3809870000000002</v>
      </c>
      <c r="I11" s="3">
        <v>5.5406810000000002</v>
      </c>
      <c r="K11" s="3"/>
      <c r="L11" s="3"/>
      <c r="M11" s="3"/>
      <c r="N11" s="3"/>
      <c r="O11" s="3"/>
      <c r="P11" s="3"/>
      <c r="Q11" s="3"/>
      <c r="R11" s="3"/>
    </row>
    <row r="12" spans="1:26" x14ac:dyDescent="0.2">
      <c r="A12" s="3">
        <v>2</v>
      </c>
      <c r="B12" s="3">
        <v>35.498390000000001</v>
      </c>
      <c r="C12" s="3">
        <v>34.55538</v>
      </c>
      <c r="D12" s="3">
        <v>99.480900000000005</v>
      </c>
      <c r="E12" s="3">
        <v>93.113200000000006</v>
      </c>
      <c r="F12" s="3">
        <v>1.3909419999999999</v>
      </c>
      <c r="G12" s="3">
        <v>4.142436</v>
      </c>
      <c r="H12" s="3">
        <v>4.6997867500000003</v>
      </c>
      <c r="I12" s="3">
        <v>4.1600060000000001</v>
      </c>
      <c r="K12" s="3"/>
      <c r="L12" s="3"/>
      <c r="M12" s="3"/>
      <c r="N12" s="3"/>
      <c r="O12" s="3"/>
      <c r="P12" s="3"/>
      <c r="Q12" s="3"/>
      <c r="R12" s="3"/>
    </row>
    <row r="13" spans="1:26" x14ac:dyDescent="0.2">
      <c r="A13" s="3">
        <v>3</v>
      </c>
      <c r="B13" s="3">
        <v>58.66863</v>
      </c>
      <c r="C13" s="3">
        <v>16.398800000000001</v>
      </c>
      <c r="D13" s="3">
        <v>127.23090000000001</v>
      </c>
      <c r="E13" s="3">
        <v>82.563800000000001</v>
      </c>
      <c r="F13" s="3">
        <v>0.86734199999999995</v>
      </c>
      <c r="G13" s="3">
        <v>3.243309</v>
      </c>
      <c r="H13" s="3">
        <v>2.9722909999999998</v>
      </c>
      <c r="I13" s="3">
        <v>3.7013743749999999</v>
      </c>
      <c r="J13" s="3">
        <f t="shared" ref="J13:Q13" si="4">AVERAGE(B13:B18)</f>
        <v>31.657281666666666</v>
      </c>
      <c r="K13" s="3">
        <f t="shared" si="4"/>
        <v>28.853416666666664</v>
      </c>
      <c r="L13" s="3">
        <f t="shared" si="4"/>
        <v>132.75028333333333</v>
      </c>
      <c r="M13" s="3">
        <f t="shared" si="4"/>
        <v>99.69531666666667</v>
      </c>
      <c r="N13" s="3">
        <f t="shared" si="4"/>
        <v>1.8838331666666663</v>
      </c>
      <c r="O13" s="3">
        <f t="shared" si="4"/>
        <v>4.5321239999999996</v>
      </c>
      <c r="P13" s="3">
        <f t="shared" si="4"/>
        <v>3.61859545625</v>
      </c>
      <c r="Q13" s="3">
        <f t="shared" si="4"/>
        <v>3.8614435187499994</v>
      </c>
      <c r="R13" s="3">
        <f t="shared" ref="R13:Y13" si="5">STDEV(B13:B17)</f>
        <v>15.671992227330898</v>
      </c>
      <c r="S13" s="3">
        <f t="shared" si="5"/>
        <v>13.407641080630105</v>
      </c>
      <c r="T13" s="3">
        <f t="shared" si="5"/>
        <v>76.374126426899252</v>
      </c>
      <c r="U13" s="3">
        <f t="shared" si="5"/>
        <v>63.908489177080362</v>
      </c>
      <c r="V13" s="3">
        <f t="shared" si="5"/>
        <v>0.6928878964233145</v>
      </c>
      <c r="W13" s="3">
        <f t="shared" si="5"/>
        <v>0.49132301650421989</v>
      </c>
      <c r="X13" s="3">
        <f t="shared" si="5"/>
        <v>0.64969420766341246</v>
      </c>
      <c r="Y13" s="3">
        <f t="shared" si="5"/>
        <v>0.73067771467621678</v>
      </c>
    </row>
    <row r="14" spans="1:26" x14ac:dyDescent="0.2">
      <c r="A14" s="3">
        <v>3</v>
      </c>
      <c r="B14" s="3">
        <v>29.0093</v>
      </c>
      <c r="C14" s="3">
        <v>49.160299999999999</v>
      </c>
      <c r="D14" s="3">
        <v>120.67140000000001</v>
      </c>
      <c r="E14" s="3">
        <v>168.23330000000001</v>
      </c>
      <c r="F14" s="3">
        <v>2.3593199999999999</v>
      </c>
      <c r="G14" s="3">
        <v>4.0609010000000003</v>
      </c>
      <c r="H14" s="3">
        <v>3.9785115000000002</v>
      </c>
      <c r="I14" s="3">
        <v>3.0536295</v>
      </c>
      <c r="J14" s="3"/>
      <c r="K14" s="3"/>
      <c r="L14" s="3"/>
      <c r="M14" s="3"/>
      <c r="N14" s="3"/>
      <c r="O14" s="3"/>
      <c r="P14" s="3"/>
      <c r="Q14" s="3"/>
      <c r="R14" s="3"/>
    </row>
    <row r="15" spans="1:26" x14ac:dyDescent="0.2">
      <c r="A15" s="3">
        <v>3</v>
      </c>
      <c r="B15" s="3">
        <v>36.213000000000001</v>
      </c>
      <c r="C15" s="3">
        <v>22.413499999999999</v>
      </c>
      <c r="D15" s="3">
        <v>137.07579999999999</v>
      </c>
      <c r="E15" s="3">
        <v>55.290199999999999</v>
      </c>
      <c r="F15" s="3">
        <v>2.2592534999999998</v>
      </c>
      <c r="G15" s="3">
        <v>3.3171179999999998</v>
      </c>
      <c r="H15" s="3">
        <v>4.1508052500000003</v>
      </c>
      <c r="I15" s="3">
        <v>4.6283156249999999</v>
      </c>
      <c r="J15" s="3"/>
      <c r="K15" s="3"/>
      <c r="L15" s="3"/>
      <c r="M15" s="3"/>
      <c r="N15" s="3"/>
      <c r="O15" s="3"/>
      <c r="P15" s="3"/>
      <c r="Q15" s="3"/>
      <c r="R15" s="3"/>
    </row>
    <row r="16" spans="1:26" x14ac:dyDescent="0.2">
      <c r="A16" s="3">
        <v>3</v>
      </c>
      <c r="B16" s="3">
        <v>21.441099999999999</v>
      </c>
      <c r="C16" s="3">
        <v>17.186800000000002</v>
      </c>
      <c r="D16" s="3">
        <v>86.813199999999995</v>
      </c>
      <c r="E16" s="3">
        <v>61.244300000000003</v>
      </c>
      <c r="F16" s="3">
        <v>1.3007379999999999</v>
      </c>
      <c r="G16" s="3">
        <v>3.357939</v>
      </c>
      <c r="H16" s="3">
        <v>3.179115575</v>
      </c>
      <c r="I16" s="3">
        <v>4.2478688624999998</v>
      </c>
      <c r="J16" s="3"/>
      <c r="K16" s="3"/>
      <c r="L16" s="3"/>
      <c r="M16" s="3"/>
      <c r="N16" s="3"/>
      <c r="O16" s="3"/>
      <c r="P16" s="3"/>
      <c r="Q16" s="3"/>
      <c r="R16" s="3"/>
    </row>
    <row r="17" spans="1:25" x14ac:dyDescent="0.2">
      <c r="A17" s="3">
        <v>3</v>
      </c>
      <c r="B17" s="3">
        <v>20.202860000000001</v>
      </c>
      <c r="C17" s="3">
        <v>25.701000000000001</v>
      </c>
      <c r="D17" s="3">
        <v>283.41379999999998</v>
      </c>
      <c r="E17" s="3">
        <v>192.72399999999999</v>
      </c>
      <c r="F17" s="3">
        <v>2.3293385</v>
      </c>
      <c r="G17" s="3">
        <v>4.309965</v>
      </c>
      <c r="H17" s="3">
        <v>2.6522025375</v>
      </c>
      <c r="I17" s="3">
        <v>2.9534967499999998</v>
      </c>
      <c r="K17" s="3"/>
      <c r="L17" s="3"/>
      <c r="M17" s="3"/>
      <c r="N17" s="3"/>
      <c r="O17" s="3"/>
      <c r="P17" s="3"/>
      <c r="Q17" s="3"/>
      <c r="R17" s="3"/>
    </row>
    <row r="18" spans="1:25" x14ac:dyDescent="0.2">
      <c r="A18" s="3">
        <v>3</v>
      </c>
      <c r="B18" s="3">
        <v>24.408799999999999</v>
      </c>
      <c r="C18" s="3">
        <v>42.260100000000001</v>
      </c>
      <c r="D18" s="3">
        <v>41.296599999999998</v>
      </c>
      <c r="E18" s="3">
        <v>38.116300000000003</v>
      </c>
      <c r="F18" s="3">
        <v>2.1870069999999999</v>
      </c>
      <c r="G18" s="3">
        <v>8.9035119999999992</v>
      </c>
      <c r="H18" s="3">
        <v>4.7786468749999997</v>
      </c>
      <c r="I18" s="3">
        <v>4.5839759999999998</v>
      </c>
      <c r="K18" s="3"/>
      <c r="L18" s="3"/>
      <c r="M18" s="3"/>
      <c r="N18" s="3"/>
      <c r="O18" s="3"/>
      <c r="P18" s="3"/>
      <c r="Q18" s="3"/>
      <c r="R18" s="3"/>
    </row>
    <row r="19" spans="1:25" x14ac:dyDescent="0.2">
      <c r="A19" s="3">
        <v>4</v>
      </c>
      <c r="B19" s="3">
        <v>47.198</v>
      </c>
      <c r="C19" s="3">
        <v>21.408000000000001</v>
      </c>
      <c r="D19" s="3">
        <v>162.96199999999999</v>
      </c>
      <c r="E19" s="3">
        <v>87.067369999999997</v>
      </c>
      <c r="F19" s="3">
        <v>1.5549139999999999</v>
      </c>
      <c r="G19" s="3">
        <v>3.538198</v>
      </c>
      <c r="H19" s="3">
        <v>2.3899652499999999</v>
      </c>
      <c r="I19" s="3">
        <v>2.1107922499999998</v>
      </c>
      <c r="J19" s="3">
        <f t="shared" ref="J19:Q19" si="6">AVERAGE(B19:B22)</f>
        <v>36.1247975</v>
      </c>
      <c r="K19" s="3">
        <f t="shared" si="6"/>
        <v>22.934732500000003</v>
      </c>
      <c r="L19" s="3">
        <f t="shared" si="6"/>
        <v>105.24885</v>
      </c>
      <c r="M19" s="3">
        <f t="shared" si="6"/>
        <v>75.599734999999995</v>
      </c>
      <c r="N19" s="3">
        <f t="shared" si="6"/>
        <v>1.9314257499999998</v>
      </c>
      <c r="O19" s="3">
        <f t="shared" si="6"/>
        <v>4.2182385</v>
      </c>
      <c r="P19" s="3">
        <f t="shared" si="6"/>
        <v>2.6318630593750001</v>
      </c>
      <c r="Q19" s="3">
        <f t="shared" si="6"/>
        <v>2.3902224906249998</v>
      </c>
      <c r="R19" s="3">
        <f t="shared" ref="R19:Y19" si="7">STDEV(B19:B23)</f>
        <v>17.074357926156154</v>
      </c>
      <c r="S19" s="3">
        <f t="shared" si="7"/>
        <v>9.7299540615680673</v>
      </c>
      <c r="T19" s="3">
        <f t="shared" si="7"/>
        <v>48.804622282286573</v>
      </c>
      <c r="U19" s="3">
        <f t="shared" si="7"/>
        <v>9.9793051255569765</v>
      </c>
      <c r="V19" s="3">
        <f t="shared" si="7"/>
        <v>0.81460794707172923</v>
      </c>
      <c r="W19" s="3">
        <f t="shared" si="7"/>
        <v>1.4208919158830011</v>
      </c>
      <c r="X19" s="3">
        <f t="shared" si="7"/>
        <v>0.69336723575178816</v>
      </c>
      <c r="Y19" s="3">
        <f t="shared" si="7"/>
        <v>0.59929283239822706</v>
      </c>
    </row>
    <row r="20" spans="1:25" x14ac:dyDescent="0.2">
      <c r="A20" s="3">
        <v>4</v>
      </c>
      <c r="B20" s="3">
        <v>22.002949999999998</v>
      </c>
      <c r="C20" s="3">
        <v>16.251000000000001</v>
      </c>
      <c r="D20" s="3">
        <v>74.453400000000002</v>
      </c>
      <c r="E20" s="3">
        <v>71.80547</v>
      </c>
      <c r="F20" s="3">
        <v>1.4022025</v>
      </c>
      <c r="G20" s="3">
        <v>4.5014099999999999</v>
      </c>
      <c r="H20" s="3">
        <v>3.3375392499999998</v>
      </c>
      <c r="I20" s="3">
        <v>2.2889878874999998</v>
      </c>
      <c r="J20" s="3"/>
      <c r="K20" s="3"/>
      <c r="L20" s="3"/>
      <c r="M20" s="3"/>
      <c r="N20" s="3"/>
      <c r="O20" s="3"/>
      <c r="P20" s="3"/>
      <c r="Q20" s="3"/>
    </row>
    <row r="21" spans="1:25" x14ac:dyDescent="0.2">
      <c r="A21" s="3">
        <v>4</v>
      </c>
      <c r="B21" s="3">
        <v>21.09751</v>
      </c>
      <c r="C21" s="3">
        <v>16.957630000000002</v>
      </c>
      <c r="D21" s="3">
        <v>56.404800000000002</v>
      </c>
      <c r="E21" s="3">
        <v>63.907600000000002</v>
      </c>
      <c r="F21" s="3">
        <v>3.1454575</v>
      </c>
      <c r="G21" s="3">
        <v>6.0652189999999999</v>
      </c>
      <c r="H21" s="3">
        <v>3.0237669999999999</v>
      </c>
      <c r="I21" s="3">
        <v>3.2575604999999999</v>
      </c>
      <c r="J21" s="3"/>
      <c r="K21" s="3"/>
      <c r="L21" s="3"/>
      <c r="M21" s="3"/>
      <c r="N21" s="3"/>
      <c r="O21" s="3"/>
      <c r="P21" s="3"/>
      <c r="Q21" s="3"/>
    </row>
    <row r="22" spans="1:25" x14ac:dyDescent="0.2">
      <c r="A22" s="3">
        <v>4</v>
      </c>
      <c r="B22" s="3">
        <v>54.20073</v>
      </c>
      <c r="C22" s="3">
        <v>37.122300000000003</v>
      </c>
      <c r="D22" s="3">
        <v>127.1752</v>
      </c>
      <c r="E22" s="3">
        <v>79.618499999999997</v>
      </c>
      <c r="F22" s="3">
        <v>1.623129</v>
      </c>
      <c r="G22" s="3">
        <v>2.7681269999999998</v>
      </c>
      <c r="H22" s="3">
        <v>1.7761807375000001</v>
      </c>
      <c r="I22" s="3">
        <v>1.903549325</v>
      </c>
      <c r="J22" s="3"/>
      <c r="K22" s="3"/>
      <c r="L22" s="3"/>
      <c r="M22" s="3"/>
      <c r="N22" s="3"/>
      <c r="O22" s="3"/>
      <c r="P22" s="3"/>
      <c r="Q22" s="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opLeftCell="D1" zoomScale="75" zoomScaleNormal="75" workbookViewId="0">
      <selection activeCell="K24" activeCellId="1" sqref="H2:Q13 K24"/>
    </sheetView>
  </sheetViews>
  <sheetFormatPr defaultRowHeight="12.75" x14ac:dyDescent="0.2"/>
  <cols>
    <col min="1" max="4" width="7.42578125" style="3"/>
    <col min="5" max="5" width="8" style="3"/>
    <col min="6" max="6" width="8.28515625" style="3"/>
    <col min="7" max="7" width="7.42578125" style="3"/>
    <col min="8" max="9" width="10.85546875" style="3"/>
    <col min="10" max="12" width="9.85546875" style="3"/>
    <col min="13" max="13" width="18.5703125" style="3"/>
    <col min="14" max="19" width="9.85546875" style="3"/>
    <col min="20" max="20" width="15.85546875" style="3"/>
    <col min="21" max="26" width="9.85546875" style="3"/>
    <col min="27" max="28" width="19.85546875" style="3"/>
    <col min="29" max="1025" width="9.85546875" style="3"/>
  </cols>
  <sheetData>
    <row r="1" spans="1:28" x14ac:dyDescent="0.2">
      <c r="A1" s="3" t="s">
        <v>103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135</v>
      </c>
      <c r="J1" s="3" t="s">
        <v>136</v>
      </c>
      <c r="K1" s="3" t="s">
        <v>137</v>
      </c>
      <c r="M1" s="1" t="s">
        <v>138</v>
      </c>
      <c r="N1" s="1"/>
      <c r="O1" s="1"/>
      <c r="P1" s="1"/>
      <c r="Q1" s="1"/>
      <c r="T1" s="1" t="s">
        <v>139</v>
      </c>
      <c r="U1" s="1"/>
      <c r="V1" s="1"/>
      <c r="W1" s="1"/>
      <c r="X1" s="1"/>
      <c r="AA1" s="1" t="s">
        <v>140</v>
      </c>
      <c r="AB1" s="1"/>
    </row>
    <row r="2" spans="1:28" x14ac:dyDescent="0.2">
      <c r="A2" s="3">
        <v>1</v>
      </c>
      <c r="B2" s="3">
        <v>44.600999999999999</v>
      </c>
      <c r="C2" s="3">
        <v>27.73</v>
      </c>
      <c r="D2" s="3">
        <v>44.506</v>
      </c>
      <c r="E2" s="3">
        <v>56.698999999999998</v>
      </c>
      <c r="F2" s="3">
        <v>4.2803804999999997</v>
      </c>
      <c r="G2" s="3">
        <v>16.953009999999999</v>
      </c>
      <c r="H2" s="3">
        <v>9.0700601249999995</v>
      </c>
      <c r="I2" s="3">
        <v>8.5298186250000008</v>
      </c>
      <c r="J2" s="3">
        <f t="shared" ref="J2:J24" si="0">AVERAGE(B2:E2)</f>
        <v>43.384</v>
      </c>
      <c r="K2" s="3">
        <f t="shared" ref="K2:K24" si="1">AVERAGE(F2:I2)</f>
        <v>9.7083173125000002</v>
      </c>
      <c r="M2" s="6" t="s">
        <v>141</v>
      </c>
      <c r="N2" s="8"/>
      <c r="O2" s="9"/>
      <c r="P2" s="9"/>
      <c r="Q2" s="9"/>
      <c r="T2" s="6" t="s">
        <v>141</v>
      </c>
      <c r="U2" s="8"/>
      <c r="V2" s="9"/>
      <c r="W2" s="9"/>
      <c r="X2" s="9"/>
      <c r="AA2" s="6" t="s">
        <v>142</v>
      </c>
      <c r="AB2" s="9"/>
    </row>
    <row r="3" spans="1:28" x14ac:dyDescent="0.2">
      <c r="A3" s="3">
        <v>1</v>
      </c>
      <c r="B3" s="3">
        <v>86.269800000000004</v>
      </c>
      <c r="C3" s="3">
        <v>26.6007</v>
      </c>
      <c r="D3" s="3">
        <v>129.53569999999999</v>
      </c>
      <c r="E3" s="3">
        <v>88.656499999999994</v>
      </c>
      <c r="F3" s="3">
        <v>3.8696700000000002</v>
      </c>
      <c r="G3" s="3">
        <v>6.6428469999999997</v>
      </c>
      <c r="H3" s="3">
        <v>7.381541125</v>
      </c>
      <c r="I3" s="3">
        <v>5.7055247500000004</v>
      </c>
      <c r="J3" s="3">
        <f t="shared" si="0"/>
        <v>82.765675000000002</v>
      </c>
      <c r="K3" s="3">
        <f t="shared" si="1"/>
        <v>5.8998957187500007</v>
      </c>
      <c r="M3" s="3" t="s">
        <v>143</v>
      </c>
      <c r="N3" s="10" t="s">
        <v>128</v>
      </c>
      <c r="O3" s="10" t="s">
        <v>129</v>
      </c>
      <c r="P3" s="10" t="s">
        <v>130</v>
      </c>
      <c r="Q3" s="10" t="s">
        <v>131</v>
      </c>
      <c r="T3" s="3" t="s">
        <v>143</v>
      </c>
      <c r="U3" s="11" t="s">
        <v>132</v>
      </c>
      <c r="V3" s="11" t="s">
        <v>133</v>
      </c>
      <c r="W3" s="11" t="s">
        <v>134</v>
      </c>
      <c r="X3" s="11" t="s">
        <v>135</v>
      </c>
      <c r="AB3" s="3" t="s">
        <v>144</v>
      </c>
    </row>
    <row r="4" spans="1:28" x14ac:dyDescent="0.2">
      <c r="A4" s="3">
        <v>1</v>
      </c>
      <c r="B4" s="3">
        <v>37.223500000000001</v>
      </c>
      <c r="C4" s="3">
        <v>32.5</v>
      </c>
      <c r="D4" s="3">
        <v>224.74860000000001</v>
      </c>
      <c r="E4" s="3">
        <v>116.15600000000001</v>
      </c>
      <c r="F4" s="3">
        <v>1.317529</v>
      </c>
      <c r="G4" s="3">
        <v>9.2202839999999995</v>
      </c>
      <c r="H4" s="3">
        <v>6.207668</v>
      </c>
      <c r="I4" s="3">
        <v>5.0888692500000001</v>
      </c>
      <c r="J4" s="3">
        <f t="shared" si="0"/>
        <v>102.657025</v>
      </c>
      <c r="K4" s="3">
        <f t="shared" si="1"/>
        <v>5.4585875625</v>
      </c>
      <c r="M4" s="3" t="s">
        <v>145</v>
      </c>
      <c r="N4" s="3">
        <v>23</v>
      </c>
      <c r="O4" s="3">
        <v>23</v>
      </c>
      <c r="P4" s="3">
        <v>23</v>
      </c>
      <c r="Q4" s="3">
        <v>23</v>
      </c>
      <c r="T4" s="3" t="s">
        <v>145</v>
      </c>
      <c r="U4" s="3">
        <v>23</v>
      </c>
      <c r="V4" s="3">
        <v>23</v>
      </c>
      <c r="W4" s="3">
        <v>23</v>
      </c>
      <c r="X4" s="3">
        <v>23</v>
      </c>
      <c r="AA4" s="3" t="s">
        <v>65</v>
      </c>
      <c r="AB4" s="3">
        <v>23</v>
      </c>
    </row>
    <row r="5" spans="1:28" x14ac:dyDescent="0.2">
      <c r="A5" s="3">
        <v>1</v>
      </c>
      <c r="B5" s="3">
        <v>71.428799999999995</v>
      </c>
      <c r="C5" s="3">
        <v>55.888500000000001</v>
      </c>
      <c r="D5" s="3">
        <v>281.59559999999999</v>
      </c>
      <c r="E5" s="3">
        <v>225.20609999999999</v>
      </c>
      <c r="F5" s="3">
        <v>4.0249214999999996</v>
      </c>
      <c r="G5" s="3">
        <v>8.5762990000000006</v>
      </c>
      <c r="H5" s="3">
        <v>3.3415054999999998</v>
      </c>
      <c r="I5" s="3">
        <v>3.2996590000000001</v>
      </c>
      <c r="J5" s="3">
        <f t="shared" si="0"/>
        <v>158.52974999999998</v>
      </c>
      <c r="K5" s="3">
        <f t="shared" si="1"/>
        <v>4.8105962499999997</v>
      </c>
      <c r="M5" s="3" t="s">
        <v>146</v>
      </c>
      <c r="N5" s="3" t="s">
        <v>147</v>
      </c>
      <c r="O5" s="3" t="s">
        <v>148</v>
      </c>
      <c r="P5" s="3" t="s">
        <v>149</v>
      </c>
      <c r="Q5" s="3" t="s">
        <v>150</v>
      </c>
      <c r="T5" s="3" t="s">
        <v>146</v>
      </c>
      <c r="U5" s="3" t="s">
        <v>151</v>
      </c>
      <c r="V5" s="3" t="s">
        <v>152</v>
      </c>
      <c r="W5" s="3" t="s">
        <v>153</v>
      </c>
      <c r="X5" s="3" t="s">
        <v>154</v>
      </c>
      <c r="AA5" s="3" t="s">
        <v>66</v>
      </c>
      <c r="AB5" s="3" t="s">
        <v>155</v>
      </c>
    </row>
    <row r="6" spans="1:28" x14ac:dyDescent="0.2">
      <c r="A6" s="3">
        <v>1</v>
      </c>
      <c r="B6" s="3">
        <v>32.656500000000001</v>
      </c>
      <c r="C6" s="3">
        <v>41.496400000000001</v>
      </c>
      <c r="D6" s="3">
        <v>192.77330000000001</v>
      </c>
      <c r="E6" s="3">
        <v>139.63409999999999</v>
      </c>
      <c r="F6" s="3">
        <v>4.4561235000000003</v>
      </c>
      <c r="G6" s="3">
        <v>9.0029179999999993</v>
      </c>
      <c r="H6" s="3">
        <v>6.8175993750000004</v>
      </c>
      <c r="I6" s="3">
        <v>8.4553831250000009</v>
      </c>
      <c r="J6" s="3">
        <f t="shared" si="0"/>
        <v>101.640075</v>
      </c>
      <c r="K6" s="3">
        <f t="shared" si="1"/>
        <v>7.1830059999999998</v>
      </c>
      <c r="M6" s="3" t="s">
        <v>156</v>
      </c>
      <c r="N6" s="3" t="s">
        <v>157</v>
      </c>
      <c r="O6" s="3" t="s">
        <v>158</v>
      </c>
      <c r="P6" s="3" t="s">
        <v>159</v>
      </c>
      <c r="Q6" s="3" t="s">
        <v>160</v>
      </c>
      <c r="T6" s="3" t="s">
        <v>156</v>
      </c>
      <c r="U6" s="3" t="s">
        <v>161</v>
      </c>
      <c r="V6" s="3" t="s">
        <v>162</v>
      </c>
      <c r="W6" s="3" t="s">
        <v>163</v>
      </c>
      <c r="X6" s="3" t="s">
        <v>164</v>
      </c>
      <c r="AA6" s="3" t="s">
        <v>67</v>
      </c>
      <c r="AB6" s="3" t="s">
        <v>165</v>
      </c>
    </row>
    <row r="7" spans="1:28" x14ac:dyDescent="0.2">
      <c r="A7" s="3">
        <v>2</v>
      </c>
      <c r="B7" s="3">
        <v>40.564500000000002</v>
      </c>
      <c r="C7" s="3">
        <v>25.5688</v>
      </c>
      <c r="D7" s="3">
        <v>108.8574</v>
      </c>
      <c r="E7" s="3">
        <v>108.8574</v>
      </c>
      <c r="F7" s="3">
        <v>2.1509339999999999</v>
      </c>
      <c r="G7" s="3">
        <v>7.1680400000000004</v>
      </c>
      <c r="H7" s="3">
        <v>4.0136106250000001</v>
      </c>
      <c r="I7" s="3">
        <v>4.0136106250000001</v>
      </c>
      <c r="J7" s="3">
        <f t="shared" si="0"/>
        <v>70.962024999999997</v>
      </c>
      <c r="K7" s="3">
        <f t="shared" si="1"/>
        <v>4.3365488125000002</v>
      </c>
      <c r="M7" s="3" t="s">
        <v>166</v>
      </c>
      <c r="N7" s="3" t="s">
        <v>167</v>
      </c>
      <c r="O7" s="3" t="s">
        <v>168</v>
      </c>
      <c r="P7" s="3" t="s">
        <v>169</v>
      </c>
      <c r="Q7" s="3" t="s">
        <v>170</v>
      </c>
      <c r="T7" s="3" t="s">
        <v>166</v>
      </c>
      <c r="U7" s="3" t="s">
        <v>171</v>
      </c>
      <c r="V7" s="3" t="s">
        <v>172</v>
      </c>
      <c r="W7" s="3" t="s">
        <v>173</v>
      </c>
      <c r="X7" s="3" t="s">
        <v>174</v>
      </c>
      <c r="AA7" s="3" t="s">
        <v>71</v>
      </c>
      <c r="AB7" s="3" t="s">
        <v>175</v>
      </c>
    </row>
    <row r="8" spans="1:28" x14ac:dyDescent="0.2">
      <c r="A8" s="3">
        <v>2</v>
      </c>
      <c r="B8" s="3">
        <v>19.920999999999999</v>
      </c>
      <c r="C8" s="3">
        <v>23.758299999999998</v>
      </c>
      <c r="D8" s="3">
        <v>86.013000000000005</v>
      </c>
      <c r="E8" s="3">
        <v>90.59442</v>
      </c>
      <c r="F8" s="3">
        <v>1.9236329999999999</v>
      </c>
      <c r="G8" s="3">
        <v>11.75348</v>
      </c>
      <c r="H8" s="3">
        <v>3.2513255750000001</v>
      </c>
      <c r="I8" s="3">
        <v>3.595758</v>
      </c>
      <c r="J8" s="3">
        <f t="shared" si="0"/>
        <v>55.071680000000001</v>
      </c>
      <c r="K8" s="3">
        <f t="shared" si="1"/>
        <v>5.1310491437500003</v>
      </c>
      <c r="M8" s="3" t="s">
        <v>176</v>
      </c>
      <c r="N8" s="3" t="s">
        <v>177</v>
      </c>
      <c r="O8" s="12" t="s">
        <v>178</v>
      </c>
      <c r="P8" s="12" t="s">
        <v>179</v>
      </c>
      <c r="Q8" s="12" t="s">
        <v>180</v>
      </c>
      <c r="R8" s="3" t="s">
        <v>181</v>
      </c>
      <c r="T8" s="3" t="s">
        <v>176</v>
      </c>
      <c r="U8" s="3" t="s">
        <v>182</v>
      </c>
      <c r="V8" s="13" t="s">
        <v>183</v>
      </c>
      <c r="W8" s="3" t="s">
        <v>184</v>
      </c>
      <c r="X8" s="13" t="s">
        <v>185</v>
      </c>
      <c r="Y8" s="3" t="s">
        <v>181</v>
      </c>
      <c r="AA8" s="3" t="s">
        <v>78</v>
      </c>
      <c r="AB8" s="3" t="s">
        <v>186</v>
      </c>
    </row>
    <row r="9" spans="1:28" x14ac:dyDescent="0.2">
      <c r="A9" s="3">
        <v>2</v>
      </c>
      <c r="B9" s="3">
        <v>13.649800000000001</v>
      </c>
      <c r="C9" s="3">
        <v>15.9533</v>
      </c>
      <c r="D9" s="3">
        <v>87.261899999999997</v>
      </c>
      <c r="E9" s="3">
        <v>113.11968</v>
      </c>
      <c r="F9" s="3">
        <v>3.0045790000000001</v>
      </c>
      <c r="G9" s="3">
        <v>4.0698590000000001</v>
      </c>
      <c r="H9" s="3">
        <v>4.8494388749999997</v>
      </c>
      <c r="I9" s="3">
        <v>4.5123028249999999</v>
      </c>
      <c r="J9" s="3">
        <f t="shared" si="0"/>
        <v>57.496169999999999</v>
      </c>
      <c r="K9" s="3">
        <f t="shared" si="1"/>
        <v>4.1090449250000001</v>
      </c>
      <c r="AA9" s="3" t="s">
        <v>83</v>
      </c>
      <c r="AB9" s="3" t="s">
        <v>187</v>
      </c>
    </row>
    <row r="10" spans="1:28" x14ac:dyDescent="0.2">
      <c r="A10" s="3">
        <v>2</v>
      </c>
      <c r="B10" s="3">
        <v>16.450299999999999</v>
      </c>
      <c r="C10" s="3">
        <v>14.4999</v>
      </c>
      <c r="D10" s="3">
        <v>69.364900000000006</v>
      </c>
      <c r="E10" s="3">
        <v>58.419699999999999</v>
      </c>
      <c r="F10" s="3">
        <v>2.1928545000000002</v>
      </c>
      <c r="G10" s="3">
        <v>5.5475719999999997</v>
      </c>
      <c r="H10" s="3">
        <v>6.0378924999999999</v>
      </c>
      <c r="I10" s="3">
        <v>4.3395510000000002</v>
      </c>
      <c r="J10" s="3">
        <f t="shared" si="0"/>
        <v>39.683700000000002</v>
      </c>
      <c r="K10" s="3">
        <f t="shared" si="1"/>
        <v>4.5294675</v>
      </c>
      <c r="M10" s="6" t="s">
        <v>188</v>
      </c>
      <c r="N10" s="8"/>
      <c r="O10" s="9"/>
      <c r="P10" s="9"/>
      <c r="Q10" s="9"/>
      <c r="T10" s="6" t="s">
        <v>188</v>
      </c>
      <c r="U10" s="8"/>
      <c r="V10" s="9"/>
      <c r="W10" s="9"/>
      <c r="X10" s="9"/>
      <c r="AA10" s="3" t="s">
        <v>85</v>
      </c>
      <c r="AB10" s="3">
        <v>21</v>
      </c>
    </row>
    <row r="11" spans="1:28" x14ac:dyDescent="0.2">
      <c r="A11" s="3">
        <v>2</v>
      </c>
      <c r="B11" s="3">
        <v>17.209499999999998</v>
      </c>
      <c r="C11" s="3">
        <v>29.627600000000001</v>
      </c>
      <c r="D11" s="3">
        <v>139.3775</v>
      </c>
      <c r="E11" s="3">
        <v>111.04040000000001</v>
      </c>
      <c r="F11" s="3">
        <v>2.5768675000000001</v>
      </c>
      <c r="G11" s="3">
        <v>8.6452939999999998</v>
      </c>
      <c r="H11" s="3">
        <v>4.7263713750000003</v>
      </c>
      <c r="I11" s="3">
        <v>3.7078388750000002</v>
      </c>
      <c r="J11" s="3">
        <f t="shared" si="0"/>
        <v>74.313749999999999</v>
      </c>
      <c r="K11" s="3">
        <f t="shared" si="1"/>
        <v>4.9140929375000004</v>
      </c>
      <c r="N11" s="10" t="s">
        <v>128</v>
      </c>
      <c r="O11" s="10" t="s">
        <v>129</v>
      </c>
      <c r="P11" s="10" t="s">
        <v>130</v>
      </c>
      <c r="Q11" s="10" t="s">
        <v>131</v>
      </c>
      <c r="U11" s="11" t="s">
        <v>132</v>
      </c>
      <c r="V11" s="11" t="s">
        <v>133</v>
      </c>
      <c r="W11" s="11" t="s">
        <v>134</v>
      </c>
      <c r="X11" s="11" t="s">
        <v>135</v>
      </c>
      <c r="AA11" s="3" t="s">
        <v>86</v>
      </c>
      <c r="AB11" s="13" t="s">
        <v>189</v>
      </c>
    </row>
    <row r="12" spans="1:28" x14ac:dyDescent="0.2">
      <c r="A12" s="3">
        <v>2</v>
      </c>
      <c r="B12" s="3">
        <v>59.334499999999998</v>
      </c>
      <c r="C12" s="3">
        <v>16.484100000000002</v>
      </c>
      <c r="D12" s="3">
        <v>203.9101</v>
      </c>
      <c r="E12" s="3">
        <v>83.165000000000006</v>
      </c>
      <c r="F12" s="3">
        <v>4.6016430000000001</v>
      </c>
      <c r="G12" s="3">
        <v>8.8915089999999992</v>
      </c>
      <c r="H12" s="3">
        <v>4.3809870000000002</v>
      </c>
      <c r="I12" s="3">
        <v>5.5406810000000002</v>
      </c>
      <c r="J12" s="3">
        <f t="shared" si="0"/>
        <v>90.723425000000006</v>
      </c>
      <c r="K12" s="3">
        <f t="shared" si="1"/>
        <v>5.8537049999999997</v>
      </c>
      <c r="M12" s="3" t="s">
        <v>190</v>
      </c>
      <c r="N12" s="3" t="s">
        <v>191</v>
      </c>
      <c r="O12" s="14">
        <v>320000</v>
      </c>
      <c r="P12" s="3" t="s">
        <v>192</v>
      </c>
      <c r="Q12" s="3" t="s">
        <v>193</v>
      </c>
      <c r="T12" s="3" t="s">
        <v>190</v>
      </c>
      <c r="U12" s="3" t="s">
        <v>194</v>
      </c>
      <c r="V12" s="3" t="s">
        <v>195</v>
      </c>
      <c r="W12" s="3" t="s">
        <v>196</v>
      </c>
      <c r="X12" s="3" t="s">
        <v>197</v>
      </c>
      <c r="AA12" s="3" t="s">
        <v>87</v>
      </c>
      <c r="AB12" s="3" t="s">
        <v>198</v>
      </c>
    </row>
    <row r="13" spans="1:28" x14ac:dyDescent="0.2">
      <c r="A13" s="3">
        <v>2</v>
      </c>
      <c r="B13" s="3">
        <v>35.498390000000001</v>
      </c>
      <c r="C13" s="3">
        <v>34.55538</v>
      </c>
      <c r="D13" s="3">
        <v>99.480900000000005</v>
      </c>
      <c r="E13" s="3">
        <v>93.113200000000006</v>
      </c>
      <c r="F13" s="3">
        <v>1.3909419999999999</v>
      </c>
      <c r="G13" s="3">
        <v>4.142436</v>
      </c>
      <c r="H13" s="3">
        <v>4.6997867500000003</v>
      </c>
      <c r="I13" s="3">
        <v>4.1600060000000001</v>
      </c>
      <c r="J13" s="3">
        <f t="shared" si="0"/>
        <v>65.661967500000003</v>
      </c>
      <c r="K13" s="3">
        <f t="shared" si="1"/>
        <v>3.5982926874999999</v>
      </c>
      <c r="M13" s="3" t="s">
        <v>199</v>
      </c>
      <c r="N13" s="3" t="s">
        <v>200</v>
      </c>
      <c r="O13" s="3" t="s">
        <v>201</v>
      </c>
      <c r="P13" s="3" t="s">
        <v>202</v>
      </c>
      <c r="Q13" s="3" t="s">
        <v>203</v>
      </c>
      <c r="T13" s="3" t="s">
        <v>199</v>
      </c>
      <c r="U13" s="3" t="s">
        <v>204</v>
      </c>
      <c r="V13" s="3" t="s">
        <v>205</v>
      </c>
      <c r="W13" s="3" t="s">
        <v>206</v>
      </c>
      <c r="X13" s="3" t="s">
        <v>206</v>
      </c>
      <c r="AA13" s="3" t="s">
        <v>89</v>
      </c>
      <c r="AB13" s="3" t="s">
        <v>207</v>
      </c>
    </row>
    <row r="14" spans="1:28" x14ac:dyDescent="0.2">
      <c r="A14" s="3">
        <v>3</v>
      </c>
      <c r="B14" s="3">
        <v>41.7517</v>
      </c>
      <c r="C14" s="3">
        <v>30.2577</v>
      </c>
      <c r="D14" s="3">
        <v>132.79490000000001</v>
      </c>
      <c r="E14" s="3">
        <v>132.79490000000001</v>
      </c>
      <c r="F14" s="3">
        <v>2.6198070000000002</v>
      </c>
      <c r="G14" s="3">
        <v>1.5762959999999999</v>
      </c>
      <c r="H14" s="3">
        <v>3.1814095</v>
      </c>
      <c r="I14" s="3">
        <v>3.1814095</v>
      </c>
      <c r="J14" s="3">
        <f t="shared" si="0"/>
        <v>84.399799999999999</v>
      </c>
      <c r="K14" s="3">
        <f t="shared" si="1"/>
        <v>2.6397304999999998</v>
      </c>
      <c r="M14" s="3" t="s">
        <v>208</v>
      </c>
      <c r="N14" s="3" t="s">
        <v>209</v>
      </c>
      <c r="O14" s="3" t="s">
        <v>210</v>
      </c>
      <c r="P14" s="3" t="s">
        <v>211</v>
      </c>
      <c r="Q14" s="3" t="s">
        <v>212</v>
      </c>
      <c r="T14" s="3" t="s">
        <v>208</v>
      </c>
      <c r="U14" s="3" t="s">
        <v>213</v>
      </c>
      <c r="V14" s="3" t="s">
        <v>214</v>
      </c>
      <c r="W14" s="3" t="s">
        <v>215</v>
      </c>
      <c r="X14" s="3" t="s">
        <v>216</v>
      </c>
    </row>
    <row r="15" spans="1:28" x14ac:dyDescent="0.2">
      <c r="A15" s="3">
        <v>3</v>
      </c>
      <c r="B15" s="3">
        <v>58.66863</v>
      </c>
      <c r="C15" s="3">
        <v>16.398800000000001</v>
      </c>
      <c r="D15" s="3">
        <v>127.23090000000001</v>
      </c>
      <c r="E15" s="3">
        <v>82.563800000000001</v>
      </c>
      <c r="F15" s="3">
        <v>0.86734199999999995</v>
      </c>
      <c r="G15" s="3">
        <v>3.243309</v>
      </c>
      <c r="H15" s="3">
        <v>2.9722909999999998</v>
      </c>
      <c r="I15" s="3">
        <v>3.7013743749999999</v>
      </c>
      <c r="J15" s="3">
        <f t="shared" si="0"/>
        <v>71.215532500000009</v>
      </c>
      <c r="K15" s="3">
        <f t="shared" si="1"/>
        <v>2.6960790937499999</v>
      </c>
      <c r="M15" s="3" t="s">
        <v>217</v>
      </c>
      <c r="N15" s="3" t="s">
        <v>147</v>
      </c>
      <c r="O15" s="3" t="s">
        <v>148</v>
      </c>
      <c r="P15" s="3" t="s">
        <v>149</v>
      </c>
      <c r="Q15" s="3" t="s">
        <v>150</v>
      </c>
      <c r="T15" s="3" t="s">
        <v>217</v>
      </c>
      <c r="U15" s="3" t="s">
        <v>151</v>
      </c>
      <c r="V15" s="3" t="s">
        <v>152</v>
      </c>
      <c r="W15" s="3" t="s">
        <v>153</v>
      </c>
      <c r="X15" s="3" t="s">
        <v>154</v>
      </c>
    </row>
    <row r="16" spans="1:28" x14ac:dyDescent="0.2">
      <c r="A16" s="3">
        <v>3</v>
      </c>
      <c r="B16" s="3">
        <v>29.0093</v>
      </c>
      <c r="C16" s="3">
        <v>49.160299999999999</v>
      </c>
      <c r="D16" s="3">
        <v>120.67140000000001</v>
      </c>
      <c r="E16" s="3">
        <v>168.23330000000001</v>
      </c>
      <c r="F16" s="3">
        <v>2.3593199999999999</v>
      </c>
      <c r="G16" s="3">
        <v>4.0609010000000003</v>
      </c>
      <c r="H16" s="3">
        <v>3.9785115000000002</v>
      </c>
      <c r="I16" s="3">
        <v>3.0536295</v>
      </c>
      <c r="J16" s="3">
        <f t="shared" si="0"/>
        <v>91.768574999999998</v>
      </c>
      <c r="K16" s="3">
        <f t="shared" si="1"/>
        <v>3.3630904999999998</v>
      </c>
      <c r="M16" s="3" t="s">
        <v>156</v>
      </c>
      <c r="N16" s="3" t="s">
        <v>157</v>
      </c>
      <c r="O16" s="3" t="s">
        <v>158</v>
      </c>
      <c r="P16" s="3" t="s">
        <v>159</v>
      </c>
      <c r="Q16" s="3" t="s">
        <v>160</v>
      </c>
      <c r="T16" s="3" t="s">
        <v>156</v>
      </c>
      <c r="U16" s="3" t="s">
        <v>161</v>
      </c>
      <c r="V16" s="3" t="s">
        <v>162</v>
      </c>
      <c r="W16" s="3" t="s">
        <v>163</v>
      </c>
      <c r="X16" s="3" t="s">
        <v>164</v>
      </c>
      <c r="AA16" s="1" t="s">
        <v>218</v>
      </c>
      <c r="AB16" s="1"/>
    </row>
    <row r="17" spans="1:28" x14ac:dyDescent="0.2">
      <c r="A17" s="3">
        <v>3</v>
      </c>
      <c r="B17" s="3">
        <v>36.213000000000001</v>
      </c>
      <c r="C17" s="3">
        <v>22.413499999999999</v>
      </c>
      <c r="D17" s="3">
        <v>137.07579999999999</v>
      </c>
      <c r="E17" s="3">
        <v>55.290199999999999</v>
      </c>
      <c r="F17" s="3">
        <v>2.2592534999999998</v>
      </c>
      <c r="G17" s="3">
        <v>3.3171179999999998</v>
      </c>
      <c r="H17" s="3">
        <v>4.1508052500000003</v>
      </c>
      <c r="I17" s="3">
        <v>4.6283156249999999</v>
      </c>
      <c r="J17" s="3">
        <f t="shared" si="0"/>
        <v>62.748124999999995</v>
      </c>
      <c r="K17" s="3">
        <f t="shared" si="1"/>
        <v>3.5888730937500002</v>
      </c>
      <c r="M17" s="3" t="s">
        <v>219</v>
      </c>
      <c r="N17" s="3" t="s">
        <v>220</v>
      </c>
      <c r="T17" s="3" t="s">
        <v>219</v>
      </c>
      <c r="U17" s="3" t="s">
        <v>221</v>
      </c>
      <c r="AA17" s="6" t="s">
        <v>142</v>
      </c>
      <c r="AB17" s="9"/>
    </row>
    <row r="18" spans="1:28" x14ac:dyDescent="0.2">
      <c r="A18" s="3">
        <v>3</v>
      </c>
      <c r="B18" s="3">
        <v>21.441099999999999</v>
      </c>
      <c r="C18" s="3">
        <v>17.186800000000002</v>
      </c>
      <c r="D18" s="3">
        <v>86.813199999999995</v>
      </c>
      <c r="E18" s="3">
        <v>61.244300000000003</v>
      </c>
      <c r="F18" s="3">
        <v>1.3007379999999999</v>
      </c>
      <c r="G18" s="3">
        <v>3.357939</v>
      </c>
      <c r="H18" s="3">
        <v>3.179115575</v>
      </c>
      <c r="I18" s="3">
        <v>4.2478688624999998</v>
      </c>
      <c r="J18" s="3">
        <f t="shared" si="0"/>
        <v>46.671349999999997</v>
      </c>
      <c r="K18" s="3">
        <f t="shared" si="1"/>
        <v>3.0214153593750002</v>
      </c>
      <c r="M18" s="3" t="s">
        <v>34</v>
      </c>
      <c r="N18" s="3">
        <v>3</v>
      </c>
      <c r="T18" s="3" t="s">
        <v>34</v>
      </c>
      <c r="U18" s="3">
        <v>3</v>
      </c>
      <c r="AB18" s="3" t="s">
        <v>222</v>
      </c>
    </row>
    <row r="19" spans="1:28" x14ac:dyDescent="0.2">
      <c r="A19" s="3">
        <v>3</v>
      </c>
      <c r="B19" s="3">
        <v>20.202860000000001</v>
      </c>
      <c r="C19" s="3">
        <v>25.701000000000001</v>
      </c>
      <c r="D19" s="3">
        <v>283.41379999999998</v>
      </c>
      <c r="E19" s="3">
        <v>192.72399999999999</v>
      </c>
      <c r="F19" s="3">
        <v>2.3293385</v>
      </c>
      <c r="G19" s="3">
        <v>4.309965</v>
      </c>
      <c r="H19" s="3">
        <v>2.6522025375</v>
      </c>
      <c r="I19" s="3">
        <v>2.9534967499999998</v>
      </c>
      <c r="J19" s="3">
        <f t="shared" si="0"/>
        <v>130.51041499999999</v>
      </c>
      <c r="K19" s="3">
        <f t="shared" si="1"/>
        <v>3.0612506968749997</v>
      </c>
      <c r="M19" s="3" t="s">
        <v>223</v>
      </c>
      <c r="N19" s="15" t="s">
        <v>36</v>
      </c>
      <c r="T19" s="3" t="s">
        <v>223</v>
      </c>
      <c r="U19" s="15" t="s">
        <v>36</v>
      </c>
      <c r="AA19" s="3" t="s">
        <v>65</v>
      </c>
      <c r="AB19" s="3">
        <v>23</v>
      </c>
    </row>
    <row r="20" spans="1:28" x14ac:dyDescent="0.2">
      <c r="A20" s="3">
        <v>3</v>
      </c>
      <c r="B20" s="3">
        <v>24.408799999999999</v>
      </c>
      <c r="C20" s="3">
        <v>42.260100000000001</v>
      </c>
      <c r="D20" s="3">
        <v>41.296599999999998</v>
      </c>
      <c r="E20" s="3">
        <v>38.116300000000003</v>
      </c>
      <c r="F20" s="3">
        <v>2.1870069999999999</v>
      </c>
      <c r="G20" s="3">
        <v>8.9035119999999992</v>
      </c>
      <c r="H20" s="3">
        <v>4.7786468749999997</v>
      </c>
      <c r="I20" s="3">
        <v>4.5839759999999998</v>
      </c>
      <c r="J20" s="3">
        <f t="shared" si="0"/>
        <v>36.520450000000004</v>
      </c>
      <c r="K20" s="3">
        <f t="shared" si="1"/>
        <v>5.11328546875</v>
      </c>
      <c r="M20" s="6" t="s">
        <v>224</v>
      </c>
      <c r="N20" s="6"/>
      <c r="O20" s="6"/>
      <c r="P20" s="6"/>
      <c r="Q20" s="6"/>
      <c r="T20" s="6" t="s">
        <v>224</v>
      </c>
      <c r="U20" s="6"/>
      <c r="V20" s="6"/>
      <c r="W20" s="6"/>
      <c r="X20" s="6"/>
      <c r="AA20" s="3" t="s">
        <v>66</v>
      </c>
      <c r="AB20" s="3" t="s">
        <v>225</v>
      </c>
    </row>
    <row r="21" spans="1:28" x14ac:dyDescent="0.2">
      <c r="A21" s="3">
        <v>4</v>
      </c>
      <c r="B21" s="3">
        <v>47.198</v>
      </c>
      <c r="C21" s="3">
        <v>21.408000000000001</v>
      </c>
      <c r="D21" s="3">
        <v>162.96199999999999</v>
      </c>
      <c r="E21" s="3">
        <v>87.067369999999997</v>
      </c>
      <c r="F21" s="3">
        <v>1.5549139999999999</v>
      </c>
      <c r="G21" s="3">
        <v>3.538198</v>
      </c>
      <c r="H21" s="3">
        <v>2.3899652499999999</v>
      </c>
      <c r="I21" s="3">
        <v>2.1107922499999998</v>
      </c>
      <c r="J21" s="3">
        <f t="shared" si="0"/>
        <v>79.658842499999992</v>
      </c>
      <c r="K21" s="3">
        <f t="shared" si="1"/>
        <v>2.3984673749999996</v>
      </c>
      <c r="M21" s="3" t="s">
        <v>226</v>
      </c>
      <c r="N21" s="3" t="s">
        <v>227</v>
      </c>
      <c r="O21" s="3" t="s">
        <v>228</v>
      </c>
      <c r="T21" s="3" t="s">
        <v>226</v>
      </c>
      <c r="U21" s="3" t="s">
        <v>227</v>
      </c>
      <c r="V21" s="3" t="s">
        <v>228</v>
      </c>
      <c r="AA21" s="3" t="s">
        <v>67</v>
      </c>
      <c r="AB21" s="3" t="s">
        <v>229</v>
      </c>
    </row>
    <row r="22" spans="1:28" x14ac:dyDescent="0.2">
      <c r="A22" s="3">
        <v>4</v>
      </c>
      <c r="B22" s="3">
        <v>22.002949999999998</v>
      </c>
      <c r="C22" s="3">
        <v>16.251000000000001</v>
      </c>
      <c r="D22" s="3">
        <v>74.453400000000002</v>
      </c>
      <c r="E22" s="3">
        <v>71.80547</v>
      </c>
      <c r="F22" s="3">
        <v>1.4022025</v>
      </c>
      <c r="G22" s="3">
        <v>4.5014099999999999</v>
      </c>
      <c r="H22" s="3">
        <v>3.3375392499999998</v>
      </c>
      <c r="I22" s="3">
        <v>2.2889878874999998</v>
      </c>
      <c r="J22" s="3">
        <f t="shared" si="0"/>
        <v>46.128205000000001</v>
      </c>
      <c r="K22" s="3">
        <f t="shared" si="1"/>
        <v>2.8825349093749999</v>
      </c>
      <c r="M22" s="3" t="s">
        <v>230</v>
      </c>
      <c r="N22" s="3">
        <v>8</v>
      </c>
      <c r="O22" s="3" t="s">
        <v>51</v>
      </c>
      <c r="T22" s="3" t="s">
        <v>231</v>
      </c>
      <c r="U22" s="3">
        <v>51</v>
      </c>
      <c r="V22" s="15" t="s">
        <v>53</v>
      </c>
      <c r="AA22" s="3" t="s">
        <v>71</v>
      </c>
      <c r="AB22" s="3" t="s">
        <v>232</v>
      </c>
    </row>
    <row r="23" spans="1:28" x14ac:dyDescent="0.2">
      <c r="A23" s="3">
        <v>4</v>
      </c>
      <c r="B23" s="3">
        <v>21.09751</v>
      </c>
      <c r="C23" s="3">
        <v>16.957630000000002</v>
      </c>
      <c r="D23" s="3">
        <v>56.404800000000002</v>
      </c>
      <c r="E23" s="3">
        <v>63.907600000000002</v>
      </c>
      <c r="F23" s="3">
        <v>3.1454575</v>
      </c>
      <c r="G23" s="3">
        <v>6.0652189999999999</v>
      </c>
      <c r="H23" s="3">
        <v>3.0237669999999999</v>
      </c>
      <c r="I23" s="3">
        <v>3.2575604999999999</v>
      </c>
      <c r="J23" s="3">
        <f t="shared" si="0"/>
        <v>39.591885000000005</v>
      </c>
      <c r="K23" s="3">
        <f t="shared" si="1"/>
        <v>3.8730009999999999</v>
      </c>
      <c r="M23" s="3" t="s">
        <v>233</v>
      </c>
      <c r="N23" s="3">
        <v>44</v>
      </c>
      <c r="O23" s="15" t="s">
        <v>53</v>
      </c>
      <c r="T23" s="3" t="s">
        <v>234</v>
      </c>
      <c r="U23" s="3">
        <v>34</v>
      </c>
      <c r="V23" s="15" t="s">
        <v>53</v>
      </c>
      <c r="AA23" s="3" t="s">
        <v>78</v>
      </c>
      <c r="AB23" s="3" t="s">
        <v>235</v>
      </c>
    </row>
    <row r="24" spans="1:28" x14ac:dyDescent="0.2">
      <c r="A24" s="3">
        <v>4</v>
      </c>
      <c r="B24" s="3">
        <v>54.20073</v>
      </c>
      <c r="C24" s="3">
        <v>37.122300000000003</v>
      </c>
      <c r="D24" s="3">
        <v>127.1752</v>
      </c>
      <c r="E24" s="3">
        <v>79.618499999999997</v>
      </c>
      <c r="F24" s="3">
        <v>1.623129</v>
      </c>
      <c r="G24" s="3">
        <v>2.7681269999999998</v>
      </c>
      <c r="H24" s="3">
        <v>1.7761807375000001</v>
      </c>
      <c r="I24" s="3">
        <v>1.903549325</v>
      </c>
      <c r="J24" s="3">
        <f t="shared" si="0"/>
        <v>74.529182500000005</v>
      </c>
      <c r="K24" s="3">
        <f t="shared" si="1"/>
        <v>2.0177465156249998</v>
      </c>
      <c r="M24" s="3" t="s">
        <v>236</v>
      </c>
      <c r="N24" s="3">
        <v>34</v>
      </c>
      <c r="O24" s="15" t="s">
        <v>53</v>
      </c>
      <c r="T24" s="3" t="s">
        <v>237</v>
      </c>
      <c r="U24" s="3">
        <v>33</v>
      </c>
      <c r="V24" s="15" t="s">
        <v>53</v>
      </c>
      <c r="AA24" s="3" t="s">
        <v>83</v>
      </c>
      <c r="AB24" s="3" t="s">
        <v>238</v>
      </c>
    </row>
    <row r="25" spans="1:28" x14ac:dyDescent="0.2">
      <c r="M25" s="3" t="s">
        <v>239</v>
      </c>
      <c r="N25" s="3">
        <v>52</v>
      </c>
      <c r="O25" s="15" t="s">
        <v>53</v>
      </c>
      <c r="T25" s="3" t="s">
        <v>240</v>
      </c>
      <c r="U25" s="3">
        <v>17</v>
      </c>
      <c r="V25" s="3" t="s">
        <v>51</v>
      </c>
      <c r="AA25" s="3" t="s">
        <v>85</v>
      </c>
      <c r="AB25" s="3">
        <v>21</v>
      </c>
    </row>
    <row r="26" spans="1:28" x14ac:dyDescent="0.2">
      <c r="M26" s="3" t="s">
        <v>241</v>
      </c>
      <c r="N26" s="3">
        <v>42</v>
      </c>
      <c r="O26" s="15" t="s">
        <v>53</v>
      </c>
      <c r="T26" s="3" t="s">
        <v>242</v>
      </c>
      <c r="U26" s="3">
        <v>18</v>
      </c>
      <c r="V26" s="3" t="s">
        <v>51</v>
      </c>
      <c r="AA26" s="3" t="s">
        <v>86</v>
      </c>
      <c r="AB26" s="15" t="s">
        <v>36</v>
      </c>
    </row>
    <row r="27" spans="1:28" x14ac:dyDescent="0.2">
      <c r="M27" s="3" t="s">
        <v>243</v>
      </c>
      <c r="N27" s="3">
        <v>10</v>
      </c>
      <c r="O27" s="3" t="s">
        <v>51</v>
      </c>
      <c r="T27" s="3" t="s">
        <v>244</v>
      </c>
      <c r="U27" s="3">
        <v>1</v>
      </c>
      <c r="V27" s="3" t="s">
        <v>51</v>
      </c>
      <c r="AA27" s="3" t="s">
        <v>87</v>
      </c>
      <c r="AB27" s="3" t="s">
        <v>245</v>
      </c>
    </row>
    <row r="28" spans="1:28" x14ac:dyDescent="0.2">
      <c r="AA28" s="3" t="s">
        <v>89</v>
      </c>
      <c r="AB28" s="3" t="s">
        <v>246</v>
      </c>
    </row>
  </sheetData>
  <mergeCells count="4">
    <mergeCell ref="M1:Q1"/>
    <mergeCell ref="T1:X1"/>
    <mergeCell ref="AA1:AB1"/>
    <mergeCell ref="AA16:AB1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Summary_Median</vt:lpstr>
      <vt:lpstr>SummaryCorrect_Mean</vt:lpstr>
      <vt:lpstr>Old_SummaryWithAverages</vt:lpstr>
      <vt:lpstr>Victor_SummaryToR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32</cp:revision>
  <dcterms:modified xsi:type="dcterms:W3CDTF">2016-09-20T06:08:11Z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