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sierraDocs\Labor-2018-II\Evaluacion anteproyectos\"/>
    </mc:Choice>
  </mc:AlternateContent>
  <xr:revisionPtr revIDLastSave="0" documentId="13_ncr:1_{033C5DF2-EEF3-4F15-89A8-A2FE9691EDB9}" xr6:coauthVersionLast="40" xr6:coauthVersionMax="40" xr10:uidLastSave="{00000000-0000-0000-0000-000000000000}"/>
  <bookViews>
    <workbookView xWindow="0" yWindow="0" windowWidth="20490" windowHeight="7245" tabRatio="839" xr2:uid="{00000000-000D-0000-FFFF-FFFF00000000}"/>
  </bookViews>
  <sheets>
    <sheet name="Consolidado" sheetId="1" r:id="rId1"/>
    <sheet name="1. Organizacion" sheetId="2" r:id="rId2"/>
    <sheet name="2. Planteamiento" sheetId="3" r:id="rId3"/>
    <sheet name="3. Estado del arte" sheetId="4" r:id="rId4"/>
    <sheet name="4. Objetivos" sheetId="5" r:id="rId5"/>
    <sheet name="5. Actividades" sheetId="6" r:id="rId6"/>
    <sheet name="6. Presupuesto" sheetId="7" r:id="rId7"/>
    <sheet name="7. Cond. de entrega" sheetId="8" r:id="rId8"/>
    <sheet name="8. Bibliografia" sheetId="9" r:id="rId9"/>
    <sheet name="Hoja1" sheetId="10" r:id="rId10"/>
  </sheets>
  <calcPr calcId="181029" iterateDelta="1E-4"/>
</workbook>
</file>

<file path=xl/calcChain.xml><?xml version="1.0" encoding="utf-8"?>
<calcChain xmlns="http://schemas.openxmlformats.org/spreadsheetml/2006/main">
  <c r="F7" i="9" l="1"/>
  <c r="G6" i="9"/>
  <c r="G5" i="9"/>
  <c r="G4" i="9"/>
  <c r="F8" i="8"/>
  <c r="G7" i="8"/>
  <c r="G6" i="8"/>
  <c r="G5" i="8"/>
  <c r="G4" i="8"/>
  <c r="F7" i="7"/>
  <c r="I6" i="7"/>
  <c r="G6" i="7"/>
  <c r="J6" i="7" s="1"/>
  <c r="J7" i="7" s="1"/>
  <c r="G7" i="7" s="1"/>
  <c r="E19" i="1" s="1"/>
  <c r="F19" i="1" s="1"/>
  <c r="G5" i="7"/>
  <c r="G4" i="7"/>
  <c r="J3" i="7"/>
  <c r="I7" i="7" s="1"/>
  <c r="F9" i="6"/>
  <c r="G8" i="6"/>
  <c r="G7" i="6"/>
  <c r="G6" i="6"/>
  <c r="G5" i="6"/>
  <c r="F8" i="5"/>
  <c r="G7" i="5"/>
  <c r="G6" i="5"/>
  <c r="G5" i="5"/>
  <c r="F7" i="4"/>
  <c r="G6" i="4"/>
  <c r="G5" i="4"/>
  <c r="G4" i="4"/>
  <c r="F9" i="3"/>
  <c r="G8" i="3"/>
  <c r="G7" i="3"/>
  <c r="G6" i="3"/>
  <c r="G5" i="3"/>
  <c r="F16" i="2"/>
  <c r="G15" i="2"/>
  <c r="G14" i="2"/>
  <c r="G13" i="2"/>
  <c r="G12" i="2"/>
  <c r="G11" i="2"/>
  <c r="G10" i="2"/>
  <c r="G9" i="2"/>
  <c r="G8" i="2"/>
  <c r="G7" i="2"/>
  <c r="G6" i="2"/>
  <c r="G5" i="2"/>
  <c r="I3" i="9" l="1"/>
  <c r="G7" i="9" s="1"/>
  <c r="E21" i="1" s="1"/>
  <c r="F21" i="1" s="1"/>
  <c r="I3" i="8"/>
  <c r="G8" i="8" s="1"/>
  <c r="E20" i="1" s="1"/>
  <c r="F20" i="1" s="1"/>
  <c r="I4" i="6"/>
  <c r="G9" i="6" s="1"/>
  <c r="E18" i="1" s="1"/>
  <c r="F18" i="1" s="1"/>
  <c r="I4" i="5"/>
  <c r="G8" i="5" s="1"/>
  <c r="E17" i="1" s="1"/>
  <c r="F17" i="1" s="1"/>
  <c r="I3" i="4"/>
  <c r="G7" i="4" s="1"/>
  <c r="E16" i="1" s="1"/>
  <c r="F16" i="1" s="1"/>
  <c r="I4" i="3"/>
  <c r="G9" i="3" s="1"/>
  <c r="E15" i="1" s="1"/>
  <c r="F15" i="1" s="1"/>
  <c r="I4" i="2"/>
  <c r="G16" i="2" s="1"/>
  <c r="E14" i="1" s="1"/>
  <c r="F14" i="1" s="1"/>
  <c r="F22" i="1" l="1"/>
</calcChain>
</file>

<file path=xl/sharedStrings.xml><?xml version="1.0" encoding="utf-8"?>
<sst xmlns="http://schemas.openxmlformats.org/spreadsheetml/2006/main" count="221" uniqueCount="110">
  <si>
    <t>UNIVERSIDAD DEL CAUCA</t>
  </si>
  <si>
    <t>DEPARTAMENTO DE SISTEMAS</t>
  </si>
  <si>
    <t>FORMATO DE EVALUACIÓN DE ANTEPROYECTO DE GRADO</t>
  </si>
  <si>
    <r>
      <t>Este formato debe ser diligenciado por el lector/evaluador del anteproyecto para evaluar las condiciones mínimas de la "</t>
    </r>
    <r>
      <rPr>
        <sz val="10"/>
        <color rgb="FFFF0000"/>
        <rFont val="Arial"/>
        <family val="2"/>
        <charset val="1"/>
      </rPr>
      <t>Guía para la elaboración de anteproyectos de trabajos de grado</t>
    </r>
    <r>
      <rPr>
        <sz val="10"/>
        <rFont val="Arial"/>
        <family val="2"/>
        <charset val="1"/>
      </rPr>
      <t>". El formato diligenciado debe ser entregado junto con el anteproyecto a la coordinación y verificar el</t>
    </r>
    <r>
      <rPr>
        <sz val="10"/>
        <color rgb="FFFF0000"/>
        <rFont val="Arial"/>
        <family val="2"/>
        <charset val="1"/>
      </rPr>
      <t>formato A</t>
    </r>
    <r>
      <rPr>
        <sz val="10"/>
        <rFont val="Arial"/>
        <family val="2"/>
        <charset val="1"/>
      </rPr>
      <t>para autorizar la evaluación. El lector/evaluador utiliza este formato para evaluar el anteproyecto.</t>
    </r>
  </si>
  <si>
    <t>FECHA (dd/mm/aaaa):</t>
  </si>
  <si>
    <t>NOMBRE ESTUDIANTE 1:</t>
  </si>
  <si>
    <t>CODIGO:</t>
  </si>
  <si>
    <t>NOMBRE ESTUDIANTE 2:</t>
  </si>
  <si>
    <t>TITULO DEL ANTEPROYECTO:</t>
  </si>
  <si>
    <t>DIRECTOR:</t>
  </si>
  <si>
    <t>LECTOR/EVALUADOR:</t>
  </si>
  <si>
    <t>RESULTADO DE LA EVALUACIÓN</t>
  </si>
  <si>
    <t>Aspecto a evaluar</t>
  </si>
  <si>
    <t>Peso</t>
  </si>
  <si>
    <t>Calificación</t>
  </si>
  <si>
    <t>Total</t>
  </si>
  <si>
    <t>Umbral</t>
  </si>
  <si>
    <t>Organización</t>
  </si>
  <si>
    <t>Planteamiento del problema</t>
  </si>
  <si>
    <t>Estado del arte</t>
  </si>
  <si>
    <t>Objetivos</t>
  </si>
  <si>
    <t>Actividades y cronograma</t>
  </si>
  <si>
    <t>Recursos, presupuesto y fuentes de financiación</t>
  </si>
  <si>
    <t>Condiciones de entrega</t>
  </si>
  <si>
    <t>Referencia bibliográfica</t>
  </si>
  <si>
    <t>GRAN TOTAL</t>
  </si>
  <si>
    <t>Observaciones:</t>
  </si>
  <si>
    <t>Firma</t>
  </si>
  <si>
    <t>ORGANIZACIÓN DEL DOCUMENTO</t>
  </si>
  <si>
    <t>Los siguientes aspectos deben ser revisados por el director y los estudiantes antes de presentar la propuesta al comité de programa. Si alguno de estos elementos no tiene la calificación máxima, no se realizará la revisión de los demás aspectos a evaluar.</t>
  </si>
  <si>
    <t>Comentarios</t>
  </si>
  <si>
    <t>El anteproyecto está constituido, en su orden, por las siguientes secciones: Portada, Tabla de contenido, Planteamiento del problema, Estado del arte, Objetivos, Actividades y cronograma, Recursos, presupuesto y fuentes de financiación, Condiciones de entrega, Referencia bibliográfica y Acta de propiedad intelectual.</t>
  </si>
  <si>
    <t>El documento cumple con las normas básicas de redacción y ortografía. Maneja los tiempos verbales de forma consistente. Las palabras, los títulos y los párrafos se encuentran debidamente espaciados. El documento se encuentra redactado en tercera persona.</t>
  </si>
  <si>
    <t>El acta de propiedad intelectual se encuentra debidamente diligenciada: El título del proyecto, el objetivo general y la duración coinciden con la información presentada en la propuesta. Los nombres de los estudiantes, el director y el decano son correctos.</t>
  </si>
  <si>
    <t>El cuerpo del documento contiene máximo 15 páginas numeradas, a partir del planteamiento del problema (número 1) e incluyendo el acta de propiedad intelectual</t>
  </si>
  <si>
    <t>Aparecen referenciadas todas las tablas y figuras</t>
  </si>
  <si>
    <t>El tamaño de la letra es 11 ó 12 tipo Arial a espacio sencillo</t>
  </si>
  <si>
    <t>El documento está impreso por ambas caras del papel, y con el formato adecuado</t>
  </si>
  <si>
    <t>La portada está conforme al modelo establecido en el anexo A de la "Guía para la elaboración de anteproyectos de trabajos de grado"</t>
  </si>
  <si>
    <t>La tabla de contenido incluye todos los titulos correspondientes a cada una de las divisiones y subdivisiones del anteproyecto</t>
  </si>
  <si>
    <t>Los elementos de la tabla de contenido aparecen en el mismo orden que en el cuerpo del documento</t>
  </si>
  <si>
    <t>Los números de las páginas en la tabla de contenido coinciden con la ubicación de las secciones en el cuerpo del documento</t>
  </si>
  <si>
    <t>TOTAL</t>
  </si>
  <si>
    <t>Califique cada uno de los aspectos del documento teniendo en cuenta la siguiente escala:</t>
  </si>
  <si>
    <t>No necesita ninguna corrección</t>
  </si>
  <si>
    <t>Necesita pocas correcciones y algunas precisiones</t>
  </si>
  <si>
    <t>Necesita elaborar y desarrollar el punto en profundidad</t>
  </si>
  <si>
    <t>El punto es insuficiente y necesita bastantes correcciones</t>
  </si>
  <si>
    <t>El punto está ausente o necesita re elaborarse</t>
  </si>
  <si>
    <t>No considera el criterio (Es necesario, pero no se encuentra en la propuesta)</t>
  </si>
  <si>
    <t>(en blanco)</t>
  </si>
  <si>
    <t>No aplica (Este criterio no se tendrá en cuenta para la calificación)</t>
  </si>
  <si>
    <t>PLANTEAMIENTO DEL PROBLEMA</t>
  </si>
  <si>
    <t>Tenga en cuenta que la propuesta debe ofrecer una alternativa de solución a un problema o una necesidad del entorno local, nacional. En el caso de proyectos de investigación, la propuesta además deberá realizar un aporte al conocimiento en el contexto del problema (ítem 4).</t>
  </si>
  <si>
    <t>Realiza una descripción precisa y completa de la naturaleza y magnitud del problema</t>
  </si>
  <si>
    <t>Identifica claramente la(s) pregunta(s) que se quiere(n) resolver o el problema concreto</t>
  </si>
  <si>
    <t>Justifica la realización de la propuesta en términos de su aporte en el ámbito local, regional y nacional</t>
  </si>
  <si>
    <t>Justifica  la realización de la propuesta en términos de su aporte al conocimiento en el contexto del problema</t>
  </si>
  <si>
    <t>ESTADO DEL ARTE</t>
  </si>
  <si>
    <t>Presenta una síntesis actualizada y completa de los trabajos relacionados con el tema.</t>
  </si>
  <si>
    <t>Incluye un ítem de aportes, en donde se expresa claramente la diferencia entre la propuesta y los trabajos descritos y el valor generado con el desarrollo del trabajo de grado (investigación, innovación, desarrollo)</t>
  </si>
  <si>
    <t>Es claro por qué y cómo  el trabajo contribuirá a la solución o comprensión del problema planteado</t>
  </si>
  <si>
    <t>OBJETIVOS</t>
  </si>
  <si>
    <t>Tenga en cuenta que la propuesta debe considerar uno o más de los criterios definidos en los ítems 1, 2 y 3.
Para los criterios que no aplican a la propuesta, dejar el espacio de calificación en blanco.</t>
  </si>
  <si>
    <t>El objetivo general muestra una relación clara y consistente con el planteamiento del problema</t>
  </si>
  <si>
    <t>Creo que todos los ítemes aplican</t>
  </si>
  <si>
    <t>Los objetivos específicos son coherentes con el objetivo general, son alcanzables y verificables</t>
  </si>
  <si>
    <t>Existe relación entre los objetivos propuestos y los aportes definidos en el estado del arte (ítem de aportes)</t>
  </si>
  <si>
    <t>ACTIVIDADES Y CRONOGRAMA</t>
  </si>
  <si>
    <t>Tenga en cuenta que la propuesta debe considerar uno o más de los criterios definidos en los ítems 2, 3 y 4. Para los criterios que no aplican a la propuesta, dejar el espacio de calificación en blanco.</t>
  </si>
  <si>
    <t>La metodología empleada refleja la articulación entre los objetivos del trabajo y los procedimientos metodológicos para cumplirlos</t>
  </si>
  <si>
    <t>Las actividades se enmarcan dentro de una metodología de trabajo adecuada para el tipo de proyecto</t>
  </si>
  <si>
    <t>Las actividades se presentan en un cronograma, que consiste en un diagrama de Gantt en donde aparece la fecha de inicio y la duración de cada una de las actividades generales y específicas</t>
  </si>
  <si>
    <t>El tiempo de ejecución de la propuesta es de máximo nueve (9) meses, y las actividades propuestas se pueden desarrollar en este plazo</t>
  </si>
  <si>
    <t>RECURSOS, PRESUPUESTO Y FUENTES DE FINANCIACIÓN</t>
  </si>
  <si>
    <t>Para el cálculo del presupuesto se tomó como base el valor actual del punto.</t>
  </si>
  <si>
    <t>El presupuesto sigue el formato establecido en la Tabla 1 de la "Guía para la elaboración de anteproyectos de trabajos de grado"</t>
  </si>
  <si>
    <t>Se anexan las certificaciones con las cantidades a financiar por entidades o personas distintas a los estudiantes y a la Universidad del Cauca (dejar en blanco para proyectos sin financiación externa)</t>
  </si>
  <si>
    <t>Este es uno de los casos de "No aplica"</t>
  </si>
  <si>
    <t>CONDICIONES DE ENTREGA</t>
  </si>
  <si>
    <t>Estan definidos en forma precisa los productos que resulten del desarrollo del proyecto, características y especificidades.</t>
  </si>
  <si>
    <t>Queda claro que estos productos deberán cumplir con los objetivos y especificaciones exigidas en el documento del anteproyecto</t>
  </si>
  <si>
    <t>Se menciona que se debe incluir un artículo sobre el trabajo de grado.</t>
  </si>
  <si>
    <t>Se menciona que el artículo debe ser publicado al menos en la página WEB del Departamento. Para su elaboración se debe seguir el formato de la IEEE</t>
  </si>
  <si>
    <t>Comentario: ¿Esto sí se está cumpliendo?
Me refiero a publicarlo en el sitio web del Dpto</t>
  </si>
  <si>
    <t>REFERENCIA BIBLIOGRÁFICA</t>
  </si>
  <si>
    <t>El trabajo contiene referencias actualizadas a los artículos científicos o trabajos de investigación que presentan conceptos, datos o información de importancia para el tema del proyecto</t>
  </si>
  <si>
    <t>La propuesta contiene una lista de las referencias usadas en el documento.</t>
  </si>
  <si>
    <t>Las referencias en el cuerpo del documento aplican correctamente el estilo IEEE o APA</t>
  </si>
  <si>
    <t xml:space="preserve">JOSE GREGORIO HERNÁNDEZ </t>
  </si>
  <si>
    <t>JOSÉ RODRIGO ORDOÑEZ LATORRE</t>
  </si>
  <si>
    <t>PATRONES DE INTERACCIÓN PARA JUEGOS SERIOS CON INTERFACES TANGIBLEWS DIRIGIDOS A LA REHABILITACIÓN PSICOMOTRIZ DE NIÑOS CON DISCAPACIDAD AUDITIVA</t>
  </si>
  <si>
    <t>ING. VICTOR MANUEL PEÑEÑORY BELTRAN</t>
  </si>
  <si>
    <t>DR. CÉSAR ALBERTO COLLAZOS ORDOÑEZ</t>
  </si>
  <si>
    <t>se debe mejorar redacción y corregir los apartes que no están escritos en tercera persona</t>
  </si>
  <si>
    <t>falta colocar titulos a las tablas</t>
  </si>
  <si>
    <t>Mejorar la redacción, se repiten las ideas, mejorar conexión entre párrafos</t>
  </si>
  <si>
    <t>falta soportar un poco más las afirmaciones que estables el problema e introducen la pregunta de investigación</t>
  </si>
  <si>
    <t>se puede mejorar</t>
  </si>
  <si>
    <t>no es muy específico</t>
  </si>
  <si>
    <t>al</t>
  </si>
  <si>
    <t>no se especifica</t>
  </si>
  <si>
    <t>hay que hacer mejoras en el aporte</t>
  </si>
  <si>
    <t>El cómo y el para qué no son muy claros</t>
  </si>
  <si>
    <t>se han incluido observaciones en este ítem</t>
  </si>
  <si>
    <t>No es clara la metodología a utilizar para la construcción del prototipo.</t>
  </si>
  <si>
    <t>hacen falta las actividades del construcción del prototipo</t>
  </si>
  <si>
    <t>algunas referencias son muy antiguas</t>
  </si>
  <si>
    <t xml:space="preserve">EN EL ANTEPROYECTO SE HAN COLOCADO OBSERVACIONES </t>
  </si>
  <si>
    <t>LUZ MARINA SIERRA MARTÍNEZ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</si>
</sst>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0.0"/>
  </numFmts>
  <fonts count="21" x14ac:knownFonts="1">
    <font>
      <sz val="12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b/>
      <sz val="13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name val="Arial"/>
      <family val="2"/>
      <charset val="1"/>
    </font>
    <font>
      <sz val="12"/>
      <color rgb="FFFFFF00"/>
      <name val="Arial"/>
      <family val="2"/>
      <charset val="1"/>
    </font>
    <font>
      <b/>
      <sz val="35"/>
      <color rgb="FF000000"/>
      <name val="Arial"/>
      <family val="2"/>
      <charset val="1"/>
    </font>
    <font>
      <b/>
      <sz val="9"/>
      <name val="Arial"/>
      <family val="2"/>
      <charset val="1"/>
    </font>
    <font>
      <sz val="9"/>
      <name val="Arial"/>
      <family val="2"/>
      <charset val="1"/>
    </font>
    <font>
      <sz val="12"/>
      <name val="Arial"/>
      <family val="2"/>
      <charset val="1"/>
    </font>
    <font>
      <b/>
      <sz val="8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8"/>
      <color rgb="FF000000"/>
      <name val="Verdana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2FF120"/>
        <bgColor rgb="FF14D30E"/>
      </patternFill>
    </fill>
    <fill>
      <patternFill patternType="solid">
        <fgColor rgb="FF3366FF"/>
        <bgColor rgb="FF0066CC"/>
      </patternFill>
    </fill>
    <fill>
      <patternFill patternType="solid">
        <fgColor rgb="FFFF9714"/>
        <bgColor rgb="FFFF6600"/>
      </patternFill>
    </fill>
    <fill>
      <patternFill patternType="solid">
        <fgColor rgb="FFFF0000"/>
        <bgColor rgb="FF9933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20" fillId="0" borderId="0" applyBorder="0" applyProtection="0"/>
  </cellStyleXfs>
  <cellXfs count="97">
    <xf numFmtId="0" fontId="0" fillId="0" borderId="0" xfId="0"/>
    <xf numFmtId="0" fontId="6" fillId="4" borderId="3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11" fillId="4" borderId="3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3" fillId="0" borderId="3" xfId="0" applyFont="1" applyBorder="1" applyAlignment="1">
      <alignment horizontal="right" vertical="center"/>
    </xf>
    <xf numFmtId="0" fontId="7" fillId="0" borderId="3" xfId="0" applyFont="1" applyBorder="1" applyAlignment="1">
      <alignment horizontal="left" vertical="center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left" vertical="center" wrapText="1"/>
      <protection locked="0"/>
    </xf>
    <xf numFmtId="0" fontId="4" fillId="0" borderId="3" xfId="0" applyFont="1" applyBorder="1" applyAlignment="1" applyProtection="1">
      <alignment horizontal="left" vertical="center"/>
      <protection locked="0"/>
    </xf>
    <xf numFmtId="164" fontId="4" fillId="0" borderId="3" xfId="0" applyNumberFormat="1" applyFont="1" applyBorder="1" applyAlignment="1" applyProtection="1">
      <alignment horizontal="left" vertical="center"/>
      <protection locked="0"/>
    </xf>
    <xf numFmtId="0" fontId="4" fillId="2" borderId="3" xfId="0" applyFont="1" applyFill="1" applyBorder="1" applyAlignment="1" applyProtection="1">
      <alignment horizontal="left" vertical="center" wrapText="1"/>
      <protection locked="0"/>
    </xf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6" fillId="2" borderId="4" xfId="0" applyFont="1" applyFill="1" applyBorder="1" applyAlignment="1" applyProtection="1">
      <alignment vertical="center" wrapText="1"/>
      <protection locked="0"/>
    </xf>
    <xf numFmtId="0" fontId="4" fillId="2" borderId="4" xfId="0" applyFont="1" applyFill="1" applyBorder="1" applyAlignment="1" applyProtection="1">
      <alignment vertical="center" wrapText="1"/>
      <protection locked="0"/>
    </xf>
    <xf numFmtId="0" fontId="4" fillId="2" borderId="5" xfId="0" applyFont="1" applyFill="1" applyBorder="1" applyAlignment="1" applyProtection="1">
      <alignment vertical="center" wrapText="1"/>
      <protection locked="0"/>
    </xf>
    <xf numFmtId="0" fontId="6" fillId="2" borderId="3" xfId="0" applyFont="1" applyFill="1" applyBorder="1" applyAlignment="1" applyProtection="1">
      <alignment vertical="center" wrapText="1"/>
      <protection locked="0"/>
    </xf>
    <xf numFmtId="0" fontId="4" fillId="0" borderId="5" xfId="0" applyFont="1" applyBorder="1" applyAlignment="1" applyProtection="1">
      <alignment vertical="center" wrapText="1"/>
      <protection locked="0"/>
    </xf>
    <xf numFmtId="0" fontId="6" fillId="2" borderId="4" xfId="0" applyFont="1" applyFill="1" applyBorder="1" applyAlignment="1" applyProtection="1">
      <alignment vertical="center"/>
      <protection locked="0"/>
    </xf>
    <xf numFmtId="0" fontId="4" fillId="0" borderId="3" xfId="0" applyFont="1" applyBorder="1" applyAlignment="1" applyProtection="1">
      <alignment horizontal="left" vertical="center" wrapText="1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4" xfId="0" applyFont="1" applyFill="1" applyBorder="1" applyAlignment="1" applyProtection="1">
      <alignment horizontal="center" vertical="center" wrapText="1"/>
      <protection locked="0"/>
    </xf>
    <xf numFmtId="9" fontId="7" fillId="0" borderId="3" xfId="0" applyNumberFormat="1" applyFont="1" applyBorder="1" applyAlignment="1">
      <alignment horizontal="center" vertical="center"/>
    </xf>
    <xf numFmtId="165" fontId="8" fillId="0" borderId="3" xfId="0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 applyProtection="1">
      <alignment horizontal="center" vertical="center" wrapText="1" shrinkToFit="1"/>
      <protection locked="0"/>
    </xf>
    <xf numFmtId="165" fontId="3" fillId="0" borderId="3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165" fontId="6" fillId="0" borderId="0" xfId="0" applyNumberFormat="1" applyFont="1" applyBorder="1" applyAlignment="1" applyProtection="1">
      <alignment horizontal="center" vertical="center" wrapText="1" shrinkToFit="1"/>
      <protection locked="0"/>
    </xf>
    <xf numFmtId="165" fontId="1" fillId="0" borderId="0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4" fillId="0" borderId="0" xfId="0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vertical="center" wrapText="1"/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4" fillId="0" borderId="6" xfId="0" applyFont="1" applyBorder="1" applyAlignment="1" applyProtection="1">
      <alignment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1" fillId="3" borderId="0" xfId="0" applyFont="1" applyFill="1" applyBorder="1" applyAlignment="1">
      <alignment vertical="center"/>
    </xf>
    <xf numFmtId="0" fontId="6" fillId="4" borderId="3" xfId="0" applyFont="1" applyFill="1" applyBorder="1" applyAlignment="1" applyProtection="1">
      <alignment horizontal="center" vertical="center"/>
      <protection locked="0"/>
    </xf>
    <xf numFmtId="0" fontId="12" fillId="5" borderId="0" xfId="0" applyFont="1" applyFill="1" applyBorder="1" applyAlignment="1">
      <alignment vertical="center"/>
    </xf>
    <xf numFmtId="0" fontId="1" fillId="0" borderId="0" xfId="0" applyFont="1" applyAlignment="1">
      <alignment vertical="center" wrapText="1" shrinkToFit="1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left" vertical="center" wrapText="1" shrinkToFit="1"/>
      <protection locked="0"/>
    </xf>
    <xf numFmtId="0" fontId="4" fillId="0" borderId="3" xfId="0" applyFont="1" applyBorder="1" applyAlignment="1" applyProtection="1">
      <alignment horizontal="center" vertical="center" wrapText="1" shrinkToFit="1"/>
      <protection locked="0"/>
    </xf>
    <xf numFmtId="9" fontId="1" fillId="0" borderId="3" xfId="0" applyNumberFormat="1" applyFont="1" applyBorder="1" applyAlignment="1">
      <alignment vertical="center" wrapText="1" shrinkToFit="1"/>
    </xf>
    <xf numFmtId="2" fontId="1" fillId="0" borderId="3" xfId="0" applyNumberFormat="1" applyFont="1" applyBorder="1" applyAlignment="1">
      <alignment vertical="center"/>
    </xf>
    <xf numFmtId="0" fontId="4" fillId="0" borderId="4" xfId="0" applyFont="1" applyBorder="1" applyAlignment="1" applyProtection="1">
      <alignment horizontal="left" vertical="center" wrapText="1"/>
      <protection locked="0"/>
    </xf>
    <xf numFmtId="9" fontId="1" fillId="0" borderId="3" xfId="0" applyNumberFormat="1" applyFont="1" applyBorder="1" applyAlignment="1">
      <alignment vertical="center"/>
    </xf>
    <xf numFmtId="0" fontId="4" fillId="0" borderId="4" xfId="0" applyFont="1" applyBorder="1" applyAlignment="1" applyProtection="1">
      <alignment horizontal="center" vertical="center" wrapText="1" shrinkToFit="1"/>
      <protection locked="0"/>
    </xf>
    <xf numFmtId="9" fontId="9" fillId="0" borderId="3" xfId="0" applyNumberFormat="1" applyFont="1" applyBorder="1" applyAlignment="1" applyProtection="1">
      <alignment vertical="center"/>
    </xf>
    <xf numFmtId="165" fontId="3" fillId="0" borderId="3" xfId="0" applyNumberFormat="1" applyFont="1" applyBorder="1" applyAlignment="1">
      <alignment vertical="center"/>
    </xf>
    <xf numFmtId="0" fontId="6" fillId="0" borderId="0" xfId="0" applyFont="1" applyBorder="1" applyAlignment="1" applyProtection="1">
      <alignment horizontal="center" vertical="center"/>
      <protection locked="0"/>
    </xf>
    <xf numFmtId="2" fontId="13" fillId="0" borderId="0" xfId="1" applyNumberFormat="1" applyFont="1" applyBorder="1" applyAlignment="1" applyProtection="1">
      <alignment vertical="center" textRotation="90"/>
    </xf>
    <xf numFmtId="0" fontId="3" fillId="0" borderId="0" xfId="0" applyFont="1" applyAlignment="1">
      <alignment vertical="center"/>
    </xf>
    <xf numFmtId="0" fontId="14" fillId="6" borderId="3" xfId="0" applyFont="1" applyFill="1" applyBorder="1" applyAlignment="1" applyProtection="1">
      <alignment horizontal="center" vertical="center" wrapText="1"/>
      <protection locked="0"/>
    </xf>
    <xf numFmtId="0" fontId="14" fillId="7" borderId="3" xfId="0" applyFont="1" applyFill="1" applyBorder="1" applyAlignment="1" applyProtection="1">
      <alignment horizontal="center" vertical="center" wrapText="1"/>
      <protection locked="0"/>
    </xf>
    <xf numFmtId="0" fontId="14" fillId="5" borderId="3" xfId="0" applyFont="1" applyFill="1" applyBorder="1" applyAlignment="1" applyProtection="1">
      <alignment horizontal="center" vertical="center" wrapText="1"/>
      <protection locked="0"/>
    </xf>
    <xf numFmtId="0" fontId="14" fillId="8" borderId="3" xfId="0" applyFont="1" applyFill="1" applyBorder="1" applyAlignment="1" applyProtection="1">
      <alignment horizontal="center" vertical="center" wrapText="1"/>
      <protection locked="0"/>
    </xf>
    <xf numFmtId="0" fontId="14" fillId="9" borderId="3" xfId="0" applyFont="1" applyFill="1" applyBorder="1" applyAlignment="1" applyProtection="1">
      <alignment horizontal="center" vertical="center" wrapText="1"/>
      <protection locked="0"/>
    </xf>
    <xf numFmtId="0" fontId="14" fillId="3" borderId="3" xfId="0" applyFont="1" applyFill="1" applyBorder="1" applyAlignment="1" applyProtection="1">
      <alignment horizontal="center" vertical="center" wrapText="1"/>
      <protection locked="0"/>
    </xf>
    <xf numFmtId="0" fontId="15" fillId="3" borderId="3" xfId="0" applyFont="1" applyFill="1" applyBorder="1" applyAlignment="1" applyProtection="1">
      <alignment horizontal="center" vertical="center" wrapText="1"/>
      <protection locked="0"/>
    </xf>
    <xf numFmtId="0" fontId="4" fillId="0" borderId="5" xfId="0" applyFont="1" applyBorder="1" applyAlignment="1" applyProtection="1">
      <alignment horizontal="left" vertical="center" wrapText="1"/>
      <protection locked="0"/>
    </xf>
    <xf numFmtId="165" fontId="1" fillId="0" borderId="3" xfId="0" applyNumberFormat="1" applyFont="1" applyBorder="1" applyAlignment="1">
      <alignment vertical="center"/>
    </xf>
    <xf numFmtId="9" fontId="3" fillId="0" borderId="3" xfId="0" applyNumberFormat="1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4" fillId="0" borderId="4" xfId="0" applyFont="1" applyBorder="1" applyAlignment="1" applyProtection="1">
      <alignment vertical="center" wrapText="1"/>
      <protection locked="0"/>
    </xf>
    <xf numFmtId="0" fontId="5" fillId="0" borderId="3" xfId="0" applyFont="1" applyBorder="1" applyAlignment="1" applyProtection="1">
      <alignment horizontal="left" vertical="center" wrapText="1"/>
      <protection locked="0"/>
    </xf>
    <xf numFmtId="165" fontId="3" fillId="0" borderId="3" xfId="0" applyNumberFormat="1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left" vertical="center" wrapText="1"/>
      <protection locked="0"/>
    </xf>
    <xf numFmtId="0" fontId="4" fillId="0" borderId="3" xfId="0" applyFont="1" applyBorder="1" applyAlignment="1" applyProtection="1">
      <alignment horizontal="center" vertical="center" wrapText="1" shrinkToFit="1"/>
      <protection locked="0"/>
    </xf>
    <xf numFmtId="0" fontId="4" fillId="0" borderId="4" xfId="0" applyFont="1" applyBorder="1" applyAlignment="1" applyProtection="1">
      <alignment horizontal="justify" vertical="center" wrapText="1"/>
      <protection locked="0"/>
    </xf>
    <xf numFmtId="0" fontId="6" fillId="4" borderId="0" xfId="0" applyFont="1" applyFill="1" applyBorder="1" applyAlignment="1" applyProtection="1">
      <alignment horizontal="center" vertical="center"/>
      <protection locked="0"/>
    </xf>
    <xf numFmtId="0" fontId="16" fillId="5" borderId="0" xfId="0" applyFont="1" applyFill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165" fontId="1" fillId="0" borderId="0" xfId="0" applyNumberFormat="1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" fontId="17" fillId="0" borderId="0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165" fontId="3" fillId="0" borderId="0" xfId="0" applyNumberFormat="1" applyFont="1" applyBorder="1" applyAlignment="1">
      <alignment vertical="center"/>
    </xf>
    <xf numFmtId="165" fontId="1" fillId="0" borderId="0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/>
    <xf numFmtId="0" fontId="9" fillId="0" borderId="4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Border="1" applyAlignment="1" applyProtection="1">
      <alignment horizontal="left" vertical="center" wrapText="1"/>
      <protection locked="0"/>
    </xf>
    <xf numFmtId="0" fontId="9" fillId="0" borderId="3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90">
    <dxf>
      <font>
        <b/>
        <sz val="12"/>
        <name val="Calibri"/>
        <family val="2"/>
        <charset val="1"/>
      </font>
      <fill>
        <patternFill>
          <bgColor rgb="FFFF0000"/>
        </patternFill>
      </fill>
    </dxf>
    <dxf>
      <font>
        <b/>
        <sz val="12"/>
        <name val="Calibri"/>
        <family val="2"/>
        <charset val="1"/>
      </font>
      <fill>
        <patternFill>
          <bgColor rgb="FFFF6600"/>
        </patternFill>
      </fill>
    </dxf>
    <dxf>
      <font>
        <b/>
        <sz val="12"/>
        <name val="Calibri"/>
        <family val="2"/>
        <charset val="1"/>
      </font>
      <fill>
        <patternFill>
          <bgColor rgb="FFFFFF00"/>
        </patternFill>
      </fill>
    </dxf>
    <dxf>
      <font>
        <b/>
        <sz val="12"/>
        <name val="Calibri"/>
        <family val="2"/>
        <charset val="1"/>
      </font>
      <fill>
        <patternFill>
          <bgColor rgb="FF3366FF"/>
        </patternFill>
      </fill>
    </dxf>
    <dxf>
      <font>
        <b/>
        <sz val="12"/>
        <name val="Calibri"/>
        <family val="2"/>
        <charset val="1"/>
      </font>
      <fill>
        <patternFill>
          <bgColor rgb="FF14D30E"/>
        </patternFill>
      </fill>
    </dxf>
    <dxf>
      <font>
        <b/>
        <sz val="12"/>
        <name val="Calibri"/>
        <family val="2"/>
        <charset val="1"/>
      </font>
      <fill>
        <patternFill>
          <bgColor rgb="FFFF0000"/>
        </patternFill>
      </fill>
    </dxf>
    <dxf>
      <font>
        <b/>
        <sz val="12"/>
        <name val="Calibri"/>
        <family val="2"/>
        <charset val="1"/>
      </font>
      <fill>
        <patternFill>
          <bgColor rgb="FFFF6600"/>
        </patternFill>
      </fill>
    </dxf>
    <dxf>
      <font>
        <b/>
        <sz val="12"/>
        <name val="Calibri"/>
        <family val="2"/>
        <charset val="1"/>
      </font>
      <fill>
        <patternFill>
          <bgColor rgb="FFFFFF00"/>
        </patternFill>
      </fill>
    </dxf>
    <dxf>
      <font>
        <b/>
        <sz val="12"/>
        <name val="Calibri"/>
        <family val="2"/>
        <charset val="1"/>
      </font>
      <fill>
        <patternFill>
          <bgColor rgb="FF3366FF"/>
        </patternFill>
      </fill>
    </dxf>
    <dxf>
      <font>
        <b/>
        <sz val="12"/>
        <name val="Calibri"/>
        <family val="2"/>
        <charset val="1"/>
      </font>
      <fill>
        <patternFill>
          <bgColor rgb="FF14D30E"/>
        </patternFill>
      </fill>
    </dxf>
    <dxf>
      <font>
        <b/>
        <sz val="12"/>
        <name val="Calibri"/>
        <family val="2"/>
        <charset val="1"/>
      </font>
      <fill>
        <patternFill>
          <bgColor rgb="FFFF0000"/>
        </patternFill>
      </fill>
    </dxf>
    <dxf>
      <font>
        <b/>
        <sz val="12"/>
        <name val="Calibri"/>
        <family val="2"/>
        <charset val="1"/>
      </font>
      <fill>
        <patternFill>
          <bgColor rgb="FFFF6600"/>
        </patternFill>
      </fill>
    </dxf>
    <dxf>
      <font>
        <b/>
        <sz val="12"/>
        <name val="Calibri"/>
        <family val="2"/>
        <charset val="1"/>
      </font>
      <fill>
        <patternFill>
          <bgColor rgb="FFFFFF00"/>
        </patternFill>
      </fill>
    </dxf>
    <dxf>
      <font>
        <b/>
        <sz val="12"/>
        <name val="Calibri"/>
        <family val="2"/>
        <charset val="1"/>
      </font>
      <fill>
        <patternFill>
          <bgColor rgb="FF3366FF"/>
        </patternFill>
      </fill>
    </dxf>
    <dxf>
      <font>
        <b/>
        <sz val="12"/>
        <name val="Calibri"/>
        <family val="2"/>
        <charset val="1"/>
      </font>
      <fill>
        <patternFill>
          <bgColor rgb="FF14D30E"/>
        </patternFill>
      </fill>
    </dxf>
    <dxf>
      <font>
        <b/>
        <sz val="12"/>
        <name val="Calibri"/>
        <family val="2"/>
        <charset val="1"/>
      </font>
      <fill>
        <patternFill>
          <bgColor rgb="FFFF0000"/>
        </patternFill>
      </fill>
    </dxf>
    <dxf>
      <font>
        <b/>
        <sz val="12"/>
        <name val="Calibri"/>
        <family val="2"/>
        <charset val="1"/>
      </font>
      <fill>
        <patternFill>
          <bgColor rgb="FFFF6600"/>
        </patternFill>
      </fill>
    </dxf>
    <dxf>
      <font>
        <b/>
        <sz val="12"/>
        <name val="Calibri"/>
        <family val="2"/>
        <charset val="1"/>
      </font>
      <fill>
        <patternFill>
          <bgColor rgb="FFFFFF00"/>
        </patternFill>
      </fill>
    </dxf>
    <dxf>
      <font>
        <b/>
        <sz val="12"/>
        <name val="Calibri"/>
        <family val="2"/>
        <charset val="1"/>
      </font>
      <fill>
        <patternFill>
          <bgColor rgb="FF3366FF"/>
        </patternFill>
      </fill>
    </dxf>
    <dxf>
      <font>
        <b/>
        <sz val="12"/>
        <name val="Calibri"/>
        <family val="2"/>
        <charset val="1"/>
      </font>
      <fill>
        <patternFill>
          <bgColor rgb="FF14D30E"/>
        </patternFill>
      </fill>
    </dxf>
    <dxf>
      <font>
        <b/>
        <sz val="12"/>
        <name val="Calibri"/>
        <family val="2"/>
        <charset val="1"/>
      </font>
      <fill>
        <patternFill>
          <bgColor rgb="FFFF0000"/>
        </patternFill>
      </fill>
    </dxf>
    <dxf>
      <font>
        <b/>
        <sz val="12"/>
        <name val="Calibri"/>
        <family val="2"/>
        <charset val="1"/>
      </font>
      <fill>
        <patternFill>
          <bgColor rgb="FFFF6600"/>
        </patternFill>
      </fill>
    </dxf>
    <dxf>
      <font>
        <b/>
        <sz val="12"/>
        <name val="Calibri"/>
        <family val="2"/>
        <charset val="1"/>
      </font>
      <fill>
        <patternFill>
          <bgColor rgb="FFFFFF00"/>
        </patternFill>
      </fill>
    </dxf>
    <dxf>
      <font>
        <b/>
        <sz val="12"/>
        <name val="Calibri"/>
        <family val="2"/>
        <charset val="1"/>
      </font>
      <fill>
        <patternFill>
          <bgColor rgb="FF3366FF"/>
        </patternFill>
      </fill>
    </dxf>
    <dxf>
      <font>
        <b/>
        <sz val="12"/>
        <name val="Calibri"/>
        <family val="2"/>
        <charset val="1"/>
      </font>
      <fill>
        <patternFill>
          <bgColor rgb="FF14D30E"/>
        </patternFill>
      </fill>
    </dxf>
    <dxf>
      <font>
        <b/>
        <sz val="12"/>
        <name val="Calibri"/>
        <family val="2"/>
        <charset val="1"/>
      </font>
      <fill>
        <patternFill>
          <bgColor rgb="FFFF0000"/>
        </patternFill>
      </fill>
    </dxf>
    <dxf>
      <font>
        <b/>
        <sz val="12"/>
        <name val="Calibri"/>
        <family val="2"/>
        <charset val="1"/>
      </font>
      <fill>
        <patternFill>
          <bgColor rgb="FFFF6600"/>
        </patternFill>
      </fill>
    </dxf>
    <dxf>
      <font>
        <b/>
        <sz val="12"/>
        <name val="Calibri"/>
        <family val="2"/>
        <charset val="1"/>
      </font>
      <fill>
        <patternFill>
          <bgColor rgb="FFFFFF00"/>
        </patternFill>
      </fill>
    </dxf>
    <dxf>
      <font>
        <b/>
        <sz val="12"/>
        <name val="Calibri"/>
        <family val="2"/>
        <charset val="1"/>
      </font>
      <fill>
        <patternFill>
          <bgColor rgb="FF3366FF"/>
        </patternFill>
      </fill>
    </dxf>
    <dxf>
      <font>
        <b/>
        <sz val="12"/>
        <name val="Calibri"/>
        <family val="2"/>
        <charset val="1"/>
      </font>
      <fill>
        <patternFill>
          <bgColor rgb="FF14D30E"/>
        </patternFill>
      </fill>
    </dxf>
    <dxf>
      <font>
        <b/>
        <sz val="12"/>
        <name val="Calibri"/>
        <family val="2"/>
        <charset val="1"/>
      </font>
      <fill>
        <patternFill>
          <bgColor rgb="FFFF0000"/>
        </patternFill>
      </fill>
    </dxf>
    <dxf>
      <font>
        <b/>
        <sz val="12"/>
        <name val="Calibri"/>
        <family val="2"/>
        <charset val="1"/>
      </font>
      <fill>
        <patternFill>
          <bgColor rgb="FFFF6600"/>
        </patternFill>
      </fill>
    </dxf>
    <dxf>
      <font>
        <b/>
        <sz val="12"/>
        <name val="Calibri"/>
        <family val="2"/>
        <charset val="1"/>
      </font>
      <fill>
        <patternFill>
          <bgColor rgb="FFFFFF00"/>
        </patternFill>
      </fill>
    </dxf>
    <dxf>
      <font>
        <b/>
        <sz val="12"/>
        <name val="Calibri"/>
        <family val="2"/>
        <charset val="1"/>
      </font>
      <fill>
        <patternFill>
          <bgColor rgb="FF3366FF"/>
        </patternFill>
      </fill>
    </dxf>
    <dxf>
      <font>
        <b/>
        <sz val="12"/>
        <name val="Calibri"/>
        <family val="2"/>
        <charset val="1"/>
      </font>
      <fill>
        <patternFill>
          <bgColor rgb="FF14D30E"/>
        </patternFill>
      </fill>
    </dxf>
    <dxf>
      <font>
        <b/>
        <sz val="12"/>
        <name val="Calibri"/>
        <family val="2"/>
        <charset val="1"/>
      </font>
      <fill>
        <patternFill>
          <bgColor rgb="FFFF0000"/>
        </patternFill>
      </fill>
    </dxf>
    <dxf>
      <font>
        <b/>
        <sz val="12"/>
        <name val="Calibri"/>
        <family val="2"/>
        <charset val="1"/>
      </font>
      <fill>
        <patternFill>
          <bgColor rgb="FFFF6600"/>
        </patternFill>
      </fill>
    </dxf>
    <dxf>
      <font>
        <b/>
        <sz val="12"/>
        <name val="Calibri"/>
        <family val="2"/>
        <charset val="1"/>
      </font>
      <fill>
        <patternFill>
          <bgColor rgb="FFFFFF00"/>
        </patternFill>
      </fill>
    </dxf>
    <dxf>
      <font>
        <b/>
        <sz val="12"/>
        <name val="Calibri"/>
        <family val="2"/>
        <charset val="1"/>
      </font>
      <fill>
        <patternFill>
          <bgColor rgb="FF3366FF"/>
        </patternFill>
      </fill>
    </dxf>
    <dxf>
      <font>
        <b/>
        <sz val="12"/>
        <name val="Calibri"/>
        <family val="2"/>
        <charset val="1"/>
      </font>
      <fill>
        <patternFill>
          <bgColor rgb="FF14D30E"/>
        </patternFill>
      </fill>
    </dxf>
    <dxf>
      <font>
        <b/>
        <sz val="12"/>
        <name val="Calibri"/>
        <family val="2"/>
        <charset val="1"/>
      </font>
      <fill>
        <patternFill>
          <bgColor rgb="FFFF0000"/>
        </patternFill>
      </fill>
    </dxf>
    <dxf>
      <font>
        <b/>
        <sz val="12"/>
        <name val="Calibri"/>
        <family val="2"/>
        <charset val="1"/>
      </font>
      <fill>
        <patternFill>
          <bgColor rgb="FFFF6600"/>
        </patternFill>
      </fill>
    </dxf>
    <dxf>
      <font>
        <b/>
        <sz val="12"/>
        <name val="Calibri"/>
        <family val="2"/>
        <charset val="1"/>
      </font>
      <fill>
        <patternFill>
          <bgColor rgb="FFFFFF00"/>
        </patternFill>
      </fill>
    </dxf>
    <dxf>
      <font>
        <b/>
        <sz val="12"/>
        <name val="Calibri"/>
        <family val="2"/>
        <charset val="1"/>
      </font>
      <fill>
        <patternFill>
          <bgColor rgb="FF3366FF"/>
        </patternFill>
      </fill>
    </dxf>
    <dxf>
      <font>
        <b/>
        <sz val="12"/>
        <name val="Calibri"/>
        <family val="2"/>
        <charset val="1"/>
      </font>
      <fill>
        <patternFill>
          <bgColor rgb="FF14D30E"/>
        </patternFill>
      </fill>
    </dxf>
    <dxf>
      <font>
        <b/>
        <sz val="12"/>
        <name val="Calibri"/>
        <family val="2"/>
        <charset val="1"/>
      </font>
      <fill>
        <patternFill>
          <bgColor rgb="FFFF0000"/>
        </patternFill>
      </fill>
    </dxf>
    <dxf>
      <font>
        <b/>
        <sz val="12"/>
        <name val="Calibri"/>
        <family val="2"/>
        <charset val="1"/>
      </font>
      <fill>
        <patternFill>
          <bgColor rgb="FFFF6600"/>
        </patternFill>
      </fill>
    </dxf>
    <dxf>
      <font>
        <b/>
        <sz val="12"/>
        <name val="Calibri"/>
        <family val="2"/>
        <charset val="1"/>
      </font>
      <fill>
        <patternFill>
          <bgColor rgb="FFFFFF00"/>
        </patternFill>
      </fill>
    </dxf>
    <dxf>
      <font>
        <b/>
        <sz val="12"/>
        <name val="Calibri"/>
        <family val="2"/>
        <charset val="1"/>
      </font>
      <fill>
        <patternFill>
          <bgColor rgb="FF3366FF"/>
        </patternFill>
      </fill>
    </dxf>
    <dxf>
      <font>
        <b/>
        <sz val="12"/>
        <name val="Calibri"/>
        <family val="2"/>
        <charset val="1"/>
      </font>
      <fill>
        <patternFill>
          <bgColor rgb="FF14D30E"/>
        </patternFill>
      </fill>
    </dxf>
    <dxf>
      <font>
        <b/>
        <sz val="12"/>
        <name val="Calibri"/>
        <family val="2"/>
        <charset val="1"/>
      </font>
      <fill>
        <patternFill>
          <bgColor rgb="FFFF0000"/>
        </patternFill>
      </fill>
    </dxf>
    <dxf>
      <font>
        <b/>
        <sz val="12"/>
        <name val="Calibri"/>
        <family val="2"/>
        <charset val="1"/>
      </font>
      <fill>
        <patternFill>
          <bgColor rgb="FFFF6600"/>
        </patternFill>
      </fill>
    </dxf>
    <dxf>
      <font>
        <b/>
        <sz val="12"/>
        <name val="Calibri"/>
        <family val="2"/>
        <charset val="1"/>
      </font>
      <fill>
        <patternFill>
          <bgColor rgb="FFFFFF00"/>
        </patternFill>
      </fill>
    </dxf>
    <dxf>
      <font>
        <b/>
        <sz val="12"/>
        <name val="Calibri"/>
        <family val="2"/>
        <charset val="1"/>
      </font>
      <fill>
        <patternFill>
          <bgColor rgb="FF3366FF"/>
        </patternFill>
      </fill>
    </dxf>
    <dxf>
      <font>
        <b/>
        <sz val="12"/>
        <name val="Calibri"/>
        <family val="2"/>
        <charset val="1"/>
      </font>
      <fill>
        <patternFill>
          <bgColor rgb="FF14D30E"/>
        </patternFill>
      </fill>
    </dxf>
    <dxf>
      <font>
        <b/>
        <sz val="12"/>
        <name val="Calibri"/>
        <family val="2"/>
        <charset val="1"/>
      </font>
      <fill>
        <patternFill>
          <bgColor rgb="FFFF0000"/>
        </patternFill>
      </fill>
    </dxf>
    <dxf>
      <font>
        <b/>
        <sz val="12"/>
        <name val="Calibri"/>
        <family val="2"/>
        <charset val="1"/>
      </font>
      <fill>
        <patternFill>
          <bgColor rgb="FFFF6600"/>
        </patternFill>
      </fill>
    </dxf>
    <dxf>
      <font>
        <b/>
        <sz val="12"/>
        <name val="Calibri"/>
        <family val="2"/>
        <charset val="1"/>
      </font>
      <fill>
        <patternFill>
          <bgColor rgb="FFFFFF00"/>
        </patternFill>
      </fill>
    </dxf>
    <dxf>
      <font>
        <b/>
        <sz val="12"/>
        <name val="Calibri"/>
        <family val="2"/>
        <charset val="1"/>
      </font>
      <fill>
        <patternFill>
          <bgColor rgb="FF3366FF"/>
        </patternFill>
      </fill>
    </dxf>
    <dxf>
      <font>
        <b/>
        <sz val="12"/>
        <name val="Calibri"/>
        <family val="2"/>
        <charset val="1"/>
      </font>
      <fill>
        <patternFill>
          <bgColor rgb="FF14D30E"/>
        </patternFill>
      </fill>
    </dxf>
    <dxf>
      <font>
        <b/>
        <sz val="12"/>
        <name val="Calibri"/>
        <family val="2"/>
        <charset val="1"/>
      </font>
      <fill>
        <patternFill>
          <bgColor rgb="FFFF0000"/>
        </patternFill>
      </fill>
    </dxf>
    <dxf>
      <font>
        <b/>
        <sz val="12"/>
        <name val="Calibri"/>
        <family val="2"/>
        <charset val="1"/>
      </font>
      <fill>
        <patternFill>
          <bgColor rgb="FFFF6600"/>
        </patternFill>
      </fill>
    </dxf>
    <dxf>
      <font>
        <b/>
        <sz val="12"/>
        <name val="Calibri"/>
        <family val="2"/>
        <charset val="1"/>
      </font>
      <fill>
        <patternFill>
          <bgColor rgb="FFFFFF00"/>
        </patternFill>
      </fill>
    </dxf>
    <dxf>
      <font>
        <b/>
        <sz val="12"/>
        <name val="Calibri"/>
        <family val="2"/>
        <charset val="1"/>
      </font>
      <fill>
        <patternFill>
          <bgColor rgb="FF3366FF"/>
        </patternFill>
      </fill>
    </dxf>
    <dxf>
      <font>
        <b/>
        <sz val="12"/>
        <name val="Calibri"/>
        <family val="2"/>
        <charset val="1"/>
      </font>
      <fill>
        <patternFill>
          <bgColor rgb="FF14D30E"/>
        </patternFill>
      </fill>
    </dxf>
    <dxf>
      <font>
        <b/>
        <sz val="12"/>
        <name val="Calibri"/>
        <family val="2"/>
        <charset val="1"/>
      </font>
      <fill>
        <patternFill>
          <bgColor rgb="FFFF0000"/>
        </patternFill>
      </fill>
    </dxf>
    <dxf>
      <font>
        <b/>
        <sz val="12"/>
        <name val="Calibri"/>
        <family val="2"/>
        <charset val="1"/>
      </font>
      <fill>
        <patternFill>
          <bgColor rgb="FFFF6600"/>
        </patternFill>
      </fill>
    </dxf>
    <dxf>
      <font>
        <b/>
        <sz val="12"/>
        <name val="Calibri"/>
        <family val="2"/>
        <charset val="1"/>
      </font>
      <fill>
        <patternFill>
          <bgColor rgb="FFFFFF00"/>
        </patternFill>
      </fill>
    </dxf>
    <dxf>
      <font>
        <b/>
        <sz val="12"/>
        <name val="Calibri"/>
        <family val="2"/>
        <charset val="1"/>
      </font>
      <fill>
        <patternFill>
          <bgColor rgb="FF3366FF"/>
        </patternFill>
      </fill>
    </dxf>
    <dxf>
      <font>
        <b/>
        <sz val="12"/>
        <name val="Calibri"/>
        <family val="2"/>
        <charset val="1"/>
      </font>
      <fill>
        <patternFill>
          <bgColor rgb="FF14D30E"/>
        </patternFill>
      </fill>
    </dxf>
    <dxf>
      <font>
        <b/>
        <sz val="12"/>
        <name val="Calibri"/>
        <family val="2"/>
        <charset val="1"/>
      </font>
      <fill>
        <patternFill>
          <bgColor rgb="FFFF0000"/>
        </patternFill>
      </fill>
    </dxf>
    <dxf>
      <font>
        <b/>
        <sz val="12"/>
        <name val="Calibri"/>
        <family val="2"/>
        <charset val="1"/>
      </font>
      <fill>
        <patternFill>
          <bgColor rgb="FFFF6600"/>
        </patternFill>
      </fill>
    </dxf>
    <dxf>
      <font>
        <b/>
        <sz val="12"/>
        <name val="Calibri"/>
        <family val="2"/>
        <charset val="1"/>
      </font>
      <fill>
        <patternFill>
          <bgColor rgb="FFFFFF00"/>
        </patternFill>
      </fill>
    </dxf>
    <dxf>
      <font>
        <b/>
        <sz val="12"/>
        <name val="Calibri"/>
        <family val="2"/>
        <charset val="1"/>
      </font>
      <fill>
        <patternFill>
          <bgColor rgb="FF3366FF"/>
        </patternFill>
      </fill>
    </dxf>
    <dxf>
      <font>
        <b/>
        <sz val="12"/>
        <name val="Calibri"/>
        <family val="2"/>
        <charset val="1"/>
      </font>
      <fill>
        <patternFill>
          <bgColor rgb="FF14D30E"/>
        </patternFill>
      </fill>
    </dxf>
    <dxf>
      <font>
        <b/>
        <sz val="12"/>
        <name val="Calibri"/>
        <family val="2"/>
        <charset val="1"/>
      </font>
      <fill>
        <patternFill>
          <bgColor rgb="FFFF0000"/>
        </patternFill>
      </fill>
    </dxf>
    <dxf>
      <font>
        <b/>
        <sz val="12"/>
        <name val="Calibri"/>
        <family val="2"/>
        <charset val="1"/>
      </font>
      <fill>
        <patternFill>
          <bgColor rgb="FFFF6600"/>
        </patternFill>
      </fill>
    </dxf>
    <dxf>
      <font>
        <b/>
        <sz val="12"/>
        <name val="Calibri"/>
        <family val="2"/>
        <charset val="1"/>
      </font>
      <fill>
        <patternFill>
          <bgColor rgb="FFFFFF00"/>
        </patternFill>
      </fill>
    </dxf>
    <dxf>
      <font>
        <b/>
        <sz val="12"/>
        <name val="Calibri"/>
        <family val="2"/>
        <charset val="1"/>
      </font>
      <fill>
        <patternFill>
          <bgColor rgb="FF3366FF"/>
        </patternFill>
      </fill>
    </dxf>
    <dxf>
      <font>
        <b/>
        <sz val="12"/>
        <name val="Calibri"/>
        <family val="2"/>
        <charset val="1"/>
      </font>
      <fill>
        <patternFill>
          <bgColor rgb="FF14D30E"/>
        </patternFill>
      </fill>
    </dxf>
    <dxf>
      <font>
        <b/>
        <sz val="12"/>
        <name val="Calibri"/>
        <family val="2"/>
        <charset val="1"/>
      </font>
      <fill>
        <patternFill>
          <bgColor rgb="FFFF0000"/>
        </patternFill>
      </fill>
    </dxf>
    <dxf>
      <font>
        <b/>
        <sz val="12"/>
        <name val="Calibri"/>
        <family val="2"/>
        <charset val="1"/>
      </font>
      <fill>
        <patternFill>
          <bgColor rgb="FFFF6600"/>
        </patternFill>
      </fill>
    </dxf>
    <dxf>
      <font>
        <b/>
        <sz val="12"/>
        <name val="Calibri"/>
        <family val="2"/>
        <charset val="1"/>
      </font>
      <fill>
        <patternFill>
          <bgColor rgb="FFFFFF00"/>
        </patternFill>
      </fill>
    </dxf>
    <dxf>
      <font>
        <b/>
        <sz val="12"/>
        <name val="Calibri"/>
        <family val="2"/>
        <charset val="1"/>
      </font>
      <fill>
        <patternFill>
          <bgColor rgb="FF3366FF"/>
        </patternFill>
      </fill>
    </dxf>
    <dxf>
      <font>
        <b/>
        <sz val="12"/>
        <name val="Calibri"/>
        <family val="2"/>
        <charset val="1"/>
      </font>
      <fill>
        <patternFill>
          <bgColor rgb="FF14D30E"/>
        </patternFill>
      </fill>
    </dxf>
    <dxf>
      <font>
        <b/>
        <sz val="12"/>
        <name val="Calibri"/>
        <family val="2"/>
        <charset val="1"/>
      </font>
      <fill>
        <patternFill>
          <bgColor rgb="FFFF0000"/>
        </patternFill>
      </fill>
    </dxf>
    <dxf>
      <font>
        <b/>
        <sz val="12"/>
        <name val="Calibri"/>
        <family val="2"/>
        <charset val="1"/>
      </font>
      <fill>
        <patternFill>
          <bgColor rgb="FFFF6600"/>
        </patternFill>
      </fill>
    </dxf>
    <dxf>
      <font>
        <b/>
        <sz val="12"/>
        <name val="Calibri"/>
        <family val="2"/>
        <charset val="1"/>
      </font>
      <fill>
        <patternFill>
          <bgColor rgb="FFFFFF00"/>
        </patternFill>
      </fill>
    </dxf>
    <dxf>
      <font>
        <b/>
        <sz val="12"/>
        <name val="Calibri"/>
        <family val="2"/>
        <charset val="1"/>
      </font>
      <fill>
        <patternFill>
          <bgColor rgb="FF3366FF"/>
        </patternFill>
      </fill>
    </dxf>
    <dxf>
      <font>
        <b/>
        <sz val="12"/>
        <name val="Calibri"/>
        <family val="2"/>
        <charset val="1"/>
      </font>
      <fill>
        <patternFill>
          <bgColor rgb="FF14D30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2FF12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714"/>
      <rgbColor rgb="FFFF6600"/>
      <rgbColor rgb="FF666699"/>
      <rgbColor rgb="FF969696"/>
      <rgbColor rgb="FF003366"/>
      <rgbColor rgb="FF14D30E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8"/>
  <sheetViews>
    <sheetView showGridLines="0" tabSelected="1" topLeftCell="A19" zoomScaleNormal="100" workbookViewId="0">
      <selection activeCell="B38" sqref="B38"/>
    </sheetView>
  </sheetViews>
  <sheetFormatPr baseColWidth="10" defaultColWidth="9" defaultRowHeight="15.75" x14ac:dyDescent="0.25"/>
  <cols>
    <col min="1" max="1" width="10.625" style="15"/>
    <col min="2" max="2" width="40.625" style="15"/>
    <col min="3" max="3" width="10.625" style="15"/>
    <col min="4" max="7" width="15.625" style="15"/>
    <col min="8" max="1025" width="11" style="15"/>
  </cols>
  <sheetData>
    <row r="1" spans="2:7" x14ac:dyDescent="0.25">
      <c r="B1"/>
      <c r="C1"/>
      <c r="D1"/>
      <c r="E1"/>
      <c r="F1"/>
      <c r="G1"/>
    </row>
    <row r="2" spans="2:7" ht="16.5" x14ac:dyDescent="0.25">
      <c r="B2" s="14" t="s">
        <v>0</v>
      </c>
      <c r="C2" s="14"/>
      <c r="D2" s="14"/>
      <c r="E2" s="14"/>
      <c r="F2" s="14"/>
      <c r="G2"/>
    </row>
    <row r="3" spans="2:7" ht="16.5" x14ac:dyDescent="0.25">
      <c r="B3" s="13" t="s">
        <v>1</v>
      </c>
      <c r="C3" s="13"/>
      <c r="D3" s="13"/>
      <c r="E3" s="13"/>
      <c r="F3" s="13"/>
      <c r="G3"/>
    </row>
    <row r="4" spans="2:7" x14ac:dyDescent="0.25">
      <c r="B4" s="12" t="s">
        <v>2</v>
      </c>
      <c r="C4" s="12"/>
      <c r="D4" s="12"/>
      <c r="E4" s="12"/>
      <c r="F4" s="12"/>
      <c r="G4"/>
    </row>
    <row r="5" spans="2:7" ht="67.5" customHeight="1" x14ac:dyDescent="0.25">
      <c r="B5" s="11" t="s">
        <v>3</v>
      </c>
      <c r="C5" s="11"/>
      <c r="D5" s="11"/>
      <c r="E5" s="11"/>
      <c r="F5" s="11"/>
      <c r="G5"/>
    </row>
    <row r="6" spans="2:7" x14ac:dyDescent="0.25">
      <c r="B6" s="16" t="s">
        <v>4</v>
      </c>
      <c r="C6" s="10">
        <v>43490</v>
      </c>
      <c r="D6" s="10"/>
      <c r="E6" s="17"/>
      <c r="F6" s="18"/>
      <c r="G6"/>
    </row>
    <row r="7" spans="2:7" x14ac:dyDescent="0.25">
      <c r="B7" s="16" t="s">
        <v>5</v>
      </c>
      <c r="C7" s="9" t="s">
        <v>89</v>
      </c>
      <c r="D7" s="9"/>
      <c r="E7" s="19" t="s">
        <v>6</v>
      </c>
      <c r="F7" s="20"/>
      <c r="G7"/>
    </row>
    <row r="8" spans="2:7" x14ac:dyDescent="0.25">
      <c r="B8" s="16" t="s">
        <v>7</v>
      </c>
      <c r="C8" s="9" t="s">
        <v>90</v>
      </c>
      <c r="D8" s="9"/>
      <c r="E8" s="19" t="s">
        <v>6</v>
      </c>
      <c r="F8" s="20"/>
      <c r="G8"/>
    </row>
    <row r="9" spans="2:7" ht="38.25" customHeight="1" x14ac:dyDescent="0.25">
      <c r="B9" s="21" t="s">
        <v>8</v>
      </c>
      <c r="C9" s="8" t="s">
        <v>91</v>
      </c>
      <c r="D9" s="8"/>
      <c r="E9" s="8"/>
      <c r="F9" s="8"/>
      <c r="G9"/>
    </row>
    <row r="10" spans="2:7" x14ac:dyDescent="0.25">
      <c r="B10" s="16" t="s">
        <v>9</v>
      </c>
      <c r="C10" s="9" t="s">
        <v>92</v>
      </c>
      <c r="D10" s="9"/>
      <c r="E10" s="9"/>
      <c r="F10" s="9"/>
      <c r="G10"/>
    </row>
    <row r="11" spans="2:7" ht="15" customHeight="1" x14ac:dyDescent="0.25">
      <c r="B11" s="16" t="s">
        <v>10</v>
      </c>
      <c r="C11" s="9" t="s">
        <v>93</v>
      </c>
      <c r="D11" s="9"/>
      <c r="E11" s="9"/>
      <c r="F11" s="9"/>
      <c r="G11"/>
    </row>
    <row r="12" spans="2:7" ht="15" customHeight="1" x14ac:dyDescent="0.25">
      <c r="B12" s="7" t="s">
        <v>11</v>
      </c>
      <c r="C12" s="7"/>
      <c r="D12" s="7"/>
      <c r="E12" s="7"/>
      <c r="F12" s="7"/>
      <c r="G12"/>
    </row>
    <row r="13" spans="2:7" ht="15" customHeight="1" x14ac:dyDescent="0.25">
      <c r="B13" s="7" t="s">
        <v>12</v>
      </c>
      <c r="C13" s="7"/>
      <c r="D13" s="24" t="s">
        <v>13</v>
      </c>
      <c r="E13" s="23" t="s">
        <v>14</v>
      </c>
      <c r="F13" s="23" t="s">
        <v>15</v>
      </c>
      <c r="G13" s="23" t="s">
        <v>16</v>
      </c>
    </row>
    <row r="14" spans="2:7" ht="15.95" customHeight="1" x14ac:dyDescent="0.25">
      <c r="B14" s="6" t="s">
        <v>17</v>
      </c>
      <c r="C14" s="6"/>
      <c r="D14" s="25">
        <v>0.1</v>
      </c>
      <c r="E14" s="26">
        <f>'1. Organizacion'!G16</f>
        <v>0</v>
      </c>
      <c r="F14" s="27">
        <f t="shared" ref="F14:F21" si="0">IF(E14 &gt;= G14,E14*D14,0)</f>
        <v>0</v>
      </c>
      <c r="G14" s="28">
        <v>4</v>
      </c>
    </row>
    <row r="15" spans="2:7" ht="15.95" customHeight="1" x14ac:dyDescent="0.25">
      <c r="B15" s="6" t="s">
        <v>18</v>
      </c>
      <c r="C15" s="6"/>
      <c r="D15" s="25">
        <v>0.2</v>
      </c>
      <c r="E15" s="26">
        <f>'2. Planteamiento'!G9</f>
        <v>0</v>
      </c>
      <c r="F15" s="27">
        <f t="shared" si="0"/>
        <v>0</v>
      </c>
      <c r="G15" s="28">
        <v>4.5</v>
      </c>
    </row>
    <row r="16" spans="2:7" ht="15.95" customHeight="1" x14ac:dyDescent="0.25">
      <c r="B16" s="6" t="s">
        <v>19</v>
      </c>
      <c r="C16" s="6"/>
      <c r="D16" s="25">
        <v>0.2</v>
      </c>
      <c r="E16" s="26">
        <f>'3. Estado del arte'!G7</f>
        <v>0</v>
      </c>
      <c r="F16" s="27">
        <f t="shared" si="0"/>
        <v>0</v>
      </c>
      <c r="G16" s="28">
        <v>4.5</v>
      </c>
    </row>
    <row r="17" spans="2:7" ht="15.95" customHeight="1" x14ac:dyDescent="0.25">
      <c r="B17" s="6" t="s">
        <v>20</v>
      </c>
      <c r="C17" s="6"/>
      <c r="D17" s="25">
        <v>0.2</v>
      </c>
      <c r="E17" s="26">
        <f>'4. Objetivos'!G8</f>
        <v>0</v>
      </c>
      <c r="F17" s="27">
        <f t="shared" si="0"/>
        <v>0</v>
      </c>
      <c r="G17" s="28">
        <v>4.5</v>
      </c>
    </row>
    <row r="18" spans="2:7" ht="15.95" customHeight="1" x14ac:dyDescent="0.25">
      <c r="B18" s="6" t="s">
        <v>21</v>
      </c>
      <c r="C18" s="6"/>
      <c r="D18" s="25">
        <v>0.1</v>
      </c>
      <c r="E18" s="26">
        <f>'5. Actividades'!G9</f>
        <v>0</v>
      </c>
      <c r="F18" s="27">
        <f t="shared" si="0"/>
        <v>0</v>
      </c>
      <c r="G18" s="28">
        <v>4</v>
      </c>
    </row>
    <row r="19" spans="2:7" ht="15.95" customHeight="1" x14ac:dyDescent="0.25">
      <c r="B19" s="6" t="s">
        <v>22</v>
      </c>
      <c r="C19" s="6"/>
      <c r="D19" s="25">
        <v>0.05</v>
      </c>
      <c r="E19" s="26">
        <f>'6. Presupuesto'!G7</f>
        <v>5</v>
      </c>
      <c r="F19" s="27">
        <f t="shared" si="0"/>
        <v>0.25</v>
      </c>
      <c r="G19" s="28">
        <v>4</v>
      </c>
    </row>
    <row r="20" spans="2:7" ht="15.95" customHeight="1" x14ac:dyDescent="0.25">
      <c r="B20" s="6" t="s">
        <v>23</v>
      </c>
      <c r="C20" s="6"/>
      <c r="D20" s="25">
        <v>0.05</v>
      </c>
      <c r="E20" s="26">
        <f>'7. Cond. de entrega'!G8</f>
        <v>0</v>
      </c>
      <c r="F20" s="27">
        <f t="shared" si="0"/>
        <v>0</v>
      </c>
      <c r="G20" s="28">
        <v>4</v>
      </c>
    </row>
    <row r="21" spans="2:7" ht="15.95" customHeight="1" x14ac:dyDescent="0.25">
      <c r="B21" s="6" t="s">
        <v>24</v>
      </c>
      <c r="C21" s="6"/>
      <c r="D21" s="25">
        <v>0.1</v>
      </c>
      <c r="E21" s="26">
        <f>'8. Bibliografia'!G7</f>
        <v>0</v>
      </c>
      <c r="F21" s="27">
        <f t="shared" si="0"/>
        <v>0</v>
      </c>
      <c r="G21" s="28">
        <v>4</v>
      </c>
    </row>
    <row r="22" spans="2:7" ht="15.95" customHeight="1" x14ac:dyDescent="0.25">
      <c r="B22" s="5" t="s">
        <v>25</v>
      </c>
      <c r="C22" s="5"/>
      <c r="D22" s="5"/>
      <c r="E22" s="5"/>
      <c r="F22" s="29">
        <f>SUM(F14:F21)</f>
        <v>0.25</v>
      </c>
      <c r="G22" s="30">
        <v>4</v>
      </c>
    </row>
    <row r="23" spans="2:7" ht="15.95" customHeight="1" x14ac:dyDescent="0.25">
      <c r="B23" s="31"/>
      <c r="C23" s="31"/>
      <c r="D23" s="31"/>
      <c r="E23" s="31"/>
      <c r="F23" s="32"/>
      <c r="G23" s="33"/>
    </row>
    <row r="24" spans="2:7" x14ac:dyDescent="0.25">
      <c r="B24" s="34" t="s">
        <v>26</v>
      </c>
      <c r="C24"/>
      <c r="D24"/>
      <c r="E24"/>
      <c r="F24"/>
    </row>
    <row r="25" spans="2:7" x14ac:dyDescent="0.25">
      <c r="B25" s="9" t="s">
        <v>108</v>
      </c>
      <c r="C25" s="9"/>
      <c r="D25" s="9"/>
      <c r="E25" s="9"/>
      <c r="F25" s="9"/>
    </row>
    <row r="26" spans="2:7" x14ac:dyDescent="0.25">
      <c r="B26" s="9"/>
      <c r="C26" s="9"/>
      <c r="D26" s="9"/>
      <c r="E26" s="9"/>
      <c r="F26" s="9"/>
    </row>
    <row r="27" spans="2:7" x14ac:dyDescent="0.25">
      <c r="B27" s="9"/>
      <c r="C27" s="9"/>
      <c r="D27" s="9"/>
      <c r="E27" s="9"/>
      <c r="F27" s="9"/>
    </row>
    <row r="28" spans="2:7" x14ac:dyDescent="0.25">
      <c r="B28" s="9"/>
      <c r="C28" s="9"/>
      <c r="D28" s="9"/>
      <c r="E28" s="9"/>
      <c r="F28" s="9"/>
    </row>
    <row r="29" spans="2:7" x14ac:dyDescent="0.25">
      <c r="B29" s="9"/>
      <c r="C29" s="9"/>
      <c r="D29" s="9"/>
      <c r="E29" s="9"/>
      <c r="F29" s="9"/>
    </row>
    <row r="30" spans="2:7" x14ac:dyDescent="0.25">
      <c r="B30" s="9"/>
      <c r="C30" s="9"/>
      <c r="D30" s="9"/>
      <c r="E30" s="9"/>
      <c r="F30" s="9"/>
    </row>
    <row r="31" spans="2:7" x14ac:dyDescent="0.25">
      <c r="B31" s="9"/>
      <c r="C31" s="9"/>
      <c r="D31" s="9"/>
      <c r="E31" s="9"/>
      <c r="F31" s="9"/>
    </row>
    <row r="32" spans="2:7" x14ac:dyDescent="0.25">
      <c r="B32" s="9"/>
      <c r="C32" s="9"/>
      <c r="D32" s="9"/>
      <c r="E32" s="9"/>
      <c r="F32" s="9"/>
    </row>
    <row r="33" spans="2:6" x14ac:dyDescent="0.25">
      <c r="B33" s="9"/>
      <c r="C33" s="9"/>
      <c r="D33" s="9"/>
      <c r="E33" s="9"/>
      <c r="F33" s="9"/>
    </row>
    <row r="34" spans="2:6" x14ac:dyDescent="0.25">
      <c r="B34" s="35"/>
      <c r="C34" s="35"/>
      <c r="D34" s="35"/>
      <c r="E34" s="36"/>
    </row>
    <row r="35" spans="2:6" x14ac:dyDescent="0.25">
      <c r="B35" s="35"/>
      <c r="C35" s="35"/>
      <c r="D35" s="35"/>
      <c r="E35" s="36"/>
    </row>
    <row r="36" spans="2:6" x14ac:dyDescent="0.25">
      <c r="B36" s="4"/>
      <c r="C36" s="4"/>
      <c r="D36" s="4"/>
      <c r="E36" s="4"/>
    </row>
    <row r="37" spans="2:6" x14ac:dyDescent="0.25">
      <c r="B37" s="38" t="s">
        <v>109</v>
      </c>
      <c r="C37" s="37"/>
      <c r="D37" s="37"/>
      <c r="E37" s="37"/>
    </row>
    <row r="38" spans="2:6" x14ac:dyDescent="0.25">
      <c r="B38" s="39" t="s">
        <v>27</v>
      </c>
      <c r="C38" s="39"/>
      <c r="D38" s="39"/>
      <c r="E38" s="37"/>
    </row>
  </sheetData>
  <mergeCells count="23">
    <mergeCell ref="B22:E22"/>
    <mergeCell ref="B25:F33"/>
    <mergeCell ref="B36:E36"/>
    <mergeCell ref="B17:C17"/>
    <mergeCell ref="B18:C18"/>
    <mergeCell ref="B19:C19"/>
    <mergeCell ref="B20:C20"/>
    <mergeCell ref="B21:C21"/>
    <mergeCell ref="B12:F12"/>
    <mergeCell ref="B13:C13"/>
    <mergeCell ref="B14:C14"/>
    <mergeCell ref="B15:C15"/>
    <mergeCell ref="B16:C16"/>
    <mergeCell ref="C7:D7"/>
    <mergeCell ref="C8:D8"/>
    <mergeCell ref="C9:F9"/>
    <mergeCell ref="C10:F10"/>
    <mergeCell ref="C11:F11"/>
    <mergeCell ref="B2:F2"/>
    <mergeCell ref="B3:F3"/>
    <mergeCell ref="B4:F4"/>
    <mergeCell ref="B5:F5"/>
    <mergeCell ref="C6:D6"/>
  </mergeCells>
  <conditionalFormatting sqref="F22:F23">
    <cfRule type="cellIs" dxfId="89" priority="2" operator="equal">
      <formula>5</formula>
    </cfRule>
    <cfRule type="cellIs" dxfId="88" priority="3" operator="equal">
      <formula>4</formula>
    </cfRule>
    <cfRule type="cellIs" dxfId="87" priority="4" operator="equal">
      <formula>3</formula>
    </cfRule>
    <cfRule type="cellIs" dxfId="86" priority="5" operator="equal">
      <formula>2</formula>
    </cfRule>
    <cfRule type="cellIs" dxfId="85" priority="6" operator="equal">
      <formula>1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31"/>
  <sheetViews>
    <sheetView zoomScaleNormal="100" workbookViewId="0">
      <selection activeCell="B32" sqref="B32"/>
    </sheetView>
  </sheetViews>
  <sheetFormatPr baseColWidth="10" defaultColWidth="9" defaultRowHeight="15.75" x14ac:dyDescent="0.25"/>
  <cols>
    <col min="1" max="1" width="4.5" style="89"/>
    <col min="2" max="1025" width="11" style="89"/>
  </cols>
  <sheetData>
    <row r="1" spans="1:2" x14ac:dyDescent="0.25">
      <c r="A1" s="89">
        <v>1</v>
      </c>
      <c r="B1" s="89">
        <v>1</v>
      </c>
    </row>
    <row r="2" spans="1:2" x14ac:dyDescent="0.25">
      <c r="A2" s="89">
        <v>2</v>
      </c>
      <c r="B2" s="89">
        <v>1</v>
      </c>
    </row>
    <row r="3" spans="1:2" x14ac:dyDescent="0.25">
      <c r="A3" s="89">
        <v>3</v>
      </c>
      <c r="B3" s="89">
        <v>1</v>
      </c>
    </row>
    <row r="4" spans="1:2" x14ac:dyDescent="0.25">
      <c r="A4" s="89">
        <v>4</v>
      </c>
      <c r="B4" s="89">
        <v>1</v>
      </c>
    </row>
    <row r="5" spans="1:2" x14ac:dyDescent="0.25">
      <c r="A5" s="89">
        <v>5</v>
      </c>
      <c r="B5" s="89">
        <v>1</v>
      </c>
    </row>
    <row r="6" spans="1:2" x14ac:dyDescent="0.25">
      <c r="A6" s="89">
        <v>6</v>
      </c>
      <c r="B6" s="89">
        <v>1</v>
      </c>
    </row>
    <row r="7" spans="1:2" x14ac:dyDescent="0.25">
      <c r="A7" s="89">
        <v>7</v>
      </c>
      <c r="B7" s="89">
        <v>1</v>
      </c>
    </row>
    <row r="8" spans="1:2" x14ac:dyDescent="0.25">
      <c r="A8" s="89">
        <v>8</v>
      </c>
      <c r="B8" s="89">
        <v>1</v>
      </c>
    </row>
    <row r="9" spans="1:2" x14ac:dyDescent="0.25">
      <c r="A9" s="89">
        <v>9</v>
      </c>
      <c r="B9" s="89">
        <v>1</v>
      </c>
    </row>
    <row r="10" spans="1:2" x14ac:dyDescent="0.25">
      <c r="A10" s="89">
        <v>10</v>
      </c>
      <c r="B10" s="89">
        <v>1</v>
      </c>
    </row>
    <row r="11" spans="1:2" x14ac:dyDescent="0.25">
      <c r="A11" s="89">
        <v>11</v>
      </c>
      <c r="B11" s="89">
        <v>1</v>
      </c>
    </row>
    <row r="12" spans="1:2" x14ac:dyDescent="0.25">
      <c r="A12" s="89">
        <v>12</v>
      </c>
      <c r="B12" s="89">
        <v>1</v>
      </c>
    </row>
    <row r="13" spans="1:2" x14ac:dyDescent="0.25">
      <c r="A13" s="89">
        <v>13</v>
      </c>
      <c r="B13" s="89">
        <v>2</v>
      </c>
    </row>
    <row r="14" spans="1:2" x14ac:dyDescent="0.25">
      <c r="A14" s="89">
        <v>14</v>
      </c>
      <c r="B14" s="89">
        <v>2</v>
      </c>
    </row>
    <row r="15" spans="1:2" x14ac:dyDescent="0.25">
      <c r="A15" s="89">
        <v>15</v>
      </c>
      <c r="B15" s="89">
        <v>2</v>
      </c>
    </row>
    <row r="16" spans="1:2" x14ac:dyDescent="0.25">
      <c r="A16" s="89">
        <v>16</v>
      </c>
      <c r="B16" s="89">
        <v>2</v>
      </c>
    </row>
    <row r="17" spans="1:2" x14ac:dyDescent="0.25">
      <c r="A17" s="89">
        <v>17</v>
      </c>
      <c r="B17" s="89">
        <v>2</v>
      </c>
    </row>
    <row r="18" spans="1:2" x14ac:dyDescent="0.25">
      <c r="A18" s="89">
        <v>18</v>
      </c>
      <c r="B18" s="89">
        <v>2</v>
      </c>
    </row>
    <row r="19" spans="1:2" x14ac:dyDescent="0.25">
      <c r="A19" s="89">
        <v>19</v>
      </c>
      <c r="B19" s="89">
        <v>2</v>
      </c>
    </row>
    <row r="20" spans="1:2" x14ac:dyDescent="0.25">
      <c r="A20" s="89">
        <v>20</v>
      </c>
      <c r="B20" s="89">
        <v>2</v>
      </c>
    </row>
    <row r="21" spans="1:2" x14ac:dyDescent="0.25">
      <c r="A21" s="89">
        <v>21</v>
      </c>
      <c r="B21" s="89">
        <v>2</v>
      </c>
    </row>
    <row r="22" spans="1:2" x14ac:dyDescent="0.25">
      <c r="A22" s="89">
        <v>22</v>
      </c>
      <c r="B22" s="89">
        <v>2</v>
      </c>
    </row>
    <row r="23" spans="1:2" x14ac:dyDescent="0.25">
      <c r="A23" s="89">
        <v>23</v>
      </c>
      <c r="B23" s="89">
        <v>3</v>
      </c>
    </row>
    <row r="24" spans="1:2" x14ac:dyDescent="0.25">
      <c r="A24" s="89">
        <v>24</v>
      </c>
      <c r="B24" s="89">
        <v>3</v>
      </c>
    </row>
    <row r="25" spans="1:2" x14ac:dyDescent="0.25">
      <c r="A25" s="89">
        <v>25</v>
      </c>
      <c r="B25" s="89">
        <v>4</v>
      </c>
    </row>
    <row r="26" spans="1:2" x14ac:dyDescent="0.25">
      <c r="A26" s="89">
        <v>26</v>
      </c>
      <c r="B26" s="89">
        <v>4</v>
      </c>
    </row>
    <row r="27" spans="1:2" x14ac:dyDescent="0.25">
      <c r="A27" s="89">
        <v>27</v>
      </c>
      <c r="B27" s="89">
        <v>4</v>
      </c>
    </row>
    <row r="28" spans="1:2" x14ac:dyDescent="0.25">
      <c r="A28" s="89">
        <v>28</v>
      </c>
      <c r="B28" s="89">
        <v>4</v>
      </c>
    </row>
    <row r="29" spans="1:2" x14ac:dyDescent="0.25">
      <c r="A29" s="89">
        <v>29</v>
      </c>
      <c r="B29" s="89">
        <v>4</v>
      </c>
    </row>
    <row r="30" spans="1:2" x14ac:dyDescent="0.25">
      <c r="A30" s="89">
        <v>30</v>
      </c>
      <c r="B30" s="89">
        <v>5</v>
      </c>
    </row>
    <row r="31" spans="1:2" x14ac:dyDescent="0.25">
      <c r="A31" s="89">
        <v>31</v>
      </c>
      <c r="B31" s="89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5"/>
  <sheetViews>
    <sheetView showGridLines="0" topLeftCell="A16" zoomScaleNormal="100" workbookViewId="0">
      <selection activeCell="E24" sqref="E24"/>
    </sheetView>
  </sheetViews>
  <sheetFormatPr baseColWidth="10" defaultColWidth="9" defaultRowHeight="15.75" x14ac:dyDescent="0.25"/>
  <cols>
    <col min="1" max="1" width="6.625" style="15"/>
    <col min="2" max="2" width="8.625" style="15"/>
    <col min="3" max="3" width="60.625" style="15"/>
    <col min="4" max="4" width="10.625" style="15"/>
    <col min="5" max="5" width="30.625" style="15"/>
    <col min="6" max="7" width="6.625" style="15"/>
    <col min="8" max="8" width="10.625" style="15"/>
    <col min="9" max="9" width="0" style="15" hidden="1"/>
    <col min="10" max="10" width="13.875" style="15"/>
    <col min="11" max="1025" width="11" style="15"/>
  </cols>
  <sheetData>
    <row r="1" spans="1:1024" ht="15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40" customFormat="1" ht="15" customHeight="1" x14ac:dyDescent="0.25">
      <c r="B2" s="3" t="s">
        <v>28</v>
      </c>
      <c r="C2" s="3"/>
      <c r="D2" s="3"/>
      <c r="E2" s="3"/>
    </row>
    <row r="3" spans="1:1024" ht="30" customHeight="1" x14ac:dyDescent="0.25">
      <c r="A3"/>
      <c r="B3" s="2" t="s">
        <v>29</v>
      </c>
      <c r="C3" s="2"/>
      <c r="D3" s="2"/>
      <c r="E3" s="2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5" customHeight="1" x14ac:dyDescent="0.25">
      <c r="A4"/>
      <c r="B4" s="1" t="s">
        <v>12</v>
      </c>
      <c r="C4" s="1"/>
      <c r="D4" s="41" t="s">
        <v>14</v>
      </c>
      <c r="E4" s="41" t="s">
        <v>30</v>
      </c>
      <c r="F4" s="41" t="s">
        <v>13</v>
      </c>
      <c r="G4" s="41" t="s">
        <v>15</v>
      </c>
      <c r="H4"/>
      <c r="I4" s="42" t="b">
        <f>AND(G5&gt;0,G6&gt;0,G7&gt;0,G8&gt;0,G9&gt;0,G10&gt;0,G11&gt;0,G12&gt;0,G13&gt;0,G14&gt;0,G15&gt;0)</f>
        <v>1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s="43" customFormat="1" ht="69.95" customHeight="1" x14ac:dyDescent="0.25">
      <c r="B5" s="44">
        <v>1</v>
      </c>
      <c r="C5" s="45" t="s">
        <v>31</v>
      </c>
      <c r="D5" s="46">
        <v>5</v>
      </c>
      <c r="E5" s="22"/>
      <c r="F5" s="47">
        <v>0.3</v>
      </c>
      <c r="G5" s="48">
        <f t="shared" ref="G5:G15" si="0">IF(D5&gt;=4,D5*F5,0)</f>
        <v>1.5</v>
      </c>
    </row>
    <row r="6" spans="1:1024" s="43" customFormat="1" ht="60" customHeight="1" x14ac:dyDescent="0.25">
      <c r="B6" s="44">
        <v>2</v>
      </c>
      <c r="C6" s="45" t="s">
        <v>32</v>
      </c>
      <c r="D6" s="46">
        <v>4</v>
      </c>
      <c r="E6" s="22" t="s">
        <v>94</v>
      </c>
      <c r="F6" s="47">
        <v>0.3</v>
      </c>
      <c r="G6" s="48">
        <f t="shared" si="0"/>
        <v>1.2</v>
      </c>
    </row>
    <row r="7" spans="1:1024" s="43" customFormat="1" ht="60" customHeight="1" x14ac:dyDescent="0.25">
      <c r="B7" s="44">
        <v>3</v>
      </c>
      <c r="C7" s="45" t="s">
        <v>33</v>
      </c>
      <c r="D7" s="46">
        <v>5</v>
      </c>
      <c r="E7" s="22"/>
      <c r="F7" s="47">
        <v>0.2</v>
      </c>
      <c r="G7" s="48">
        <f t="shared" si="0"/>
        <v>1</v>
      </c>
    </row>
    <row r="8" spans="1:1024" ht="50.1" customHeight="1" x14ac:dyDescent="0.25">
      <c r="B8" s="44">
        <v>4</v>
      </c>
      <c r="C8" s="49" t="s">
        <v>34</v>
      </c>
      <c r="D8" s="46">
        <v>5</v>
      </c>
      <c r="E8" s="22"/>
      <c r="F8" s="50">
        <v>0.02</v>
      </c>
      <c r="G8" s="48">
        <f t="shared" si="0"/>
        <v>0.1</v>
      </c>
      <c r="H8"/>
    </row>
    <row r="9" spans="1:1024" ht="30" customHeight="1" x14ac:dyDescent="0.25">
      <c r="B9" s="44">
        <v>5</v>
      </c>
      <c r="C9" s="49" t="s">
        <v>35</v>
      </c>
      <c r="D9" s="46">
        <v>5</v>
      </c>
      <c r="E9" s="22"/>
      <c r="F9" s="50">
        <v>0.02</v>
      </c>
      <c r="G9" s="48">
        <f t="shared" si="0"/>
        <v>0.1</v>
      </c>
      <c r="H9"/>
    </row>
    <row r="10" spans="1:1024" ht="30" customHeight="1" x14ac:dyDescent="0.25">
      <c r="B10" s="44">
        <v>6</v>
      </c>
      <c r="C10" s="49" t="s">
        <v>36</v>
      </c>
      <c r="D10" s="46">
        <v>4</v>
      </c>
      <c r="E10" s="22"/>
      <c r="F10" s="50">
        <v>0.02</v>
      </c>
      <c r="G10" s="48">
        <f t="shared" si="0"/>
        <v>0.08</v>
      </c>
      <c r="H10"/>
    </row>
    <row r="11" spans="1:1024" ht="30" customHeight="1" x14ac:dyDescent="0.25">
      <c r="B11" s="44">
        <v>7</v>
      </c>
      <c r="C11" s="49" t="s">
        <v>37</v>
      </c>
      <c r="D11" s="51">
        <v>5</v>
      </c>
      <c r="E11" s="22"/>
      <c r="F11" s="50">
        <v>0.06</v>
      </c>
      <c r="G11" s="48">
        <f t="shared" si="0"/>
        <v>0.3</v>
      </c>
      <c r="H11"/>
    </row>
    <row r="12" spans="1:1024" ht="30" customHeight="1" x14ac:dyDescent="0.25">
      <c r="B12" s="44">
        <v>8</v>
      </c>
      <c r="C12" s="49" t="s">
        <v>38</v>
      </c>
      <c r="D12" s="46">
        <v>5</v>
      </c>
      <c r="E12" s="22"/>
      <c r="F12" s="50">
        <v>0.02</v>
      </c>
      <c r="G12" s="48">
        <f t="shared" si="0"/>
        <v>0.1</v>
      </c>
      <c r="H12"/>
    </row>
    <row r="13" spans="1:1024" ht="30" customHeight="1" x14ac:dyDescent="0.25">
      <c r="B13" s="44">
        <v>9</v>
      </c>
      <c r="C13" s="49" t="s">
        <v>39</v>
      </c>
      <c r="D13" s="46">
        <v>5</v>
      </c>
      <c r="E13" s="22"/>
      <c r="F13" s="50">
        <v>0.02</v>
      </c>
      <c r="G13" s="48">
        <f t="shared" si="0"/>
        <v>0.1</v>
      </c>
      <c r="H13"/>
    </row>
    <row r="14" spans="1:1024" ht="30" customHeight="1" x14ac:dyDescent="0.25">
      <c r="B14" s="44">
        <v>10</v>
      </c>
      <c r="C14" s="49" t="s">
        <v>40</v>
      </c>
      <c r="D14" s="46">
        <v>5</v>
      </c>
      <c r="E14" s="22"/>
      <c r="F14" s="50">
        <v>0.02</v>
      </c>
      <c r="G14" s="48">
        <f t="shared" si="0"/>
        <v>0.1</v>
      </c>
      <c r="H14"/>
    </row>
    <row r="15" spans="1:1024" ht="30" customHeight="1" x14ac:dyDescent="0.25">
      <c r="B15" s="44">
        <v>11</v>
      </c>
      <c r="C15" s="49" t="s">
        <v>41</v>
      </c>
      <c r="D15" s="46">
        <v>4</v>
      </c>
      <c r="E15" s="22" t="s">
        <v>95</v>
      </c>
      <c r="F15" s="50">
        <v>0.02</v>
      </c>
      <c r="G15" s="48">
        <f t="shared" si="0"/>
        <v>0.08</v>
      </c>
      <c r="H15"/>
    </row>
    <row r="16" spans="1:1024" ht="20.100000000000001" customHeight="1" x14ac:dyDescent="0.25">
      <c r="B16" s="90" t="s">
        <v>42</v>
      </c>
      <c r="C16" s="90"/>
      <c r="D16" s="90"/>
      <c r="E16" s="90"/>
      <c r="F16" s="52">
        <f>SUM(F5:F15)</f>
        <v>1.0000000000000002</v>
      </c>
      <c r="G16" s="53">
        <f>IF((I4=1),SUM(G5:G15),0)</f>
        <v>0</v>
      </c>
      <c r="H16"/>
    </row>
    <row r="17" spans="2:8" ht="20.100000000000001" customHeight="1" x14ac:dyDescent="0.25">
      <c r="B17" s="91"/>
      <c r="C17" s="91"/>
      <c r="D17" s="54"/>
      <c r="E17" s="55"/>
      <c r="H17"/>
    </row>
    <row r="18" spans="2:8" ht="15.95" customHeight="1" x14ac:dyDescent="0.25">
      <c r="B18" s="92" t="s">
        <v>43</v>
      </c>
      <c r="C18" s="92"/>
      <c r="D18" s="92"/>
      <c r="H18" s="56"/>
    </row>
    <row r="19" spans="2:8" ht="15.95" customHeight="1" x14ac:dyDescent="0.25">
      <c r="B19" s="57">
        <v>5</v>
      </c>
      <c r="C19" s="93" t="s">
        <v>44</v>
      </c>
      <c r="D19" s="93"/>
    </row>
    <row r="20" spans="2:8" ht="15.95" customHeight="1" x14ac:dyDescent="0.25">
      <c r="B20" s="58">
        <v>4</v>
      </c>
      <c r="C20" s="93" t="s">
        <v>45</v>
      </c>
      <c r="D20" s="93"/>
    </row>
    <row r="21" spans="2:8" ht="15.95" customHeight="1" x14ac:dyDescent="0.25">
      <c r="B21" s="59">
        <v>3</v>
      </c>
      <c r="C21" s="93" t="s">
        <v>46</v>
      </c>
      <c r="D21" s="93"/>
    </row>
    <row r="22" spans="2:8" ht="15.95" customHeight="1" x14ac:dyDescent="0.25">
      <c r="B22" s="60">
        <v>2</v>
      </c>
      <c r="C22" s="93" t="s">
        <v>47</v>
      </c>
      <c r="D22" s="93"/>
    </row>
    <row r="23" spans="2:8" ht="15.95" customHeight="1" x14ac:dyDescent="0.25">
      <c r="B23" s="61">
        <v>1</v>
      </c>
      <c r="C23" s="93" t="s">
        <v>48</v>
      </c>
      <c r="D23" s="93"/>
    </row>
    <row r="24" spans="2:8" ht="15.95" customHeight="1" x14ac:dyDescent="0.25">
      <c r="B24" s="62">
        <v>0</v>
      </c>
      <c r="C24" s="93" t="s">
        <v>49</v>
      </c>
      <c r="D24" s="93"/>
    </row>
    <row r="25" spans="2:8" ht="15.95" customHeight="1" x14ac:dyDescent="0.25">
      <c r="B25" s="63" t="s">
        <v>50</v>
      </c>
      <c r="C25" s="93" t="s">
        <v>51</v>
      </c>
      <c r="D25" s="93"/>
    </row>
  </sheetData>
  <mergeCells count="13">
    <mergeCell ref="C23:D23"/>
    <mergeCell ref="C24:D24"/>
    <mergeCell ref="C25:D25"/>
    <mergeCell ref="B18:D18"/>
    <mergeCell ref="C19:D19"/>
    <mergeCell ref="C20:D20"/>
    <mergeCell ref="C21:D21"/>
    <mergeCell ref="C22:D22"/>
    <mergeCell ref="B2:E2"/>
    <mergeCell ref="B3:E3"/>
    <mergeCell ref="B4:C4"/>
    <mergeCell ref="B16:E16"/>
    <mergeCell ref="B17:C17"/>
  </mergeCells>
  <conditionalFormatting sqref="D12">
    <cfRule type="cellIs" dxfId="79" priority="7" operator="equal">
      <formula>5</formula>
    </cfRule>
    <cfRule type="cellIs" dxfId="78" priority="8" operator="equal">
      <formula>4</formula>
    </cfRule>
    <cfRule type="cellIs" dxfId="77" priority="9" operator="equal">
      <formula>3</formula>
    </cfRule>
    <cfRule type="cellIs" dxfId="76" priority="10" operator="equal">
      <formula>2</formula>
    </cfRule>
    <cfRule type="cellIs" dxfId="75" priority="11" operator="equal">
      <formula>1</formula>
    </cfRule>
  </conditionalFormatting>
  <conditionalFormatting sqref="D13:D15">
    <cfRule type="cellIs" dxfId="74" priority="12" operator="equal">
      <formula>5</formula>
    </cfRule>
    <cfRule type="cellIs" dxfId="73" priority="13" operator="equal">
      <formula>4</formula>
    </cfRule>
    <cfRule type="cellIs" dxfId="72" priority="14" operator="equal">
      <formula>3</formula>
    </cfRule>
    <cfRule type="cellIs" dxfId="71" priority="15" operator="equal">
      <formula>2</formula>
    </cfRule>
    <cfRule type="cellIs" dxfId="70" priority="16" operator="equal">
      <formula>1</formula>
    </cfRule>
  </conditionalFormatting>
  <conditionalFormatting sqref="D9">
    <cfRule type="cellIs" dxfId="69" priority="17" operator="equal">
      <formula>5</formula>
    </cfRule>
    <cfRule type="cellIs" dxfId="68" priority="18" operator="equal">
      <formula>4</formula>
    </cfRule>
    <cfRule type="cellIs" dxfId="67" priority="19" operator="equal">
      <formula>3</formula>
    </cfRule>
    <cfRule type="cellIs" dxfId="66" priority="20" operator="equal">
      <formula>2</formula>
    </cfRule>
    <cfRule type="cellIs" dxfId="65" priority="21" operator="equal">
      <formula>1</formula>
    </cfRule>
  </conditionalFormatting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8"/>
  <sheetViews>
    <sheetView showGridLines="0" topLeftCell="A4" zoomScaleNormal="100" workbookViewId="0">
      <selection activeCell="B9" sqref="B9:E9"/>
    </sheetView>
  </sheetViews>
  <sheetFormatPr baseColWidth="10" defaultColWidth="9" defaultRowHeight="15.75" x14ac:dyDescent="0.25"/>
  <cols>
    <col min="1" max="1" width="6.625" style="15"/>
    <col min="2" max="2" width="8.625" style="15"/>
    <col min="3" max="3" width="60.625" style="15"/>
    <col min="4" max="4" width="10.625" style="15"/>
    <col min="5" max="5" width="30.625" style="15"/>
    <col min="6" max="7" width="6.625" style="15"/>
    <col min="8" max="8" width="10.625" style="15"/>
    <col min="9" max="9" width="0" style="15" hidden="1"/>
    <col min="10" max="1025" width="11" style="15"/>
  </cols>
  <sheetData>
    <row r="1" spans="1:9" ht="15" customHeight="1" x14ac:dyDescent="0.25">
      <c r="A1"/>
      <c r="B1"/>
      <c r="C1"/>
      <c r="D1"/>
      <c r="E1"/>
      <c r="F1"/>
      <c r="G1"/>
      <c r="I1"/>
    </row>
    <row r="2" spans="1:9" ht="15" customHeight="1" x14ac:dyDescent="0.25">
      <c r="A2"/>
      <c r="B2" s="3" t="s">
        <v>52</v>
      </c>
      <c r="C2" s="3"/>
      <c r="D2" s="3"/>
      <c r="E2" s="3"/>
      <c r="F2"/>
      <c r="G2"/>
      <c r="I2"/>
    </row>
    <row r="3" spans="1:9" ht="30" customHeight="1" x14ac:dyDescent="0.25">
      <c r="A3"/>
      <c r="B3" s="2" t="s">
        <v>53</v>
      </c>
      <c r="C3" s="2"/>
      <c r="D3" s="2"/>
      <c r="E3" s="2"/>
      <c r="F3"/>
      <c r="G3"/>
      <c r="I3"/>
    </row>
    <row r="4" spans="1:9" ht="15" customHeight="1" x14ac:dyDescent="0.25">
      <c r="A4"/>
      <c r="B4" s="1" t="s">
        <v>12</v>
      </c>
      <c r="C4" s="1"/>
      <c r="D4" s="41" t="s">
        <v>14</v>
      </c>
      <c r="E4" s="41" t="s">
        <v>30</v>
      </c>
      <c r="F4" s="41" t="s">
        <v>13</v>
      </c>
      <c r="G4" s="41" t="s">
        <v>15</v>
      </c>
      <c r="I4" s="42" t="b">
        <f>AND(G5&gt;0,G6&gt;0,G7&gt;0,G8&gt;0)</f>
        <v>0</v>
      </c>
    </row>
    <row r="5" spans="1:9" ht="30" customHeight="1" x14ac:dyDescent="0.25">
      <c r="A5"/>
      <c r="B5" s="44">
        <v>1</v>
      </c>
      <c r="C5" s="49" t="s">
        <v>54</v>
      </c>
      <c r="D5" s="46">
        <v>3</v>
      </c>
      <c r="E5" s="64" t="s">
        <v>96</v>
      </c>
      <c r="F5" s="47">
        <v>0.6</v>
      </c>
      <c r="G5" s="65">
        <f>IF(D5&gt;4,D5*F5,0)</f>
        <v>0</v>
      </c>
    </row>
    <row r="6" spans="1:9" ht="30" customHeight="1" x14ac:dyDescent="0.25">
      <c r="A6"/>
      <c r="B6" s="44">
        <v>2</v>
      </c>
      <c r="C6" s="49" t="s">
        <v>55</v>
      </c>
      <c r="D6" s="46">
        <v>3</v>
      </c>
      <c r="E6" s="64" t="s">
        <v>97</v>
      </c>
      <c r="F6" s="47">
        <v>0.2</v>
      </c>
      <c r="G6" s="65">
        <f>IF(D6&gt;4,D6*F6,0)</f>
        <v>0</v>
      </c>
    </row>
    <row r="7" spans="1:9" ht="30" customHeight="1" x14ac:dyDescent="0.25">
      <c r="A7"/>
      <c r="B7" s="44">
        <v>3</v>
      </c>
      <c r="C7" s="49" t="s">
        <v>56</v>
      </c>
      <c r="D7" s="46">
        <v>2</v>
      </c>
      <c r="E7" s="64" t="s">
        <v>98</v>
      </c>
      <c r="F7" s="47">
        <v>0.1</v>
      </c>
      <c r="G7" s="65">
        <f>IF(D7&gt;4,D7*F7,0)</f>
        <v>0</v>
      </c>
    </row>
    <row r="8" spans="1:9" ht="30" customHeight="1" x14ac:dyDescent="0.25">
      <c r="A8"/>
      <c r="B8" s="44">
        <v>4</v>
      </c>
      <c r="C8" s="49" t="s">
        <v>57</v>
      </c>
      <c r="D8" s="46">
        <v>3</v>
      </c>
      <c r="E8" s="64" t="s">
        <v>99</v>
      </c>
      <c r="F8" s="47">
        <v>0.1</v>
      </c>
      <c r="G8" s="65">
        <f>IF(D8&gt;4,D8*F8,0)</f>
        <v>0</v>
      </c>
    </row>
    <row r="9" spans="1:9" ht="20.100000000000001" customHeight="1" x14ac:dyDescent="0.25">
      <c r="A9"/>
      <c r="B9" s="94" t="s">
        <v>42</v>
      </c>
      <c r="C9" s="94"/>
      <c r="D9" s="94"/>
      <c r="E9" s="94"/>
      <c r="F9" s="66">
        <f>SUM(F5:F8)</f>
        <v>1</v>
      </c>
      <c r="G9" s="53">
        <f>IF((I4=1),SUM(G5:G8),0)</f>
        <v>0</v>
      </c>
    </row>
    <row r="10" spans="1:9" ht="20.100000000000001" customHeight="1" x14ac:dyDescent="0.25">
      <c r="A10"/>
      <c r="B10"/>
      <c r="C10"/>
      <c r="D10"/>
    </row>
    <row r="11" spans="1:9" ht="15" customHeight="1" x14ac:dyDescent="0.25">
      <c r="A11" s="67"/>
      <c r="B11" s="92" t="s">
        <v>43</v>
      </c>
      <c r="C11" s="92"/>
      <c r="D11" s="92"/>
    </row>
    <row r="12" spans="1:9" ht="15" customHeight="1" x14ac:dyDescent="0.25">
      <c r="A12" s="67"/>
      <c r="B12" s="57">
        <v>5</v>
      </c>
      <c r="C12" s="93" t="s">
        <v>44</v>
      </c>
      <c r="D12" s="93"/>
    </row>
    <row r="13" spans="1:9" ht="15" customHeight="1" x14ac:dyDescent="0.25">
      <c r="B13" s="58">
        <v>4</v>
      </c>
      <c r="C13" s="93" t="s">
        <v>45</v>
      </c>
      <c r="D13" s="93"/>
    </row>
    <row r="14" spans="1:9" ht="15" customHeight="1" x14ac:dyDescent="0.25">
      <c r="B14" s="59">
        <v>3</v>
      </c>
      <c r="C14" s="93" t="s">
        <v>46</v>
      </c>
      <c r="D14" s="93"/>
    </row>
    <row r="15" spans="1:9" ht="15" customHeight="1" x14ac:dyDescent="0.25">
      <c r="B15" s="60">
        <v>2</v>
      </c>
      <c r="C15" s="93" t="s">
        <v>47</v>
      </c>
      <c r="D15" s="93"/>
    </row>
    <row r="16" spans="1:9" ht="15" customHeight="1" x14ac:dyDescent="0.25">
      <c r="B16" s="61">
        <v>1</v>
      </c>
      <c r="C16" s="93" t="s">
        <v>48</v>
      </c>
      <c r="D16" s="93"/>
    </row>
    <row r="17" spans="2:4" ht="15" customHeight="1" x14ac:dyDescent="0.25">
      <c r="B17" s="62">
        <v>0</v>
      </c>
      <c r="C17" s="93" t="s">
        <v>49</v>
      </c>
      <c r="D17" s="93"/>
    </row>
    <row r="18" spans="2:4" ht="15" customHeight="1" x14ac:dyDescent="0.25">
      <c r="B18" s="63" t="s">
        <v>50</v>
      </c>
      <c r="C18" s="93" t="s">
        <v>51</v>
      </c>
      <c r="D18" s="93"/>
    </row>
  </sheetData>
  <mergeCells count="12">
    <mergeCell ref="C17:D17"/>
    <mergeCell ref="C18:D18"/>
    <mergeCell ref="C12:D12"/>
    <mergeCell ref="C13:D13"/>
    <mergeCell ref="C14:D14"/>
    <mergeCell ref="C15:D15"/>
    <mergeCell ref="C16:D16"/>
    <mergeCell ref="B2:E2"/>
    <mergeCell ref="B3:E3"/>
    <mergeCell ref="B4:C4"/>
    <mergeCell ref="B9:E9"/>
    <mergeCell ref="B11:D11"/>
  </mergeCells>
  <conditionalFormatting sqref="D5:D7">
    <cfRule type="cellIs" dxfId="64" priority="2" operator="equal">
      <formula>5</formula>
    </cfRule>
    <cfRule type="cellIs" dxfId="63" priority="3" operator="equal">
      <formula>4</formula>
    </cfRule>
    <cfRule type="cellIs" dxfId="62" priority="4" operator="equal">
      <formula>3</formula>
    </cfRule>
    <cfRule type="cellIs" dxfId="61" priority="5" operator="equal">
      <formula>2</formula>
    </cfRule>
    <cfRule type="cellIs" dxfId="60" priority="6" operator="equal">
      <formula>1</formula>
    </cfRule>
  </conditionalFormatting>
  <conditionalFormatting sqref="D8">
    <cfRule type="cellIs" dxfId="59" priority="7" operator="equal">
      <formula>5</formula>
    </cfRule>
    <cfRule type="cellIs" dxfId="58" priority="8" operator="equal">
      <formula>4</formula>
    </cfRule>
    <cfRule type="cellIs" dxfId="57" priority="9" operator="equal">
      <formula>3</formula>
    </cfRule>
    <cfRule type="cellIs" dxfId="56" priority="10" operator="equal">
      <formula>2</formula>
    </cfRule>
    <cfRule type="cellIs" dxfId="55" priority="11" operator="equal">
      <formula>1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6"/>
  <sheetViews>
    <sheetView showGridLines="0" zoomScaleNormal="100" workbookViewId="0">
      <selection activeCell="C5" sqref="C5"/>
    </sheetView>
  </sheetViews>
  <sheetFormatPr baseColWidth="10" defaultColWidth="9" defaultRowHeight="15.75" x14ac:dyDescent="0.25"/>
  <cols>
    <col min="1" max="1" width="6.625" style="15"/>
    <col min="2" max="2" width="8.625" style="15"/>
    <col min="3" max="3" width="60.625" style="15"/>
    <col min="4" max="4" width="10.625" style="15"/>
    <col min="5" max="5" width="30.625" style="15"/>
    <col min="6" max="7" width="6.625" style="15"/>
    <col min="8" max="8" width="10.625" style="15"/>
    <col min="9" max="9" width="0" style="15" hidden="1"/>
    <col min="10" max="1025" width="11" style="15"/>
  </cols>
  <sheetData>
    <row r="1" spans="2:10" ht="15" customHeight="1" x14ac:dyDescent="0.25">
      <c r="B1"/>
      <c r="C1"/>
      <c r="D1"/>
      <c r="E1"/>
      <c r="F1"/>
      <c r="G1"/>
      <c r="I1"/>
      <c r="J1"/>
    </row>
    <row r="2" spans="2:10" ht="15" customHeight="1" x14ac:dyDescent="0.25">
      <c r="B2" s="3" t="s">
        <v>58</v>
      </c>
      <c r="C2" s="3"/>
      <c r="D2" s="3"/>
      <c r="E2" s="3"/>
      <c r="F2"/>
      <c r="G2"/>
      <c r="I2"/>
      <c r="J2"/>
    </row>
    <row r="3" spans="2:10" ht="15" customHeight="1" x14ac:dyDescent="0.25">
      <c r="B3" s="1" t="s">
        <v>12</v>
      </c>
      <c r="C3" s="1"/>
      <c r="D3" s="41" t="s">
        <v>14</v>
      </c>
      <c r="E3" s="41" t="s">
        <v>30</v>
      </c>
      <c r="F3" s="41" t="s">
        <v>13</v>
      </c>
      <c r="G3" s="41" t="s">
        <v>15</v>
      </c>
      <c r="I3" s="42" t="b">
        <f>AND(G4&gt;0,G5&gt;0,G6&gt;0)</f>
        <v>0</v>
      </c>
      <c r="J3"/>
    </row>
    <row r="4" spans="2:10" ht="30" customHeight="1" x14ac:dyDescent="0.25">
      <c r="B4" s="44">
        <v>1</v>
      </c>
      <c r="C4" s="68" t="s">
        <v>59</v>
      </c>
      <c r="D4" s="46">
        <v>4</v>
      </c>
      <c r="E4" s="69" t="s">
        <v>100</v>
      </c>
      <c r="F4" s="47">
        <v>0.5</v>
      </c>
      <c r="G4" s="65">
        <f>IF(D4&gt;4,D4*F4,0)</f>
        <v>0</v>
      </c>
      <c r="J4" s="95"/>
    </row>
    <row r="5" spans="2:10" ht="50.1" customHeight="1" x14ac:dyDescent="0.25">
      <c r="B5" s="44">
        <v>2</v>
      </c>
      <c r="C5" s="68" t="s">
        <v>60</v>
      </c>
      <c r="D5" s="46">
        <v>4</v>
      </c>
      <c r="E5" s="69" t="s">
        <v>101</v>
      </c>
      <c r="F5" s="50">
        <v>0.3</v>
      </c>
      <c r="G5" s="65">
        <f>IF(D5&gt;4,D5*F5,0)</f>
        <v>0</v>
      </c>
      <c r="J5" s="95"/>
    </row>
    <row r="6" spans="2:10" ht="30" customHeight="1" x14ac:dyDescent="0.25">
      <c r="B6" s="44">
        <v>3</v>
      </c>
      <c r="C6" s="68" t="s">
        <v>61</v>
      </c>
      <c r="D6" s="46">
        <v>4</v>
      </c>
      <c r="E6" s="69" t="s">
        <v>102</v>
      </c>
      <c r="F6" s="47">
        <v>0.2</v>
      </c>
      <c r="G6" s="65">
        <f>IF(D6&gt;4,D6*F6,0)</f>
        <v>0</v>
      </c>
      <c r="J6" s="95"/>
    </row>
    <row r="7" spans="2:10" ht="20.100000000000001" customHeight="1" x14ac:dyDescent="0.25">
      <c r="B7" s="94" t="s">
        <v>42</v>
      </c>
      <c r="C7" s="94"/>
      <c r="D7" s="94"/>
      <c r="E7" s="94"/>
      <c r="F7" s="66">
        <f>SUM(F4:F6)</f>
        <v>1</v>
      </c>
      <c r="G7" s="70">
        <f>IF((I3=1),SUM(G4:G6),0)</f>
        <v>0</v>
      </c>
      <c r="J7" s="71"/>
    </row>
    <row r="8" spans="2:10" ht="20.100000000000001" customHeight="1" x14ac:dyDescent="0.25">
      <c r="B8"/>
      <c r="C8"/>
      <c r="D8"/>
    </row>
    <row r="9" spans="2:10" ht="15" customHeight="1" x14ac:dyDescent="0.25">
      <c r="B9" s="92" t="s">
        <v>43</v>
      </c>
      <c r="C9" s="92"/>
      <c r="D9" s="92"/>
    </row>
    <row r="10" spans="2:10" ht="15" customHeight="1" x14ac:dyDescent="0.25">
      <c r="B10" s="57">
        <v>5</v>
      </c>
      <c r="C10" s="93" t="s">
        <v>44</v>
      </c>
      <c r="D10" s="93"/>
    </row>
    <row r="11" spans="2:10" ht="15" customHeight="1" x14ac:dyDescent="0.25">
      <c r="B11" s="58">
        <v>4</v>
      </c>
      <c r="C11" s="93" t="s">
        <v>45</v>
      </c>
      <c r="D11" s="93"/>
    </row>
    <row r="12" spans="2:10" ht="15" customHeight="1" x14ac:dyDescent="0.25">
      <c r="B12" s="59">
        <v>3</v>
      </c>
      <c r="C12" s="93" t="s">
        <v>46</v>
      </c>
      <c r="D12" s="93"/>
    </row>
    <row r="13" spans="2:10" ht="15" customHeight="1" x14ac:dyDescent="0.25">
      <c r="B13" s="60">
        <v>2</v>
      </c>
      <c r="C13" s="93" t="s">
        <v>47</v>
      </c>
      <c r="D13" s="93"/>
    </row>
    <row r="14" spans="2:10" ht="15" customHeight="1" x14ac:dyDescent="0.25">
      <c r="B14" s="61">
        <v>1</v>
      </c>
      <c r="C14" s="93" t="s">
        <v>48</v>
      </c>
      <c r="D14" s="93"/>
    </row>
    <row r="15" spans="2:10" ht="15" customHeight="1" x14ac:dyDescent="0.25">
      <c r="B15" s="62">
        <v>0</v>
      </c>
      <c r="C15" s="93" t="s">
        <v>49</v>
      </c>
      <c r="D15" s="93"/>
    </row>
    <row r="16" spans="2:10" ht="15" customHeight="1" x14ac:dyDescent="0.25">
      <c r="B16" s="63" t="s">
        <v>50</v>
      </c>
      <c r="C16" s="93" t="s">
        <v>51</v>
      </c>
      <c r="D16" s="93"/>
    </row>
  </sheetData>
  <mergeCells count="12">
    <mergeCell ref="C15:D15"/>
    <mergeCell ref="C16:D16"/>
    <mergeCell ref="C10:D10"/>
    <mergeCell ref="C11:D11"/>
    <mergeCell ref="C12:D12"/>
    <mergeCell ref="C13:D13"/>
    <mergeCell ref="C14:D14"/>
    <mergeCell ref="B2:E2"/>
    <mergeCell ref="B3:C3"/>
    <mergeCell ref="J4:J6"/>
    <mergeCell ref="B7:E7"/>
    <mergeCell ref="B9:D9"/>
  </mergeCells>
  <conditionalFormatting sqref="D4:D6">
    <cfRule type="cellIs" dxfId="54" priority="2" operator="equal">
      <formula>5</formula>
    </cfRule>
    <cfRule type="cellIs" dxfId="53" priority="3" operator="equal">
      <formula>4</formula>
    </cfRule>
    <cfRule type="cellIs" dxfId="52" priority="4" operator="equal">
      <formula>3</formula>
    </cfRule>
    <cfRule type="cellIs" dxfId="51" priority="5" operator="equal">
      <formula>2</formula>
    </cfRule>
    <cfRule type="cellIs" dxfId="50" priority="6" operator="equal">
      <formula>1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17"/>
  <sheetViews>
    <sheetView showGridLines="0" topLeftCell="A4" zoomScaleNormal="100" workbookViewId="0">
      <selection activeCell="E11" sqref="E11"/>
    </sheetView>
  </sheetViews>
  <sheetFormatPr baseColWidth="10" defaultColWidth="9" defaultRowHeight="15.75" x14ac:dyDescent="0.25"/>
  <cols>
    <col min="1" max="1" width="6.625" style="15"/>
    <col min="2" max="2" width="8.625" style="15"/>
    <col min="3" max="3" width="60.625" style="15"/>
    <col min="4" max="4" width="10.625" style="15"/>
    <col min="5" max="5" width="30.625" style="15"/>
    <col min="6" max="7" width="6.625" style="15"/>
    <col min="8" max="8" width="10.625" style="15"/>
    <col min="9" max="10" width="0" style="15" hidden="1"/>
    <col min="11" max="1025" width="11" style="15"/>
  </cols>
  <sheetData>
    <row r="1" spans="2:10" ht="15" customHeight="1" x14ac:dyDescent="0.25">
      <c r="B1"/>
      <c r="C1"/>
      <c r="D1"/>
      <c r="E1"/>
      <c r="F1"/>
      <c r="G1"/>
      <c r="I1"/>
      <c r="J1"/>
    </row>
    <row r="2" spans="2:10" ht="15" customHeight="1" x14ac:dyDescent="0.25">
      <c r="B2" s="3" t="s">
        <v>62</v>
      </c>
      <c r="C2" s="3"/>
      <c r="D2" s="3"/>
      <c r="E2" s="3"/>
      <c r="F2"/>
      <c r="G2"/>
      <c r="I2"/>
      <c r="J2"/>
    </row>
    <row r="3" spans="2:10" ht="30" customHeight="1" x14ac:dyDescent="0.25">
      <c r="B3" s="2" t="s">
        <v>63</v>
      </c>
      <c r="C3" s="2"/>
      <c r="D3" s="2"/>
      <c r="E3" s="2"/>
      <c r="F3"/>
      <c r="G3"/>
      <c r="I3"/>
      <c r="J3"/>
    </row>
    <row r="4" spans="2:10" ht="15" customHeight="1" x14ac:dyDescent="0.25">
      <c r="B4" s="1" t="s">
        <v>12</v>
      </c>
      <c r="C4" s="1"/>
      <c r="D4" s="41" t="s">
        <v>14</v>
      </c>
      <c r="E4" s="41" t="s">
        <v>30</v>
      </c>
      <c r="F4" s="41" t="s">
        <v>13</v>
      </c>
      <c r="G4" s="41" t="s">
        <v>15</v>
      </c>
      <c r="I4" s="42" t="b">
        <f>AND(G5&gt;0,G6&gt;0,G7&gt;0)</f>
        <v>0</v>
      </c>
      <c r="J4"/>
    </row>
    <row r="5" spans="2:10" ht="30" customHeight="1" x14ac:dyDescent="0.25">
      <c r="B5" s="44">
        <v>1</v>
      </c>
      <c r="C5" s="68" t="s">
        <v>64</v>
      </c>
      <c r="D5" s="46">
        <v>3</v>
      </c>
      <c r="E5" s="69" t="s">
        <v>103</v>
      </c>
      <c r="F5" s="50">
        <v>0.4</v>
      </c>
      <c r="G5" s="65">
        <f>IF(D5&gt;4,D5*F5,0)</f>
        <v>0</v>
      </c>
      <c r="J5" s="95" t="s">
        <v>65</v>
      </c>
    </row>
    <row r="6" spans="2:10" ht="30" customHeight="1" x14ac:dyDescent="0.25">
      <c r="B6" s="44">
        <v>2</v>
      </c>
      <c r="C6" s="68" t="s">
        <v>66</v>
      </c>
      <c r="D6" s="46">
        <v>3</v>
      </c>
      <c r="E6" s="69" t="s">
        <v>104</v>
      </c>
      <c r="F6" s="50">
        <v>0.4</v>
      </c>
      <c r="G6" s="65">
        <f>IF(D6&gt;4,D6*F6,0)</f>
        <v>0</v>
      </c>
      <c r="J6" s="95"/>
    </row>
    <row r="7" spans="2:10" ht="30" customHeight="1" x14ac:dyDescent="0.25">
      <c r="B7" s="44">
        <v>3</v>
      </c>
      <c r="C7" s="68" t="s">
        <v>67</v>
      </c>
      <c r="D7" s="46">
        <v>4</v>
      </c>
      <c r="E7" s="69"/>
      <c r="F7" s="50">
        <v>0.2</v>
      </c>
      <c r="G7" s="65">
        <f>IF(D7&gt;4,D7*F7,0)</f>
        <v>0</v>
      </c>
      <c r="J7" s="95"/>
    </row>
    <row r="8" spans="2:10" ht="20.100000000000001" customHeight="1" x14ac:dyDescent="0.25">
      <c r="B8" s="94" t="s">
        <v>42</v>
      </c>
      <c r="C8" s="94"/>
      <c r="D8" s="94"/>
      <c r="E8" s="94"/>
      <c r="F8" s="66">
        <f>SUM(F5:F7)</f>
        <v>1</v>
      </c>
      <c r="G8" s="70">
        <f>IF((I4=1),SUM(G5:G7),0)</f>
        <v>0</v>
      </c>
      <c r="J8" s="71"/>
    </row>
    <row r="9" spans="2:10" ht="20.100000000000001" customHeight="1" x14ac:dyDescent="0.25">
      <c r="B9"/>
      <c r="C9"/>
      <c r="D9"/>
    </row>
    <row r="10" spans="2:10" ht="15" customHeight="1" x14ac:dyDescent="0.25">
      <c r="B10" s="92" t="s">
        <v>43</v>
      </c>
      <c r="C10" s="92"/>
      <c r="D10" s="92"/>
    </row>
    <row r="11" spans="2:10" ht="15" customHeight="1" x14ac:dyDescent="0.25">
      <c r="B11" s="57">
        <v>5</v>
      </c>
      <c r="C11" s="93" t="s">
        <v>44</v>
      </c>
      <c r="D11" s="93"/>
    </row>
    <row r="12" spans="2:10" ht="15" customHeight="1" x14ac:dyDescent="0.25">
      <c r="B12" s="58">
        <v>4</v>
      </c>
      <c r="C12" s="93" t="s">
        <v>45</v>
      </c>
      <c r="D12" s="93"/>
    </row>
    <row r="13" spans="2:10" ht="15" customHeight="1" x14ac:dyDescent="0.25">
      <c r="B13" s="59">
        <v>3</v>
      </c>
      <c r="C13" s="93" t="s">
        <v>46</v>
      </c>
      <c r="D13" s="93"/>
    </row>
    <row r="14" spans="2:10" ht="15" customHeight="1" x14ac:dyDescent="0.25">
      <c r="B14" s="60">
        <v>2</v>
      </c>
      <c r="C14" s="93" t="s">
        <v>47</v>
      </c>
      <c r="D14" s="93"/>
    </row>
    <row r="15" spans="2:10" ht="15" customHeight="1" x14ac:dyDescent="0.25">
      <c r="B15" s="61">
        <v>1</v>
      </c>
      <c r="C15" s="93" t="s">
        <v>48</v>
      </c>
      <c r="D15" s="93"/>
    </row>
    <row r="16" spans="2:10" ht="15" customHeight="1" x14ac:dyDescent="0.25">
      <c r="B16" s="62">
        <v>0</v>
      </c>
      <c r="C16" s="93" t="s">
        <v>49</v>
      </c>
      <c r="D16" s="93"/>
    </row>
    <row r="17" spans="2:4" ht="15" customHeight="1" x14ac:dyDescent="0.25">
      <c r="B17" s="63" t="s">
        <v>50</v>
      </c>
      <c r="C17" s="93" t="s">
        <v>51</v>
      </c>
      <c r="D17" s="93"/>
    </row>
  </sheetData>
  <mergeCells count="13">
    <mergeCell ref="C15:D15"/>
    <mergeCell ref="C16:D16"/>
    <mergeCell ref="C17:D17"/>
    <mergeCell ref="B10:D10"/>
    <mergeCell ref="C11:D11"/>
    <mergeCell ref="C12:D12"/>
    <mergeCell ref="C13:D13"/>
    <mergeCell ref="C14:D14"/>
    <mergeCell ref="B2:E2"/>
    <mergeCell ref="B3:E3"/>
    <mergeCell ref="B4:C4"/>
    <mergeCell ref="J5:J7"/>
    <mergeCell ref="B8:E8"/>
  </mergeCells>
  <conditionalFormatting sqref="D5:D7">
    <cfRule type="cellIs" dxfId="49" priority="2" operator="equal">
      <formula>5</formula>
    </cfRule>
    <cfRule type="cellIs" dxfId="48" priority="3" operator="equal">
      <formula>4</formula>
    </cfRule>
    <cfRule type="cellIs" dxfId="47" priority="4" operator="equal">
      <formula>3</formula>
    </cfRule>
    <cfRule type="cellIs" dxfId="46" priority="5" operator="equal">
      <formula>2</formula>
    </cfRule>
    <cfRule type="cellIs" dxfId="45" priority="6" operator="equal">
      <formula>1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8"/>
  <sheetViews>
    <sheetView showGridLines="0" topLeftCell="A7" zoomScaleNormal="100" workbookViewId="0">
      <selection activeCell="E7" sqref="E7"/>
    </sheetView>
  </sheetViews>
  <sheetFormatPr baseColWidth="10" defaultColWidth="9" defaultRowHeight="15.75" x14ac:dyDescent="0.25"/>
  <cols>
    <col min="1" max="1" width="6.625" style="72"/>
    <col min="2" max="2" width="8.625" style="72"/>
    <col min="3" max="3" width="60.625" style="72"/>
    <col min="4" max="4" width="10.625" style="72"/>
    <col min="5" max="5" width="30.625" style="72"/>
    <col min="6" max="7" width="6.625" style="72"/>
    <col min="8" max="8" width="10.625" style="72"/>
    <col min="9" max="15" width="0" style="72" hidden="1"/>
    <col min="16" max="1025" width="11" style="72"/>
  </cols>
  <sheetData>
    <row r="1" spans="1:1024" ht="15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15" customFormat="1" ht="15" customHeight="1" x14ac:dyDescent="0.25">
      <c r="B2" s="3" t="s">
        <v>68</v>
      </c>
      <c r="C2" s="3"/>
      <c r="D2" s="3"/>
      <c r="E2" s="3"/>
    </row>
    <row r="3" spans="1:1024" ht="30" customHeight="1" x14ac:dyDescent="0.25">
      <c r="A3" s="15"/>
      <c r="B3" s="2" t="s">
        <v>69</v>
      </c>
      <c r="C3" s="2"/>
      <c r="D3" s="2"/>
      <c r="E3" s="2"/>
      <c r="F3"/>
      <c r="G3"/>
      <c r="I3"/>
      <c r="J3"/>
    </row>
    <row r="4" spans="1:1024" ht="15" customHeight="1" x14ac:dyDescent="0.25">
      <c r="A4" s="15"/>
      <c r="B4" s="1" t="s">
        <v>12</v>
      </c>
      <c r="C4" s="1"/>
      <c r="D4" s="41" t="s">
        <v>14</v>
      </c>
      <c r="E4" s="41" t="s">
        <v>30</v>
      </c>
      <c r="F4" s="41" t="s">
        <v>13</v>
      </c>
      <c r="G4" s="41" t="s">
        <v>15</v>
      </c>
      <c r="I4" s="42" t="b">
        <f>AND(G5&gt;0,G6&gt;0,G7&gt;0,G8&gt;0)</f>
        <v>0</v>
      </c>
      <c r="J4"/>
    </row>
    <row r="5" spans="1:1024" ht="30" customHeight="1" x14ac:dyDescent="0.25">
      <c r="B5" s="73">
        <v>1</v>
      </c>
      <c r="C5" s="74" t="s">
        <v>70</v>
      </c>
      <c r="D5" s="75">
        <v>4</v>
      </c>
      <c r="E5" s="74" t="s">
        <v>105</v>
      </c>
      <c r="F5" s="50">
        <v>0.4</v>
      </c>
      <c r="G5" s="65">
        <f>IF(D5&gt;=4,D5*F5,0)</f>
        <v>1.6</v>
      </c>
      <c r="J5" s="95" t="s">
        <v>65</v>
      </c>
    </row>
    <row r="6" spans="1:1024" ht="30" customHeight="1" x14ac:dyDescent="0.25">
      <c r="B6" s="73">
        <v>2</v>
      </c>
      <c r="C6" s="74" t="s">
        <v>71</v>
      </c>
      <c r="D6" s="75">
        <v>3</v>
      </c>
      <c r="E6" s="74" t="s">
        <v>106</v>
      </c>
      <c r="F6" s="50">
        <v>0.4</v>
      </c>
      <c r="G6" s="65">
        <f>IF(D6&gt;=4,D6*F6,0)</f>
        <v>0</v>
      </c>
      <c r="J6" s="95"/>
    </row>
    <row r="7" spans="1:1024" ht="50.1" customHeight="1" x14ac:dyDescent="0.25">
      <c r="B7" s="73">
        <v>3</v>
      </c>
      <c r="C7" s="74" t="s">
        <v>72</v>
      </c>
      <c r="D7" s="75">
        <v>5</v>
      </c>
      <c r="E7" s="74"/>
      <c r="F7" s="50">
        <v>0.1</v>
      </c>
      <c r="G7" s="65">
        <f>IF(D7&gt;=4,D7*F7,0)</f>
        <v>0.5</v>
      </c>
      <c r="J7" s="95"/>
    </row>
    <row r="8" spans="1:1024" ht="30" customHeight="1" x14ac:dyDescent="0.25">
      <c r="B8" s="73">
        <v>4</v>
      </c>
      <c r="C8" s="76" t="s">
        <v>73</v>
      </c>
      <c r="D8" s="75">
        <v>5</v>
      </c>
      <c r="E8" s="74"/>
      <c r="F8" s="50">
        <v>0.1</v>
      </c>
      <c r="G8" s="65">
        <f>IF(D8&gt;=4,D8*F8,0)</f>
        <v>0.5</v>
      </c>
      <c r="J8" s="95"/>
    </row>
    <row r="9" spans="1:1024" ht="20.100000000000001" customHeight="1" x14ac:dyDescent="0.25">
      <c r="B9" s="94" t="s">
        <v>42</v>
      </c>
      <c r="C9" s="94"/>
      <c r="D9" s="94"/>
      <c r="E9" s="94"/>
      <c r="F9" s="66">
        <f>SUM(F5:F8)</f>
        <v>1</v>
      </c>
      <c r="G9" s="70">
        <f>IF((I4=1),SUM(G5:G8),0)</f>
        <v>0</v>
      </c>
      <c r="J9" s="71"/>
    </row>
    <row r="10" spans="1:1024" ht="20.100000000000001" customHeight="1" x14ac:dyDescent="0.25">
      <c r="B10"/>
      <c r="C10"/>
      <c r="D10"/>
    </row>
    <row r="11" spans="1:1024" ht="15" customHeight="1" x14ac:dyDescent="0.25">
      <c r="B11" s="92" t="s">
        <v>43</v>
      </c>
      <c r="C11" s="92"/>
      <c r="D11" s="92"/>
    </row>
    <row r="12" spans="1:1024" ht="15" customHeight="1" x14ac:dyDescent="0.25">
      <c r="B12" s="57">
        <v>5</v>
      </c>
      <c r="C12" s="93" t="s">
        <v>44</v>
      </c>
      <c r="D12" s="93"/>
    </row>
    <row r="13" spans="1:1024" ht="15" customHeight="1" x14ac:dyDescent="0.25">
      <c r="B13" s="58">
        <v>4</v>
      </c>
      <c r="C13" s="93" t="s">
        <v>45</v>
      </c>
      <c r="D13" s="93"/>
    </row>
    <row r="14" spans="1:1024" ht="15" customHeight="1" x14ac:dyDescent="0.25">
      <c r="B14" s="59">
        <v>3</v>
      </c>
      <c r="C14" s="93" t="s">
        <v>46</v>
      </c>
      <c r="D14" s="93"/>
    </row>
    <row r="15" spans="1:1024" ht="15" customHeight="1" x14ac:dyDescent="0.25">
      <c r="B15" s="60">
        <v>2</v>
      </c>
      <c r="C15" s="93" t="s">
        <v>47</v>
      </c>
      <c r="D15" s="93"/>
    </row>
    <row r="16" spans="1:1024" ht="15" customHeight="1" x14ac:dyDescent="0.25">
      <c r="B16" s="61">
        <v>1</v>
      </c>
      <c r="C16" s="93" t="s">
        <v>48</v>
      </c>
      <c r="D16" s="93"/>
    </row>
    <row r="17" spans="2:4" ht="15" customHeight="1" x14ac:dyDescent="0.25">
      <c r="B17" s="62">
        <v>0</v>
      </c>
      <c r="C17" s="93" t="s">
        <v>49</v>
      </c>
      <c r="D17" s="93"/>
    </row>
    <row r="18" spans="2:4" ht="15" customHeight="1" x14ac:dyDescent="0.25">
      <c r="B18" s="63" t="s">
        <v>50</v>
      </c>
      <c r="C18" s="93" t="s">
        <v>51</v>
      </c>
      <c r="D18" s="93"/>
    </row>
  </sheetData>
  <mergeCells count="13">
    <mergeCell ref="C16:D16"/>
    <mergeCell ref="C17:D17"/>
    <mergeCell ref="C18:D18"/>
    <mergeCell ref="B11:D11"/>
    <mergeCell ref="C12:D12"/>
    <mergeCell ref="C13:D13"/>
    <mergeCell ref="C14:D14"/>
    <mergeCell ref="C15:D15"/>
    <mergeCell ref="B2:E2"/>
    <mergeCell ref="B3:E3"/>
    <mergeCell ref="B4:C4"/>
    <mergeCell ref="J5:J8"/>
    <mergeCell ref="B9:E9"/>
  </mergeCells>
  <conditionalFormatting sqref="D5:D6">
    <cfRule type="cellIs" dxfId="44" priority="2" operator="equal">
      <formula>5</formula>
    </cfRule>
    <cfRule type="cellIs" dxfId="43" priority="3" operator="equal">
      <formula>4</formula>
    </cfRule>
    <cfRule type="cellIs" dxfId="42" priority="4" operator="equal">
      <formula>3</formula>
    </cfRule>
    <cfRule type="cellIs" dxfId="41" priority="5" operator="equal">
      <formula>2</formula>
    </cfRule>
    <cfRule type="cellIs" dxfId="40" priority="6" operator="equal">
      <formula>1</formula>
    </cfRule>
  </conditionalFormatting>
  <conditionalFormatting sqref="D8">
    <cfRule type="cellIs" dxfId="39" priority="7" operator="equal">
      <formula>5</formula>
    </cfRule>
    <cfRule type="cellIs" dxfId="38" priority="8" operator="equal">
      <formula>4</formula>
    </cfRule>
    <cfRule type="cellIs" dxfId="37" priority="9" operator="equal">
      <formula>3</formula>
    </cfRule>
    <cfRule type="cellIs" dxfId="36" priority="10" operator="equal">
      <formula>2</formula>
    </cfRule>
    <cfRule type="cellIs" dxfId="35" priority="11" operator="equal">
      <formula>1</formula>
    </cfRule>
  </conditionalFormatting>
  <conditionalFormatting sqref="D7">
    <cfRule type="cellIs" dxfId="34" priority="12" operator="equal">
      <formula>5</formula>
    </cfRule>
    <cfRule type="cellIs" dxfId="33" priority="13" operator="equal">
      <formula>4</formula>
    </cfRule>
    <cfRule type="cellIs" dxfId="32" priority="14" operator="equal">
      <formula>3</formula>
    </cfRule>
    <cfRule type="cellIs" dxfId="31" priority="15" operator="equal">
      <formula>2</formula>
    </cfRule>
    <cfRule type="cellIs" dxfId="30" priority="16" operator="equal">
      <formula>1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16"/>
  <sheetViews>
    <sheetView showGridLines="0" zoomScaleNormal="100" workbookViewId="0">
      <selection activeCell="C6" sqref="C6"/>
    </sheetView>
  </sheetViews>
  <sheetFormatPr baseColWidth="10" defaultColWidth="9" defaultRowHeight="15.75" x14ac:dyDescent="0.25"/>
  <cols>
    <col min="1" max="1" width="6.625" style="15"/>
    <col min="2" max="2" width="8.625" style="15"/>
    <col min="3" max="3" width="60.625" style="15"/>
    <col min="4" max="4" width="10.625" style="15"/>
    <col min="5" max="5" width="30.625" style="15"/>
    <col min="6" max="7" width="6.625" style="15"/>
    <col min="8" max="12" width="0" style="15" hidden="1"/>
    <col min="13" max="1025" width="11" style="15"/>
  </cols>
  <sheetData>
    <row r="1" spans="2:11" ht="15" customHeight="1" x14ac:dyDescent="0.25">
      <c r="B1"/>
      <c r="C1"/>
      <c r="D1"/>
      <c r="E1"/>
      <c r="F1"/>
      <c r="G1"/>
      <c r="H1"/>
      <c r="I1"/>
      <c r="J1"/>
      <c r="K1"/>
    </row>
    <row r="2" spans="2:11" ht="15" customHeight="1" x14ac:dyDescent="0.25">
      <c r="B2" s="3" t="s">
        <v>74</v>
      </c>
      <c r="C2" s="3"/>
      <c r="D2" s="3"/>
      <c r="E2" s="3"/>
      <c r="F2"/>
      <c r="G2"/>
      <c r="H2"/>
      <c r="I2"/>
      <c r="J2"/>
      <c r="K2"/>
    </row>
    <row r="3" spans="2:11" ht="15" customHeight="1" x14ac:dyDescent="0.25">
      <c r="B3" s="1" t="s">
        <v>12</v>
      </c>
      <c r="C3" s="1"/>
      <c r="D3" s="41" t="s">
        <v>14</v>
      </c>
      <c r="E3" s="41" t="s">
        <v>30</v>
      </c>
      <c r="F3" s="41" t="s">
        <v>13</v>
      </c>
      <c r="G3" s="41" t="s">
        <v>15</v>
      </c>
      <c r="H3" s="77"/>
      <c r="I3"/>
      <c r="J3" s="78" t="b">
        <f>AND(G4&gt;0,G5&gt;0,I6=1)</f>
        <v>0</v>
      </c>
      <c r="K3"/>
    </row>
    <row r="4" spans="2:11" ht="30" customHeight="1" x14ac:dyDescent="0.25">
      <c r="B4" s="44">
        <v>1</v>
      </c>
      <c r="C4" s="22" t="s">
        <v>75</v>
      </c>
      <c r="D4" s="46">
        <v>5</v>
      </c>
      <c r="E4" s="79"/>
      <c r="F4" s="50">
        <v>0.45</v>
      </c>
      <c r="G4" s="65">
        <f>IF(D4&gt;=4,D4*F4,0)</f>
        <v>2.25</v>
      </c>
      <c r="H4" s="80"/>
      <c r="I4" s="80"/>
      <c r="J4" s="80"/>
      <c r="K4"/>
    </row>
    <row r="5" spans="2:11" ht="30" customHeight="1" x14ac:dyDescent="0.25">
      <c r="B5" s="44">
        <v>2</v>
      </c>
      <c r="C5" s="22" t="s">
        <v>76</v>
      </c>
      <c r="D5" s="46">
        <v>5</v>
      </c>
      <c r="E5" s="81"/>
      <c r="F5" s="50">
        <v>0.45</v>
      </c>
      <c r="G5" s="65">
        <f>IF(D5&gt;=4,D5*F5,0)</f>
        <v>2.25</v>
      </c>
      <c r="H5" s="80"/>
      <c r="I5" s="80"/>
      <c r="J5"/>
      <c r="K5"/>
    </row>
    <row r="6" spans="2:11" ht="50.1" customHeight="1" x14ac:dyDescent="0.25">
      <c r="B6" s="44">
        <v>3</v>
      </c>
      <c r="C6" s="22" t="s">
        <v>77</v>
      </c>
      <c r="D6" s="46"/>
      <c r="E6" s="81"/>
      <c r="F6" s="50">
        <v>0.1</v>
      </c>
      <c r="G6" s="65" t="str">
        <f>IF(D6&lt;&gt;"",D6*F6,"")</f>
        <v/>
      </c>
      <c r="H6" s="80"/>
      <c r="I6" s="82">
        <f>IF((D6&gt;=4),1,0)</f>
        <v>0</v>
      </c>
      <c r="J6" s="83">
        <f>IF(G6="",1,0)</f>
        <v>1</v>
      </c>
      <c r="K6" s="84" t="s">
        <v>78</v>
      </c>
    </row>
    <row r="7" spans="2:11" ht="20.100000000000001" customHeight="1" x14ac:dyDescent="0.25">
      <c r="B7" s="94" t="s">
        <v>42</v>
      </c>
      <c r="C7" s="94"/>
      <c r="D7" s="94"/>
      <c r="E7" s="94"/>
      <c r="F7" s="66">
        <f>SUM(F4:F6)</f>
        <v>1</v>
      </c>
      <c r="G7" s="70">
        <f>IF((I6=1),I7,J7)</f>
        <v>5</v>
      </c>
      <c r="H7" s="85"/>
      <c r="I7" s="86">
        <f>IF((J3=1),SUM(G4:G6),0)</f>
        <v>0</v>
      </c>
      <c r="J7" s="86">
        <f>IF((J6=1),((SUM(G4:G5)/4.5)*5),SUM(G4:G6))</f>
        <v>5</v>
      </c>
    </row>
    <row r="8" spans="2:11" ht="20.100000000000001" customHeight="1" x14ac:dyDescent="0.25">
      <c r="B8"/>
      <c r="C8"/>
      <c r="D8"/>
    </row>
    <row r="9" spans="2:11" ht="15" customHeight="1" x14ac:dyDescent="0.25">
      <c r="B9" s="92" t="s">
        <v>43</v>
      </c>
      <c r="C9" s="92"/>
      <c r="D9" s="92"/>
    </row>
    <row r="10" spans="2:11" ht="15" customHeight="1" x14ac:dyDescent="0.25">
      <c r="B10" s="57">
        <v>5</v>
      </c>
      <c r="C10" s="93" t="s">
        <v>44</v>
      </c>
      <c r="D10" s="93"/>
    </row>
    <row r="11" spans="2:11" ht="15" customHeight="1" x14ac:dyDescent="0.25">
      <c r="B11" s="58">
        <v>4</v>
      </c>
      <c r="C11" s="93" t="s">
        <v>45</v>
      </c>
      <c r="D11" s="93"/>
    </row>
    <row r="12" spans="2:11" ht="15" customHeight="1" x14ac:dyDescent="0.25">
      <c r="B12" s="59">
        <v>3</v>
      </c>
      <c r="C12" s="93" t="s">
        <v>46</v>
      </c>
      <c r="D12" s="93"/>
    </row>
    <row r="13" spans="2:11" ht="15" customHeight="1" x14ac:dyDescent="0.25">
      <c r="B13" s="60">
        <v>2</v>
      </c>
      <c r="C13" s="93" t="s">
        <v>47</v>
      </c>
      <c r="D13" s="93"/>
    </row>
    <row r="14" spans="2:11" ht="15" customHeight="1" x14ac:dyDescent="0.25">
      <c r="B14" s="61">
        <v>1</v>
      </c>
      <c r="C14" s="93" t="s">
        <v>48</v>
      </c>
      <c r="D14" s="93"/>
    </row>
    <row r="15" spans="2:11" ht="15" customHeight="1" x14ac:dyDescent="0.25">
      <c r="B15" s="62">
        <v>0</v>
      </c>
      <c r="C15" s="93" t="s">
        <v>49</v>
      </c>
      <c r="D15" s="93"/>
    </row>
    <row r="16" spans="2:11" ht="15" customHeight="1" x14ac:dyDescent="0.25">
      <c r="B16" s="63" t="s">
        <v>50</v>
      </c>
      <c r="C16" s="93" t="s">
        <v>51</v>
      </c>
      <c r="D16" s="93"/>
    </row>
  </sheetData>
  <mergeCells count="11">
    <mergeCell ref="C16:D16"/>
    <mergeCell ref="C11:D11"/>
    <mergeCell ref="C12:D12"/>
    <mergeCell ref="C13:D13"/>
    <mergeCell ref="C14:D14"/>
    <mergeCell ref="C15:D15"/>
    <mergeCell ref="B2:E2"/>
    <mergeCell ref="B3:C3"/>
    <mergeCell ref="B7:E7"/>
    <mergeCell ref="B9:D9"/>
    <mergeCell ref="C10:D10"/>
  </mergeCells>
  <conditionalFormatting sqref="D5:D6">
    <cfRule type="cellIs" dxfId="29" priority="2" operator="equal">
      <formula>5</formula>
    </cfRule>
    <cfRule type="cellIs" dxfId="28" priority="3" operator="equal">
      <formula>4</formula>
    </cfRule>
    <cfRule type="cellIs" dxfId="27" priority="4" operator="equal">
      <formula>3</formula>
    </cfRule>
    <cfRule type="cellIs" dxfId="26" priority="5" operator="equal">
      <formula>2</formula>
    </cfRule>
    <cfRule type="cellIs" dxfId="25" priority="6" operator="equal">
      <formula>1</formula>
    </cfRule>
  </conditionalFormatting>
  <conditionalFormatting sqref="D4">
    <cfRule type="cellIs" dxfId="24" priority="7" operator="equal">
      <formula>5</formula>
    </cfRule>
    <cfRule type="cellIs" dxfId="23" priority="8" operator="equal">
      <formula>4</formula>
    </cfRule>
    <cfRule type="cellIs" dxfId="22" priority="9" operator="equal">
      <formula>3</formula>
    </cfRule>
    <cfRule type="cellIs" dxfId="21" priority="10" operator="equal">
      <formula>2</formula>
    </cfRule>
    <cfRule type="cellIs" dxfId="20" priority="11" operator="equal">
      <formula>1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17"/>
  <sheetViews>
    <sheetView showGridLines="0" zoomScaleNormal="100" workbookViewId="0">
      <selection activeCell="B8" sqref="B8:E8"/>
    </sheetView>
  </sheetViews>
  <sheetFormatPr baseColWidth="10" defaultColWidth="9" defaultRowHeight="15.75" x14ac:dyDescent="0.25"/>
  <cols>
    <col min="1" max="1" width="6.625" style="15"/>
    <col min="2" max="2" width="8.625" style="15"/>
    <col min="3" max="3" width="60.625" style="15"/>
    <col min="4" max="4" width="10.625" style="15"/>
    <col min="5" max="5" width="30.625" style="15"/>
    <col min="6" max="7" width="6.625" style="15"/>
    <col min="8" max="8" width="10.625" style="15"/>
    <col min="9" max="11" width="0" style="15" hidden="1"/>
    <col min="12" max="1025" width="11" style="15"/>
  </cols>
  <sheetData>
    <row r="1" spans="2:11" ht="15" customHeight="1" x14ac:dyDescent="0.25">
      <c r="B1"/>
      <c r="C1"/>
      <c r="D1"/>
      <c r="E1"/>
      <c r="F1"/>
      <c r="G1"/>
      <c r="I1"/>
      <c r="J1"/>
      <c r="K1"/>
    </row>
    <row r="2" spans="2:11" ht="15" customHeight="1" x14ac:dyDescent="0.25">
      <c r="B2" s="3" t="s">
        <v>79</v>
      </c>
      <c r="C2" s="3"/>
      <c r="D2" s="3"/>
      <c r="E2" s="3"/>
      <c r="F2"/>
      <c r="G2"/>
      <c r="I2"/>
      <c r="J2"/>
      <c r="K2"/>
    </row>
    <row r="3" spans="2:11" ht="15" customHeight="1" x14ac:dyDescent="0.25">
      <c r="B3" s="1" t="s">
        <v>12</v>
      </c>
      <c r="C3" s="1"/>
      <c r="D3" s="41" t="s">
        <v>14</v>
      </c>
      <c r="E3" s="41" t="s">
        <v>30</v>
      </c>
      <c r="F3" s="41" t="s">
        <v>13</v>
      </c>
      <c r="G3" s="41" t="s">
        <v>15</v>
      </c>
      <c r="I3" s="42" t="b">
        <f>AND(G4&gt;0,G5&gt;0,G6&gt;0,G7&gt;0)</f>
        <v>1</v>
      </c>
      <c r="J3"/>
      <c r="K3"/>
    </row>
    <row r="4" spans="2:11" ht="30" customHeight="1" x14ac:dyDescent="0.25">
      <c r="B4" s="44">
        <v>1</v>
      </c>
      <c r="C4" s="49" t="s">
        <v>80</v>
      </c>
      <c r="D4" s="46">
        <v>5</v>
      </c>
      <c r="E4" s="87"/>
      <c r="F4" s="50">
        <v>0.4</v>
      </c>
      <c r="G4" s="65">
        <f>IF(D4&gt;=4,D4*F4,0)</f>
        <v>2</v>
      </c>
      <c r="I4"/>
      <c r="J4"/>
      <c r="K4"/>
    </row>
    <row r="5" spans="2:11" ht="30" customHeight="1" x14ac:dyDescent="0.25">
      <c r="B5" s="44">
        <v>2</v>
      </c>
      <c r="C5" s="49" t="s">
        <v>81</v>
      </c>
      <c r="D5" s="46">
        <v>5</v>
      </c>
      <c r="E5" s="87"/>
      <c r="F5" s="50">
        <v>0.2</v>
      </c>
      <c r="G5" s="65">
        <f>IF(D5&gt;=4,D5*F5,0)</f>
        <v>1</v>
      </c>
      <c r="I5"/>
      <c r="J5"/>
      <c r="K5"/>
    </row>
    <row r="6" spans="2:11" ht="30" customHeight="1" x14ac:dyDescent="0.25">
      <c r="B6" s="44">
        <v>3</v>
      </c>
      <c r="C6" s="49" t="s">
        <v>82</v>
      </c>
      <c r="D6" s="46">
        <v>5</v>
      </c>
      <c r="E6" s="87"/>
      <c r="F6" s="50">
        <v>0.2</v>
      </c>
      <c r="G6" s="65">
        <f>IF(D6&gt;=4,D6*F6,0)</f>
        <v>1</v>
      </c>
      <c r="I6"/>
      <c r="J6"/>
      <c r="K6"/>
    </row>
    <row r="7" spans="2:11" ht="30" customHeight="1" x14ac:dyDescent="0.25">
      <c r="B7" s="44">
        <v>4</v>
      </c>
      <c r="C7" s="49" t="s">
        <v>83</v>
      </c>
      <c r="D7" s="46">
        <v>5</v>
      </c>
      <c r="E7" s="87"/>
      <c r="F7" s="50">
        <v>0.2</v>
      </c>
      <c r="G7" s="65">
        <f>IF(D7&gt;=4,D7*F7,0)</f>
        <v>1</v>
      </c>
      <c r="I7" s="96" t="s">
        <v>84</v>
      </c>
      <c r="J7" s="96"/>
      <c r="K7" s="96"/>
    </row>
    <row r="8" spans="2:11" ht="20.100000000000001" customHeight="1" x14ac:dyDescent="0.25">
      <c r="B8" s="94" t="s">
        <v>42</v>
      </c>
      <c r="C8" s="94"/>
      <c r="D8" s="94"/>
      <c r="E8" s="94"/>
      <c r="F8" s="66">
        <f>SUM(F4:F7)</f>
        <v>1</v>
      </c>
      <c r="G8" s="70">
        <f>IF((I3=1),SUM(G4:G7),0)</f>
        <v>0</v>
      </c>
      <c r="I8" s="88"/>
    </row>
    <row r="9" spans="2:11" ht="20.100000000000001" customHeight="1" x14ac:dyDescent="0.25">
      <c r="B9"/>
      <c r="C9"/>
      <c r="D9"/>
    </row>
    <row r="10" spans="2:11" ht="15" customHeight="1" x14ac:dyDescent="0.25">
      <c r="B10" s="92" t="s">
        <v>43</v>
      </c>
      <c r="C10" s="92"/>
      <c r="D10" s="92"/>
    </row>
    <row r="11" spans="2:11" ht="15" customHeight="1" x14ac:dyDescent="0.25">
      <c r="B11" s="57">
        <v>5</v>
      </c>
      <c r="C11" s="93" t="s">
        <v>44</v>
      </c>
      <c r="D11" s="93"/>
    </row>
    <row r="12" spans="2:11" ht="15" customHeight="1" x14ac:dyDescent="0.25">
      <c r="B12" s="58">
        <v>4</v>
      </c>
      <c r="C12" s="93" t="s">
        <v>45</v>
      </c>
      <c r="D12" s="93"/>
    </row>
    <row r="13" spans="2:11" ht="15" customHeight="1" x14ac:dyDescent="0.25">
      <c r="B13" s="59">
        <v>3</v>
      </c>
      <c r="C13" s="93" t="s">
        <v>46</v>
      </c>
      <c r="D13" s="93"/>
    </row>
    <row r="14" spans="2:11" ht="15" customHeight="1" x14ac:dyDescent="0.25">
      <c r="B14" s="60">
        <v>2</v>
      </c>
      <c r="C14" s="93" t="s">
        <v>47</v>
      </c>
      <c r="D14" s="93"/>
    </row>
    <row r="15" spans="2:11" ht="15" customHeight="1" x14ac:dyDescent="0.25">
      <c r="B15" s="61">
        <v>1</v>
      </c>
      <c r="C15" s="93" t="s">
        <v>48</v>
      </c>
      <c r="D15" s="93"/>
    </row>
    <row r="16" spans="2:11" ht="15" customHeight="1" x14ac:dyDescent="0.25">
      <c r="B16" s="62">
        <v>0</v>
      </c>
      <c r="C16" s="93" t="s">
        <v>49</v>
      </c>
      <c r="D16" s="93"/>
    </row>
    <row r="17" spans="2:4" ht="15" customHeight="1" x14ac:dyDescent="0.25">
      <c r="B17" s="63" t="s">
        <v>50</v>
      </c>
      <c r="C17" s="93" t="s">
        <v>51</v>
      </c>
      <c r="D17" s="93"/>
    </row>
  </sheetData>
  <mergeCells count="12">
    <mergeCell ref="C16:D16"/>
    <mergeCell ref="C17:D17"/>
    <mergeCell ref="C11:D11"/>
    <mergeCell ref="C12:D12"/>
    <mergeCell ref="C13:D13"/>
    <mergeCell ref="C14:D14"/>
    <mergeCell ref="C15:D15"/>
    <mergeCell ref="B2:E2"/>
    <mergeCell ref="B3:C3"/>
    <mergeCell ref="I7:K7"/>
    <mergeCell ref="B8:E8"/>
    <mergeCell ref="B10:D10"/>
  </mergeCells>
  <conditionalFormatting sqref="D4">
    <cfRule type="cellIs" dxfId="19" priority="2" operator="equal">
      <formula>5</formula>
    </cfRule>
    <cfRule type="cellIs" dxfId="18" priority="3" operator="equal">
      <formula>4</formula>
    </cfRule>
    <cfRule type="cellIs" dxfId="17" priority="4" operator="equal">
      <formula>3</formula>
    </cfRule>
    <cfRule type="cellIs" dxfId="16" priority="5" operator="equal">
      <formula>2</formula>
    </cfRule>
    <cfRule type="cellIs" dxfId="15" priority="6" operator="equal">
      <formula>1</formula>
    </cfRule>
  </conditionalFormatting>
  <conditionalFormatting sqref="D5">
    <cfRule type="cellIs" dxfId="14" priority="7" operator="equal">
      <formula>5</formula>
    </cfRule>
    <cfRule type="cellIs" dxfId="13" priority="8" operator="equal">
      <formula>4</formula>
    </cfRule>
    <cfRule type="cellIs" dxfId="12" priority="9" operator="equal">
      <formula>3</formula>
    </cfRule>
    <cfRule type="cellIs" dxfId="11" priority="10" operator="equal">
      <formula>2</formula>
    </cfRule>
    <cfRule type="cellIs" dxfId="10" priority="11" operator="equal">
      <formula>1</formula>
    </cfRule>
  </conditionalFormatting>
  <conditionalFormatting sqref="D6:D7">
    <cfRule type="cellIs" dxfId="9" priority="12" operator="equal">
      <formula>5</formula>
    </cfRule>
    <cfRule type="cellIs" dxfId="8" priority="13" operator="equal">
      <formula>4</formula>
    </cfRule>
    <cfRule type="cellIs" dxfId="7" priority="14" operator="equal">
      <formula>3</formula>
    </cfRule>
    <cfRule type="cellIs" dxfId="6" priority="15" operator="equal">
      <formula>2</formula>
    </cfRule>
    <cfRule type="cellIs" dxfId="5" priority="16" operator="equal">
      <formula>1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16"/>
  <sheetViews>
    <sheetView showGridLines="0" topLeftCell="B1" zoomScaleNormal="100" workbookViewId="0">
      <selection activeCell="E5" sqref="E5"/>
    </sheetView>
  </sheetViews>
  <sheetFormatPr baseColWidth="10" defaultColWidth="9" defaultRowHeight="15.75" x14ac:dyDescent="0.25"/>
  <cols>
    <col min="1" max="1" width="6.625" style="15"/>
    <col min="2" max="2" width="8.625" style="15"/>
    <col min="3" max="3" width="60.625" style="15"/>
    <col min="4" max="4" width="10.625" style="15"/>
    <col min="5" max="5" width="30.625" style="15"/>
    <col min="6" max="7" width="6.625" style="15"/>
    <col min="8" max="8" width="10.625" style="15"/>
    <col min="9" max="9" width="0" style="15" hidden="1"/>
    <col min="10" max="1025" width="11" style="15"/>
  </cols>
  <sheetData>
    <row r="1" spans="2:9" ht="15" customHeight="1" x14ac:dyDescent="0.25">
      <c r="B1"/>
      <c r="C1"/>
      <c r="D1"/>
      <c r="E1"/>
      <c r="F1"/>
      <c r="G1"/>
      <c r="I1"/>
    </row>
    <row r="2" spans="2:9" ht="15" customHeight="1" x14ac:dyDescent="0.25">
      <c r="B2" s="3" t="s">
        <v>85</v>
      </c>
      <c r="C2" s="3"/>
      <c r="D2" s="3"/>
      <c r="E2" s="3"/>
      <c r="F2"/>
      <c r="G2"/>
      <c r="I2"/>
    </row>
    <row r="3" spans="2:9" ht="15" customHeight="1" x14ac:dyDescent="0.25">
      <c r="B3" s="1" t="s">
        <v>12</v>
      </c>
      <c r="C3" s="1"/>
      <c r="D3" s="41" t="s">
        <v>14</v>
      </c>
      <c r="E3" s="41" t="s">
        <v>30</v>
      </c>
      <c r="F3" s="41" t="s">
        <v>13</v>
      </c>
      <c r="G3" s="41" t="s">
        <v>15</v>
      </c>
      <c r="I3" s="42" t="b">
        <f>AND(G4&gt;0,G5&gt;0,G6&gt;0)</f>
        <v>1</v>
      </c>
    </row>
    <row r="4" spans="2:9" ht="50.1" customHeight="1" x14ac:dyDescent="0.25">
      <c r="B4" s="44">
        <v>1</v>
      </c>
      <c r="C4" s="49" t="s">
        <v>86</v>
      </c>
      <c r="D4" s="46">
        <v>4</v>
      </c>
      <c r="E4" s="74" t="s">
        <v>107</v>
      </c>
      <c r="F4" s="50">
        <v>0.5</v>
      </c>
      <c r="G4" s="65">
        <f>IF(D4&gt;=4,D4*F4,0)</f>
        <v>2</v>
      </c>
      <c r="I4" s="71"/>
    </row>
    <row r="5" spans="2:9" ht="30" customHeight="1" x14ac:dyDescent="0.25">
      <c r="B5" s="44">
        <v>2</v>
      </c>
      <c r="C5" s="49" t="s">
        <v>87</v>
      </c>
      <c r="D5" s="46">
        <v>5</v>
      </c>
      <c r="E5" s="81"/>
      <c r="F5" s="50">
        <v>0.3</v>
      </c>
      <c r="G5" s="65">
        <f>IF(D5&gt;=4,D5*F5,0)</f>
        <v>1.5</v>
      </c>
      <c r="I5" s="71"/>
    </row>
    <row r="6" spans="2:9" ht="30" customHeight="1" x14ac:dyDescent="0.25">
      <c r="B6" s="44">
        <v>3</v>
      </c>
      <c r="C6" s="49" t="s">
        <v>88</v>
      </c>
      <c r="D6" s="46">
        <v>5</v>
      </c>
      <c r="E6" s="81"/>
      <c r="F6" s="50">
        <v>0.2</v>
      </c>
      <c r="G6" s="65">
        <f>IF(D6&gt;=4,D6*F6,0)</f>
        <v>1</v>
      </c>
      <c r="I6" s="71"/>
    </row>
    <row r="7" spans="2:9" ht="20.100000000000001" customHeight="1" x14ac:dyDescent="0.25">
      <c r="B7" s="94" t="s">
        <v>42</v>
      </c>
      <c r="C7" s="94"/>
      <c r="D7" s="94"/>
      <c r="E7" s="94"/>
      <c r="F7" s="66">
        <f>SUM(F4:F6)</f>
        <v>1</v>
      </c>
      <c r="G7" s="70">
        <f>IF((I3=1),SUM(G4:G6),0)</f>
        <v>0</v>
      </c>
      <c r="I7" s="71"/>
    </row>
    <row r="8" spans="2:9" ht="20.100000000000001" customHeight="1" x14ac:dyDescent="0.25">
      <c r="B8"/>
      <c r="C8"/>
      <c r="D8"/>
      <c r="I8" s="71"/>
    </row>
    <row r="9" spans="2:9" ht="15" customHeight="1" x14ac:dyDescent="0.25">
      <c r="B9" s="92" t="s">
        <v>43</v>
      </c>
      <c r="C9" s="92"/>
      <c r="D9" s="92"/>
    </row>
    <row r="10" spans="2:9" ht="15" customHeight="1" x14ac:dyDescent="0.25">
      <c r="B10" s="57">
        <v>5</v>
      </c>
      <c r="C10" s="93" t="s">
        <v>44</v>
      </c>
      <c r="D10" s="93"/>
    </row>
    <row r="11" spans="2:9" ht="15" customHeight="1" x14ac:dyDescent="0.25">
      <c r="B11" s="58">
        <v>4</v>
      </c>
      <c r="C11" s="93" t="s">
        <v>45</v>
      </c>
      <c r="D11" s="93"/>
    </row>
    <row r="12" spans="2:9" ht="15" customHeight="1" x14ac:dyDescent="0.25">
      <c r="B12" s="59">
        <v>3</v>
      </c>
      <c r="C12" s="93" t="s">
        <v>46</v>
      </c>
      <c r="D12" s="93"/>
    </row>
    <row r="13" spans="2:9" ht="15" customHeight="1" x14ac:dyDescent="0.25">
      <c r="B13" s="60">
        <v>2</v>
      </c>
      <c r="C13" s="93" t="s">
        <v>47</v>
      </c>
      <c r="D13" s="93"/>
    </row>
    <row r="14" spans="2:9" ht="15" customHeight="1" x14ac:dyDescent="0.25">
      <c r="B14" s="61">
        <v>1</v>
      </c>
      <c r="C14" s="93" t="s">
        <v>48</v>
      </c>
      <c r="D14" s="93"/>
    </row>
    <row r="15" spans="2:9" ht="15" customHeight="1" x14ac:dyDescent="0.25">
      <c r="B15" s="62">
        <v>0</v>
      </c>
      <c r="C15" s="93" t="s">
        <v>49</v>
      </c>
      <c r="D15" s="93"/>
    </row>
    <row r="16" spans="2:9" ht="15" customHeight="1" x14ac:dyDescent="0.25">
      <c r="B16" s="63" t="s">
        <v>50</v>
      </c>
      <c r="C16" s="93" t="s">
        <v>51</v>
      </c>
      <c r="D16" s="93"/>
    </row>
  </sheetData>
  <mergeCells count="11">
    <mergeCell ref="C16:D16"/>
    <mergeCell ref="C11:D11"/>
    <mergeCell ref="C12:D12"/>
    <mergeCell ref="C13:D13"/>
    <mergeCell ref="C14:D14"/>
    <mergeCell ref="C15:D15"/>
    <mergeCell ref="B2:E2"/>
    <mergeCell ref="B3:C3"/>
    <mergeCell ref="B7:E7"/>
    <mergeCell ref="B9:D9"/>
    <mergeCell ref="C10:D10"/>
  </mergeCells>
  <conditionalFormatting sqref="D4:D6">
    <cfRule type="cellIs" dxfId="4" priority="2" operator="equal">
      <formula>5</formula>
    </cfRule>
    <cfRule type="cellIs" dxfId="3" priority="3" operator="equal">
      <formula>4</formula>
    </cfRule>
    <cfRule type="cellIs" dxfId="2" priority="4" operator="equal">
      <formula>3</formula>
    </cfRule>
    <cfRule type="cellIs" dxfId="1" priority="5" operator="equal">
      <formula>2</formula>
    </cfRule>
    <cfRule type="cellIs" dxfId="0" priority="6" operator="equal">
      <formula>1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Consolidado</vt:lpstr>
      <vt:lpstr>1. Organizacion</vt:lpstr>
      <vt:lpstr>2. Planteamiento</vt:lpstr>
      <vt:lpstr>3. Estado del arte</vt:lpstr>
      <vt:lpstr>4. Objetivos</vt:lpstr>
      <vt:lpstr>5. Actividades</vt:lpstr>
      <vt:lpstr>6. Presupuesto</vt:lpstr>
      <vt:lpstr>7. Cond. de entrega</vt:lpstr>
      <vt:lpstr>8. Bibliografia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Amador</dc:creator>
  <cp:lastModifiedBy>Usuario</cp:lastModifiedBy>
  <cp:revision>1</cp:revision>
  <dcterms:created xsi:type="dcterms:W3CDTF">2013-10-01T02:33:59Z</dcterms:created>
  <dcterms:modified xsi:type="dcterms:W3CDTF">2019-01-25T21:32:31Z</dcterms:modified>
  <dc:language>es-CO</dc:language>
</cp:coreProperties>
</file>