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giku\Documents\"/>
    </mc:Choice>
  </mc:AlternateContent>
  <xr:revisionPtr revIDLastSave="0" documentId="13_ncr:1_{3E608AC3-C29E-4C03-83B5-139268D79B82}" xr6:coauthVersionLast="47" xr6:coauthVersionMax="47" xr10:uidLastSave="{00000000-0000-0000-0000-000000000000}"/>
  <bookViews>
    <workbookView xWindow="-120" yWindow="-120" windowWidth="20730" windowHeight="11040" tabRatio="696" activeTab="5" xr2:uid="{00000000-000D-0000-FFFF-FFFF00000000}"/>
  </bookViews>
  <sheets>
    <sheet name="Crowdfunding" sheetId="1" r:id="rId1"/>
    <sheet name="Sheet2" sheetId="3" r:id="rId2"/>
    <sheet name="Sheet3" sheetId="5" r:id="rId3"/>
    <sheet name="Sheet4" sheetId="9" r:id="rId4"/>
    <sheet name="Sheet5" sheetId="10" r:id="rId5"/>
    <sheet name="Sheet6" sheetId="11" r:id="rId6"/>
  </sheets>
  <definedNames>
    <definedName name="_xlnm._FilterDatabase" localSheetId="0" hidden="1">Crowdfunding!$A$1:$T$1001</definedName>
    <definedName name="_xlcn.WorksheetConnection_Excel_challengeA1T10011" hidden="1">Crowdfunding!$A$1:$T$1001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Excel_challenge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Ended Conversion" columnId="Date Ended Conversion">
                <x16:calculatedTimeColumn columnName="Date Ended Conversion (Year)" columnId="Date Ended Conversion (Year)" contentType="years" isSelected="1"/>
                <x16:calculatedTimeColumn columnName="Date Ended Conversion (Quarter)" columnId="Date Ended Conversion (Quarter)" contentType="quarters" isSelected="1"/>
                <x16:calculatedTimeColumn columnName="Date Ended Conversion (Month Index)" columnId="Date Ended Conversion (Month Index)" contentType="monthsindex" isSelected="1"/>
                <x16:calculatedTimeColumn columnName="Date Ended Conversion (Month)" columnId="Date Ended Conversion (Month)" contentType="months" isSelected="1"/>
              </x16:modelTimeGrouping>
              <x16:modelTimeGrouping tableName="Range" columnName="Date Created Concersion" columnId="Date Created Concersion">
                <x16:calculatedTimeColumn columnName="Date Created Concersion (Year)" columnId="Date Created Concersion (Year)" contentType="years" isSelected="1"/>
                <x16:calculatedTimeColumn columnName="Date Created Concersion (Quarter)" columnId="Date Created Concersion (Quarter)" contentType="quarters" isSelected="1"/>
                <x16:calculatedTimeColumn columnName="Date Created Concersion (Month Index)" columnId="Date Created Concersion (Month Index)" contentType="monthsindex" isSelected="1"/>
                <x16:calculatedTimeColumn columnName="Date Created Concersion (Month)" columnId="Date Created Conc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1" l="1"/>
  <c r="E6" i="11"/>
  <c r="F7" i="11"/>
  <c r="F5" i="11"/>
  <c r="F4" i="11"/>
  <c r="F3" i="11"/>
  <c r="F2" i="11"/>
  <c r="E7" i="11"/>
  <c r="E5" i="11"/>
  <c r="E4" i="11"/>
  <c r="E3" i="11"/>
  <c r="E2" i="11"/>
  <c r="I4" i="1"/>
  <c r="D13" i="10"/>
  <c r="D2" i="10"/>
  <c r="D12" i="10"/>
  <c r="D11" i="10"/>
  <c r="D10" i="10"/>
  <c r="D9" i="10"/>
  <c r="D8" i="10"/>
  <c r="D7" i="10"/>
  <c r="D6" i="10"/>
  <c r="D5" i="10"/>
  <c r="D4" i="10"/>
  <c r="D3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2" i="10"/>
  <c r="B12" i="10"/>
  <c r="B11" i="10"/>
  <c r="B10" i="10"/>
  <c r="B9" i="10"/>
  <c r="B8" i="10"/>
  <c r="B7" i="10"/>
  <c r="B6" i="10"/>
  <c r="B5" i="10"/>
  <c r="B4" i="10"/>
  <c r="B3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5" i="1"/>
  <c r="I3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2" i="1"/>
  <c r="E2" i="10" l="1"/>
  <c r="F2" i="10" s="1"/>
  <c r="E10" i="10"/>
  <c r="G10" i="10" s="1"/>
  <c r="E6" i="10"/>
  <c r="H6" i="10" s="1"/>
  <c r="E13" i="10"/>
  <c r="G13" i="10" s="1"/>
  <c r="E9" i="10"/>
  <c r="H9" i="10" s="1"/>
  <c r="E5" i="10"/>
  <c r="H5" i="10" s="1"/>
  <c r="E12" i="10"/>
  <c r="F12" i="10" s="1"/>
  <c r="E8" i="10"/>
  <c r="F8" i="10" s="1"/>
  <c r="E4" i="10"/>
  <c r="G4" i="10" s="1"/>
  <c r="E11" i="10"/>
  <c r="G11" i="10" s="1"/>
  <c r="E7" i="10"/>
  <c r="H7" i="10" s="1"/>
  <c r="E3" i="10"/>
  <c r="G3" i="10" s="1"/>
  <c r="G7" i="10" l="1"/>
  <c r="G6" i="10"/>
  <c r="F6" i="10"/>
  <c r="H10" i="10"/>
  <c r="F5" i="10"/>
  <c r="G9" i="10"/>
  <c r="F4" i="10"/>
  <c r="H2" i="10"/>
  <c r="F9" i="10"/>
  <c r="G2" i="10"/>
  <c r="G5" i="10"/>
  <c r="H11" i="10"/>
  <c r="G12" i="10"/>
  <c r="H12" i="10"/>
  <c r="F13" i="10"/>
  <c r="H4" i="10"/>
  <c r="H3" i="10"/>
  <c r="F11" i="10"/>
  <c r="H8" i="10"/>
  <c r="H13" i="10"/>
  <c r="F3" i="10"/>
  <c r="G8" i="10"/>
  <c r="F10" i="10"/>
  <c r="F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F32E6-7B07-4FCD-886C-F3B1E50797A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8706A1B-3AFB-4668-9792-5694C4069EB6}" name="WorksheetConnection_Excel_challenge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Excel_challenge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parent category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<sst xmlns="http://schemas.openxmlformats.org/spreadsheetml/2006/main" count="6131" uniqueCount="2118">
  <si>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</si>
  <si>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</si>
  <si>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</si>
  <si>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</si>
  <si>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</si>
  <si>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</si>
  <si>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</si>
  <si>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</si>
  <si>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</si>
  <si>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</si>
  <si>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</si>
  <si>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</si>
  <si>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</si>
  <si>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</si>
  <si>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</si>
  <si>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</si>
  <si>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</si>
  <si>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</si>
  <si>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</si>
  <si>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</si>
  <si>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</si>
  <si>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</si>
  <si>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</si>
  <si>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</si>
  <si>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</si>
  <si>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</si>
  <si>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</si>
  <si>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</si>
  <si>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</si>
  <si>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</si>
  <si>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</si>
  <si>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</si>
  <si>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</si>
  <si>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</si>
  <si>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</si>
  <si>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</si>
  <si>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</si>
  <si>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</si>
  <si>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</si>
  <si>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</si>
  <si>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</si>
  <si>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</si>
  <si>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</si>
  <si>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</si>
  <si>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</si>
  <si>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</si>
  <si>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</si>
  <si>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</si>
  <si>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</si>
  <si>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</si>
  <si>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</si>
  <si>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</si>
  <si>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</si>
  <si>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</si>
  <si>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</si>
  <si>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</si>
  <si>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</si>
  <si>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</si>
  <si>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</si>
  <si>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</si>
  <si>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</si>
  <si>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</si>
  <si>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</si>
  <si>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</si>
  <si>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</si>
  <si>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</si>
  <si>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</si>
  <si>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</si>
  <si>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</si>
  <si>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</si>
  <si>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</si>
  <si>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</si>
  <si>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</si>
  <si>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</si>
  <si>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</si>
  <si>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</si>
  <si>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</si>
  <si>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</si>
  <si>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</si>
  <si>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</si>
  <si>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</si>
  <si>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</si>
  <si>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</si>
  <si>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</si>
  <si>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</si>
  <si>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</si>
  <si>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</si>
  <si>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</si>
  <si>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</si>
  <si>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</si>
  <si>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</si>
  <si>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</si>
  <si>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</si>
  <si>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</si>
  <si>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</si>
  <si>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</si>
  <si>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</si>
  <si>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</si>
  <si>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</si>
  <si>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</si>
  <si>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</si>
  <si>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</si>
  <si>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</si>
  <si>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</si>
  <si>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</si>
  <si>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</si>
  <si>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</si>
  <si>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</si>
  <si>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</si>
  <si>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</si>
  <si>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</si>
  <si>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</si>
  <si>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</si>
  <si>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</si>
  <si>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</si>
  <si>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</si>
  <si>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</si>
  <si>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</si>
  <si>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</si>
  <si>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</si>
  <si>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</si>
  <si>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</si>
  <si>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</si>
  <si>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</si>
  <si>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</si>
  <si>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</si>
  <si>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</si>
  <si>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</si>
  <si>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</si>
  <si>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</si>
  <si>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</si>
  <si>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</si>
  <si>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</si>
  <si>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</si>
  <si>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</si>
  <si>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</si>
  <si>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</si>
  <si>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</si>
  <si>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</si>
  <si>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</si>
  <si>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</si>
  <si>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</si>
  <si>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</si>
  <si>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</si>
  <si>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</si>
  <si>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</si>
  <si>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</si>
  <si>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</si>
  <si>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</si>
  <si>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</si>
  <si>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</si>
  <si>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</si>
  <si>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</si>
  <si>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</si>
  <si>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</si>
  <si>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</si>
  <si>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</si>
  <si>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</si>
  <si>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</si>
  <si>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</si>
  <si>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</si>
  <si>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</si>
  <si>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</si>
  <si>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</si>
  <si>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</si>
  <si>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</si>
  <si>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</si>
  <si>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</si>
  <si>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</si>
  <si>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</si>
  <si>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</si>
  <si>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</si>
  <si>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</si>
  <si>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</si>
  <si>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</si>
  <si>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</si>
  <si>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</si>
  <si>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</si>
  <si>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</si>
  <si>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</si>
  <si>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</si>
  <si>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</si>
  <si>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</si>
  <si>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</si>
  <si>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</si>
  <si>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</si>
  <si>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</si>
  <si>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</si>
  <si>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</si>
  <si>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</si>
  <si>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</si>
  <si>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</si>
  <si>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</si>
  <si>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</si>
  <si>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</si>
  <si>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</si>
  <si>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</si>
  <si>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</si>
  <si>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</si>
  <si>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</si>
  <si>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</si>
  <si>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</si>
  <si>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</si>
  <si>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</si>
  <si>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</si>
  <si>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</si>
  <si>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</si>
  <si>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</si>
  <si>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</si>
  <si>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</si>
  <si>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</si>
  <si>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</si>
  <si>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</si>
  <si>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</si>
  <si>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</si>
  <si>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</si>
  <si>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</si>
  <si>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</si>
  <si>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</si>
  <si>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</si>
  <si>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</si>
  <si>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</si>
  <si>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</si>
  <si>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</si>
  <si>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</si>
  <si>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</si>
  <si>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</si>
  <si>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</si>
  <si>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</si>
  <si>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</si>
  <si>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</si>
  <si>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</si>
  <si>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</si>
  <si>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</si>
  <si>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</si>
  <si>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</si>
  <si>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</si>
  <si>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</si>
  <si>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</si>
  <si>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</si>
  <si>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</si>
  <si>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</si>
  <si>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</si>
  <si>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</si>
  <si>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</si>
  <si>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</si>
  <si>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</si>
  <si>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</si>
  <si>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</si>
  <si>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</si>
  <si>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</si>
  <si>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</si>
  <si>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</si>
  <si>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</si>
  <si>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</si>
  <si>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</si>
  <si>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</si>
  <si>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</si>
  <si>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</si>
  <si>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</si>
  <si>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</si>
  <si>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</si>
  <si>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</si>
  <si>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</si>
  <si>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</si>
  <si>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</si>
  <si>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</si>
  <si>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</si>
  <si>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</si>
  <si>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</si>
  <si>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</si>
  <si>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</si>
  <si>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</si>
  <si>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</si>
  <si>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</si>
  <si>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</si>
  <si>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</si>
  <si>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</si>
  <si>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</si>
  <si>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</si>
  <si>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</si>
  <si>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</si>
  <si>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</si>
  <si>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</si>
  <si>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</si>
  <si>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</si>
  <si>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</si>
  <si>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</si>
  <si>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</si>
  <si>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</si>
  <si>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</si>
  <si>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</si>
  <si>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</si>
  <si>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</si>
  <si>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</si>
  <si>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</si>
  <si>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</si>
  <si>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</si>
  <si>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</si>
  <si>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</si>
  <si>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</si>
  <si>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</si>
  <si>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</si>
  <si>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</si>
  <si>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</si>
  <si>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</si>
  <si>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</si>
  <si>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</si>
  <si>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</si>
  <si>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</si>
  <si>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</si>
  <si>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</si>
  <si>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</si>
  <si>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</si>
  <si>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</si>
  <si>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</si>
  <si>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</si>
  <si>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</si>
  <si>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</si>
  <si>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</si>
  <si>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</si>
  <si>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</si>
  <si>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</si>
  <si>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</si>
  <si>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</si>
  <si>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</si>
  <si>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</si>
  <si>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</si>
  <si>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</si>
  <si>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</si>
  <si>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</si>
  <si>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</si>
  <si>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</si>
  <si>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</si>
  <si>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</si>
  <si>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</si>
  <si>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</si>
  <si>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</si>
  <si>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</si>
  <si>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</si>
  <si>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</si>
  <si>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</si>
  <si>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</si>
  <si>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</si>
  <si>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</si>
  <si>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</si>
  <si>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</si>
  <si>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</si>
  <si>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</si>
  <si>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</si>
  <si>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</si>
  <si>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</si>
  <si>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</si>
  <si>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</si>
  <si>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</si>
  <si>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</si>
  <si>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</si>
  <si>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</si>
  <si>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</si>
  <si>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</si>
  <si>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</si>
  <si>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</si>
  <si>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</si>
  <si>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</si>
  <si>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</si>
  <si>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</si>
  <si>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</si>
  <si>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</si>
  <si>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</si>
  <si>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</si>
  <si>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</si>
  <si>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</si>
  <si>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</si>
  <si>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</si>
  <si>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</si>
  <si>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</si>
  <si>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</si>
  <si>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</si>
  <si>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</si>
  <si>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</si>
  <si>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</si>
  <si>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</si>
  <si>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</si>
  <si>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</si>
  <si>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</si>
  <si>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</si>
  <si>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</si>
  <si>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</si>
  <si>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</si>
  <si>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</si>
  <si>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</si>
  <si>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</si>
  <si>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</si>
  <si>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</si>
  <si>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</si>
  <si>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</si>
  <si>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</si>
  <si>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</si>
  <si>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</si>
  <si>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</si>
  <si>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</si>
  <si>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</si>
  <si>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</si>
  <si>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</si>
  <si>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</si>
  <si>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</si>
  <si>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</si>
  <si>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</si>
  <si>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</si>
  <si>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</si>
  <si>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</si>
  <si>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</si>
  <si>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</si>
  <si>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</si>
  <si>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</si>
  <si>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</si>
  <si>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</si>
  <si>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</si>
  <si>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</si>
  <si>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</si>
  <si>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</si>
  <si>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</si>
  <si>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</si>
  <si>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</si>
  <si>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</si>
  <si>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</si>
  <si>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</si>
  <si>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</si>
  <si>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</si>
  <si>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</si>
  <si>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</si>
  <si>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</si>
  <si>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</si>
  <si>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</si>
  <si>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</si>
  <si>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</si>
  <si>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</si>
  <si>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</si>
  <si>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</si>
  <si>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</si>
  <si>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</si>
  <si>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</si>
  <si>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</si>
  <si>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</si>
  <si>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</si>
  <si>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</si>
  <si>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</si>
  <si>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</si>
  <si>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</si>
  <si>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</si>
  <si>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</si>
  <si>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</si>
  <si>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</si>
  <si>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</si>
  <si>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</si>
  <si>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</si>
  <si>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</si>
  <si>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</si>
  <si>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</si>
  <si>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</si>
  <si>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</si>
  <si>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</si>
  <si>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</si>
  <si>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</si>
  <si>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</si>
  <si>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</si>
  <si>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</si>
  <si>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</si>
  <si>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</si>
  <si>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</si>
  <si>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</si>
  <si>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</si>
  <si>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</si>
  <si>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</si>
  <si>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</si>
  <si>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</si>
  <si>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</si>
  <si>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</si>
  <si>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</si>
  <si>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</si>
  <si>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</si>
  <si>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</si>
  <si>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</si>
  <si>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</si>
  <si>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</si>
  <si>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</si>
  <si>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</si>
  <si>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</si>
  <si>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</si>
  <si>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</si>
  <si>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</si>
  <si>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</si>
  <si>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</si>
  <si>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</si>
  <si>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</si>
  <si>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</si>
  <si>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</si>
  <si>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</si>
  <si>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</si>
  <si>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</si>
  <si>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</si>
  <si>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</si>
  <si>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</si>
  <si>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</si>
  <si>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</si>
  <si>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</si>
  <si>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</si>
  <si>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</si>
  <si>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</si>
  <si>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</si>
  <si>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</si>
  <si>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</si>
  <si>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</si>
  <si>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</si>
  <si>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</si>
  <si>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</si>
  <si>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</si>
  <si>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</si>
  <si>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</si>
  <si>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</si>
  <si>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</si>
  <si>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</si>
  <si>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</si>
  <si>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</si>
  <si>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</si>
  <si>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</si>
  <si>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</si>
  <si>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</si>
  <si>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</si>
  <si>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</si>
  <si>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</si>
  <si>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</si>
  <si>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</si>
  <si>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</si>
  <si>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</si>
  <si>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</si>
  <si>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</si>
  <si>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</si>
  <si>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</si>
  <si>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</si>
  <si>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</si>
  <si>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</si>
  <si>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</si>
  <si>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</si>
  <si>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</si>
  <si>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</si>
  <si>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</si>
  <si>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</si>
  <si>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</si>
  <si>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</si>
  <si>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</si>
  <si>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</si>
  <si>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</si>
  <si>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</si>
  <si>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</si>
  <si>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</si>
  <si>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</si>
  <si>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</si>
  <si>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</si>
  <si>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</si>
  <si>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</si>
  <si>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</si>
  <si>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</si>
  <si>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</si>
  <si>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</si>
  <si>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</si>
  <si>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</si>
  <si>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</si>
  <si>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</si>
  <si>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</si>
  <si>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</si>
  <si>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</si>
  <si>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</si>
  <si>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</si>
  <si>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</si>
  <si>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</si>
  <si>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</si>
  <si>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</si>
  <si>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</si>
  <si>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</si>
  <si>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</si>
  <si>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</si>
  <si>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</si>
  <si>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</si>
  <si>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</si>
  <si>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</si>
  <si>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</si>
  <si>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</si>
  <si>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</si>
  <si>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</si>
  <si>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</si>
  <si>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</si>
  <si>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</si>
  <si>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</si>
  <si>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</si>
  <si>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</si>
  <si>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</si>
  <si>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</si>
  <si>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</si>
  <si>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</si>
  <si>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</si>
  <si>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</si>
  <si>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</si>
  <si>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</si>
  <si>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</si>
  <si>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</si>
  <si>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</si>
  <si>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</si>
  <si>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</si>
  <si>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</si>
  <si>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</si>
  <si>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</si>
  <si>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</si>
  <si>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</si>
  <si>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</si>
  <si>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</si>
  <si>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</si>
  <si>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</si>
  <si>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</si>
  <si>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</si>
  <si>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</si>
  <si>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</si>
  <si>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</si>
  <si>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</si>
  <si>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</si>
  <si>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</si>
  <si>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</si>
  <si>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</si>
  <si>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</si>
  <si>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</si>
  <si>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</si>
  <si>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</si>
  <si>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</si>
  <si>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</si>
  <si>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</si>
  <si>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</si>
  <si>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</si>
  <si>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</si>
  <si>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</si>
  <si>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</si>
  <si>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</si>
  <si>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</si>
  <si>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</si>
  <si>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</si>
  <si>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</si>
  <si>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</si>
  <si>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</si>
  <si>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</si>
  <si>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</si>
  <si>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</si>
  <si>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</si>
  <si>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</si>
  <si>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</si>
  <si>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</si>
  <si>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</si>
  <si>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</si>
  <si>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</si>
  <si>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</si>
  <si>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</si>
  <si>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</si>
  <si>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</si>
  <si>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</si>
  <si>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</si>
  <si>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</si>
  <si>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</si>
  <si>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</si>
  <si>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</si>
  <si>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</si>
  <si>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</si>
  <si>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</si>
  <si>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</si>
  <si>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</si>
  <si>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</si>
  <si>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</si>
  <si>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</si>
  <si>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</si>
  <si>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</si>
  <si>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</si>
  <si>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</si>
  <si>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</si>
  <si>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</si>
  <si>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</si>
  <si>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</si>
  <si>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</si>
  <si>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</si>
  <si>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</si>
  <si>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</si>
  <si>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</si>
  <si>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</si>
  <si>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</si>
  <si>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</si>
  <si>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</si>
  <si>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</si>
  <si>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</si>
  <si>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</si>
  <si>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</si>
  <si>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</si>
  <si>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</si>
  <si>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</si>
  <si>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</si>
  <si>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</si>
  <si>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</si>
  <si>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</si>
  <si>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</si>
  <si>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</si>
  <si>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</si>
  <si>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</si>
  <si>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</si>
  <si>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</si>
  <si>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</si>
  <si>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</si>
  <si>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</si>
  <si>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</si>
  <si>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</si>
  <si>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</si>
  <si>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</si>
  <si>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</si>
  <si>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</si>
  <si>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</si>
  <si>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</si>
  <si>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</si>
  <si>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</si>
  <si>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</si>
  <si>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</si>
  <si>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</si>
  <si>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</si>
  <si>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</si>
  <si>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</si>
  <si>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</si>
  <si>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</si>
  <si>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</si>
  <si>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</si>
  <si>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</si>
  <si>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</si>
  <si>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</si>
  <si>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</si>
  <si>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</si>
  <si>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</si>
  <si>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</si>
  <si>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</si>
  <si>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</si>
  <si>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</si>
  <si>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</si>
  <si>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</si>
  <si>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</si>
  <si>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</si>
  <si>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</si>
  <si>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</si>
  <si>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</si>
  <si>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</si>
  <si>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</si>
  <si>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</si>
  <si>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</si>
  <si>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</si>
  <si>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</si>
  <si>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</si>
  <si>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</si>
  <si>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</si>
  <si>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</si>
  <si>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</si>
  <si>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</si>
  <si>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</si>
  <si>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</si>
  <si>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</si>
  <si>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</si>
  <si>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</si>
  <si>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</si>
  <si>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</si>
  <si>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</si>
  <si>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</si>
  <si>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</si>
  <si>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</si>
  <si>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</si>
  <si>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</si>
  <si>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</si>
  <si>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</si>
  <si>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</si>
  <si>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</si>
  <si>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</si>
  <si>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</si>
  <si>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</si>
  <si>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</si>
  <si>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</si>
  <si>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</si>
  <si>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</si>
  <si>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</si>
  <si>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</si>
  <si>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</si>
  <si>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</si>
  <si>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</si>
  <si>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</si>
  <si>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</si>
  <si>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</si>
  <si>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</si>
  <si>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</si>
  <si>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</si>
  <si>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</si>
  <si>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</si>
  <si>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</si>
  <si>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</si>
  <si>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</si>
  <si>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</si>
  <si>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</si>
  <si>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</si>
  <si>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</si>
  <si>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</si>
  <si>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</si>
  <si>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</si>
  <si>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</si>
  <si>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</si>
  <si>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</si>
  <si>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</si>
  <si>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</si>
  <si>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</si>
  <si>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</si>
  <si>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</si>
  <si>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</si>
  <si>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</si>
  <si>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</si>
  <si>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</si>
  <si>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</si>
  <si>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</si>
  <si>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</si>
  <si>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</si>
  <si>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</si>
  <si>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</si>
  <si>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</si>
  <si>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</si>
  <si>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</si>
  <si>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</si>
  <si>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</si>
  <si>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</si>
  <si>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</si>
  <si>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</si>
  <si>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</si>
  <si>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</si>
  <si>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</si>
  <si>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</si>
  <si>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</si>
  <si>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</si>
  <si>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</si>
  <si>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</si>
  <si>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</si>
  <si>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</si>
  <si>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</si>
  <si>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</si>
  <si>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</si>
  <si>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</si>
  <si>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</si>
  <si>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</si>
  <si>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</si>
  <si>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</si>
  <si>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</si>
  <si>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</si>
  <si>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</si>
  <si>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</si>
  <si>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</si>
  <si>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</si>
  <si>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</si>
  <si>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</si>
  <si>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</si>
  <si>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</si>
  <si>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</si>
  <si>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</si>
  <si>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</si>
  <si>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</si>
  <si>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</si>
  <si>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</si>
  <si>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</si>
  <si>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</si>
  <si>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</si>
  <si>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</si>
  <si>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</si>
  <si>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</si>
  <si>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</si>
  <si>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</si>
  <si>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</si>
  <si>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</si>
  <si>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</si>
  <si>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</si>
  <si>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</si>
  <si>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</si>
  <si>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</si>
  <si>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</si>
  <si>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</si>
  <si>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</si>
  <si>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</si>
  <si>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</si>
  <si>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</si>
  <si>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</si>
  <si>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</si>
  <si>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</si>
  <si>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</si>
  <si>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</si>
  <si>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</si>
  <si>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</si>
  <si>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</si>
  <si>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</si>
  <si>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</si>
  <si>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</si>
  <si>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</si>
  <si>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</si>
  <si>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</si>
  <si>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</si>
  <si>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</si>
  <si>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</si>
  <si>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</si>
  <si>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</si>
  <si>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</si>
  <si>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</si>
  <si>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</si>
  <si>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</si>
  <si>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</si>
  <si>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</si>
  <si>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</si>
  <si>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</si>
  <si>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</si>
  <si>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</si>
  <si>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</si>
  <si>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</si>
  <si>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</si>
  <si>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</si>
  <si>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</si>
  <si>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</si>
  <si>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</si>
  <si>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</si>
  <si>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</si>
  <si>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</si>
  <si>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</si>
  <si>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</si>
  <si>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</si>
  <si>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</si>
  <si>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</si>
  <si>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</si>
  <si>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</si>
  <si>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</si>
  <si>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</si>
  <si>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</si>
  <si>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</si>
  <si>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</si>
  <si>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</si>
  <si>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</si>
  <si>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</si>
  <si>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</si>
  <si>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</si>
  <si>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</si>
  <si>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</si>
  <si>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</si>
  <si>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</si>
  <si>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</si>
  <si>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</si>
  <si>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</si>
  <si>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</si>
  <si>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</si>
  <si>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</si>
  <si>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</si>
  <si>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</si>
  <si>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</si>
  <si>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</si>
  <si>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</si>
  <si>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</si>
  <si>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</si>
  <si>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</si>
  <si>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</si>
  <si>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</si>
  <si>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</si>
  <si>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</si>
  <si>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</si>
  <si>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</si>
  <si>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</si>
  <si>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</si>
  <si>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</si>
  <si>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</si>
  <si>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</si>
  <si>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</si>
  <si>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</si>
  <si>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</si>
  <si>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</si>
  <si>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</si>
  <si>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</si>
  <si>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</si>
  <si>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</si>
  <si>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</si>
  <si>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</si>
  <si>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</si>
  <si>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</si>
  <si>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</si>
  <si>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</si>
  <si>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</si>
  <si>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</si>
  <si>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</si>
  <si>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</si>
  <si>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</si>
  <si>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</si>
  <si>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</si>
  <si>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</si>
  <si>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</si>
  <si>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</si>
  <si>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</si>
  <si>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</si>
  <si>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</si>
  <si>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</si>
  <si>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</si>
  <si>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</si>
  <si>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</si>
  <si>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</si>
  <si>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</si>
  <si>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</si>
  <si>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</si>
  <si>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</si>
  <si>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</si>
  <si>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</si>
  <si>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</si>
  <si>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</si>
  <si>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</si>
  <si>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</si>
  <si>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</si>
  <si>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</si>
  <si>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</si>
  <si>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</si>
  <si>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</si>
  <si>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</si>
  <si>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</si>
  <si>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</si>
  <si>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</si>
  <si>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</si>
  <si>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</si>
  <si>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</si>
  <si>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</si>
  <si>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</si>
  <si>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</si>
  <si>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</si>
  <si>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</si>
  <si>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</si>
  <si>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</si>
  <si>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</si>
  <si>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</si>
  <si>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</si>
  <si>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</si>
  <si>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</si>
  <si>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</si>
  <si>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</si>
  <si>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</si>
  <si>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</si>
  <si>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</si>
  <si>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</si>
  <si>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</si>
  <si>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</si>
  <si>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</si>
  <si>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</si>
  <si>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</si>
  <si>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</si>
  <si>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</si>
  <si>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</si>
  <si>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</si>
  <si>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</si>
  <si>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</si>
  <si>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</si>
  <si>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</si>
  <si>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</si>
  <si>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</si>
  <si>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</si>
  <si>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</si>
  <si>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</si>
  <si>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</si>
  <si>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</si>
  <si>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</si>
  <si>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</si>
  <si>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</si>
  <si>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</si>
  <si>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</si>
  <si>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</si>
  <si>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</si>
  <si>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</si>
  <si>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</si>
  <si>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</si>
  <si>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</si>
  <si>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</si>
  <si>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</si>
  <si>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</si>
  <si>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</si>
  <si>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</si>
  <si>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</si>
  <si>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</si>
  <si>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</si>
  <si>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</si>
  <si>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</si>
  <si>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</si>
  <si>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</si>
  <si>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</si>
  <si>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</si>
  <si>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</si>
  <si>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</si>
  <si>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</si>
  <si>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</si>
  <si>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</si>
  <si>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</si>
  <si>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</si>
  <si>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</si>
  <si>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</si>
  <si>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</si>
  <si>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</si>
  <si>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</si>
  <si>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</si>
  <si>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</si>
  <si>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</si>
  <si>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</si>
  <si>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</si>
  <si>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</si>
  <si>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</si>
  <si>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</si>
  <si>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</si>
  <si>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</si>
  <si>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</si>
  <si>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</si>
  <si>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</si>
  <si>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</si>
  <si>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</si>
  <si>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</si>
  <si>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</si>
  <si>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</si>
  <si>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</si>
  <si>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</si>
  <si>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</si>
  <si>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</si>
  <si>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</si>
  <si>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</si>
  <si>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</si>
  <si>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</si>
  <si>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</si>
  <si>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</si>
  <si>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</si>
  <si>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</si>
  <si>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</si>
  <si>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</si>
  <si>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</si>
  <si>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</si>
  <si>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</si>
  <si>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</si>
  <si>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</si>
  <si>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</si>
  <si>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</si>
  <si>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</si>
  <si>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</si>
  <si>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</si>
  <si>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</si>
  <si>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</si>
  <si>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</si>
  <si>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</si>
  <si>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</si>
  <si>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</si>
  <si>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</si>
  <si>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</si>
  <si>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</si>
  <si>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</si>
  <si>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</si>
  <si>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</si>
  <si>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</si>
  <si>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</si>
  <si>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</si>
  <si>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</si>
  <si>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</si>
  <si>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</si>
  <si>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</si>
  <si>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</si>
  <si>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</si>
  <si>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</si>
  <si>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</si>
  <si>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</si>
  <si>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</si>
  <si>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</si>
  <si>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</si>
  <si>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</si>
  <si>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</si>
  <si>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</si>
  <si>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</si>
  <si>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</si>
  <si>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</si>
  <si>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</si>
  <si>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</si>
  <si>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</si>
  <si>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</si>
  <si>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</si>
  <si>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</si>
  <si>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</si>
  <si>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</si>
  <si>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</si>
  <si>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</si>
  <si>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</si>
  <si>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</si>
  <si>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</si>
  <si>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</si>
  <si>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</si>
  <si>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</si>
  <si>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</si>
  <si>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</si>
  <si>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</si>
  <si>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</si>
  <si>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</si>
  <si>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</si>
  <si>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</si>
  <si>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</si>
  <si>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</si>
  <si>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</si>
  <si>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</si>
  <si>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</si>
  <si>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</si>
  <si>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</si>
  <si>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</si>
  <si>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</si>
  <si>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</si>
  <si>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</si>
  <si>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</si>
  <si>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</si>
  <si>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</si>
  <si>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</si>
  <si>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</si>
  <si>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</si>
  <si>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</si>
  <si>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</si>
  <si>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</si>
  <si>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</si>
  <si>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</si>
  <si>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</si>
  <si>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</si>
  <si>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</si>
  <si>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</si>
  <si>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</si>
  <si>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</si>
  <si>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</si>
  <si>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</si>
  <si>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</si>
  <si>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</si>
  <si>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</si>
  <si>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</si>
  <si>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</si>
  <si>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</si>
  <si>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</si>
  <si>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</si>
  <si>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</si>
  <si>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</si>
  <si>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</si>
  <si>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</si>
  <si>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</si>
  <si>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</si>
  <si>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</si>
  <si>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</si>
  <si>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</si>
  <si>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</si>
  <si>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</si>
  <si>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</si>
  <si>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</si>
  <si>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</si>
  <si>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</si>
  <si>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</si>
  <si>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</si>
  <si>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</si>
  <si>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</si>
  <si>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</si>
  <si>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</si>
  <si>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</si>
  <si>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</si>
  <si>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</si>
  <si>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</si>
  <si>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</si>
  <si>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</si>
  <si>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</si>
  <si>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</si>
  <si>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</si>
  <si>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</si>
  <si>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</si>
  <si>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</si>
  <si>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</si>
  <si>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</si>
  <si>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</si>
  <si>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</si>
  <si>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</si>
  <si>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</si>
  <si>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</si>
  <si>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</si>
  <si>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</si>
  <si>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</si>
  <si>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</si>
  <si>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</si>
  <si>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</si>
  <si>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</si>
  <si>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</si>
  <si>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</si>
  <si>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</si>
  <si>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</si>
  <si>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</si>
  <si>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</si>
  <si>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</si>
  <si>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</si>
  <si>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</si>
  <si>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</si>
  <si>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</si>
  <si>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</si>
  <si>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</si>
  <si>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</si>
  <si>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</si>
  <si>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</si>
  <si>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</si>
  <si>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</si>
  <si>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</si>
  <si>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</si>
  <si>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</si>
  <si>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</si>
  <si>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</si>
  <si>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</si>
  <si>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</si>
  <si>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</si>
  <si>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</si>
  <si>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</si>
  <si>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</si>
  <si>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</si>
  <si>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</si>
  <si>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</si>
  <si>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</si>
  <si>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</si>
  <si>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</si>
  <si>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</si>
  <si>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</si>
  <si>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</si>
  <si>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</si>
  <si>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</si>
  <si>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</si>
  <si>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</si>
  <si>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</si>
  <si>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</si>
  <si>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</si>
  <si>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</si>
  <si>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</si>
  <si>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</si>
  <si>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</si>
  <si>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</si>
  <si>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</si>
  <si>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</si>
  <si>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</si>
  <si>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</si>
  <si>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</si>
  <si>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</si>
  <si>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</si>
  <si>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</si>
  <si>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</si>
  <si>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</si>
  <si>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</si>
  <si>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</si>
  <si>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</si>
  <si>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</si>
  <si>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</si>
  <si>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</si>
  <si>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</si>
  <si>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</si>
  <si>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</si>
  <si>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</si>
  <si>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</si>
  <si>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</si>
  <si>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</si>
  <si>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</si>
  <si>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</si>
  <si>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</si>
  <si>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</si>
  <si>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</si>
  <si>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</si>
  <si>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</si>
  <si>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</si>
  <si>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</si>
  <si>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</si>
  <si>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</si>
  <si>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</si>
  <si>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</si>
  <si>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</si>
  <si>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</si>
  <si>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</si>
  <si>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</si>
  <si>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</si>
  <si>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</si>
  <si>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</si>
  <si>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</si>
  <si>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</si>
  <si>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</si>
  <si>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</si>
  <si>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</si>
  <si>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</si>
  <si>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</si>
  <si>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</si>
  <si>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</si>
  <si>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</si>
  <si>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</si>
  <si>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</si>
  <si>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</si>
  <si>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</si>
  <si>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</si>
  <si>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</si>
  <si>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</si>
  <si>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</si>
  <si>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</si>
  <si>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</si>
  <si>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</si>
  <si>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</si>
  <si>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</si>
  <si>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</si>
  <si>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</si>
  <si>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</si>
  <si>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</si>
  <si>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</si>
  <si>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</si>
  <si>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</si>
  <si>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</si>
  <si>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</si>
  <si>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</si>
  <si>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</si>
  <si>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</si>
  <si>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</si>
  <si>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</si>
  <si>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</si>
  <si>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</si>
  <si>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</si>
  <si>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</si>
  <si>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</si>
  <si>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</si>
  <si>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</si>
  <si>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</si>
  <si>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</si>
  <si>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</si>
  <si>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</si>
  <si>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</si>
  <si>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</si>
  <si>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</si>
  <si>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</si>
  <si>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</si>
  <si>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</si>
  <si>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</si>
  <si>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</si>
  <si>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</si>
  <si>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</si>
  <si>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</si>
  <si>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</si>
  <si>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</si>
  <si>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</si>
  <si>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</si>
  <si>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</si>
  <si>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</si>
  <si>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</si>
  <si>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</si>
  <si>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</si>
  <si>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</si>
  <si>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</si>
  <si>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</si>
  <si>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</si>
  <si>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</si>
  <si>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</si>
  <si>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</si>
  <si>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</si>
  <si>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</si>
  <si>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</si>
  <si>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</si>
  <si>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</si>
  <si>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</si>
  <si>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</si>
  <si>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</si>
  <si>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</si>
  <si>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</si>
  <si>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</si>
  <si>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</si>
  <si>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</si>
  <si>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</si>
  <si>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</si>
  <si>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</si>
  <si>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</si>
  <si>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</si>
  <si>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</si>
  <si>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</si>
  <si>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</si>
  <si>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</si>
  <si>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</si>
  <si>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</si>
  <si>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</si>
  <si>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</si>
  <si>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</si>
  <si>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</si>
  <si>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</si>
  <si>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</si>
  <si>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</si>
  <si>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</si>
  <si>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</si>
  <si>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</si>
  <si>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</si>
  <si>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</si>
  <si>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</si>
  <si>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</si>
  <si>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</si>
  <si>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</si>
  <si>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</si>
  <si>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</si>
  <si>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</si>
  <si>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</si>
  <si>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</si>
  <si>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</si>
  <si>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</si>
  <si>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</si>
  <si>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</si>
  <si>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</si>
  <si>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</si>
  <si>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</si>
  <si>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</si>
  <si>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</si>
  <si>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</si>
  <si>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</si>
  <si>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</si>
  <si>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</si>
  <si>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</si>
  <si>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</si>
  <si>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</si>
  <si>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</si>
  <si>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</si>
  <si>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</si>
  <si>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</si>
  <si>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</si>
  <si>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</si>
  <si>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</si>
  <si>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</si>
  <si>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</si>
  <si>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</si>
  <si>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</si>
  <si>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</si>
  <si>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</si>
  <si>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</si>
  <si>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</si>
  <si>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</si>
  <si>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</si>
  <si>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</si>
  <si>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</si>
  <si>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</si>
  <si>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</si>
  <si>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</si>
  <si>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</si>
  <si>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</si>
  <si>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</si>
  <si>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</si>
  <si>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</si>
  <si>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</si>
  <si>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</si>
  <si>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</si>
  <si>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</si>
  <si>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</si>
  <si>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</si>
  <si>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</si>
  <si>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</si>
  <si>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</si>
  <si>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</si>
  <si>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</si>
  <si>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</si>
  <si>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</si>
  <si>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</si>
  <si>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</si>
  <si>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</si>
  <si>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</si>
  <si>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</si>
  <si>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</si>
  <si>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</si>
  <si>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</si>
  <si>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</si>
  <si>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</si>
  <si>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</si>
  <si>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</si>
  <si>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</si>
  <si>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</si>
  <si>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</si>
  <si>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</si>
  <si>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</si>
  <si>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</si>
  <si>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</si>
  <si>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</si>
  <si>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</si>
  <si>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</si>
  <si>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</si>
  <si>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</si>
  <si>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</si>
  <si>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</si>
  <si>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</si>
  <si>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</si>
  <si>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</si>
  <si>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</si>
  <si>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</si>
  <si>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</si>
  <si>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</si>
  <si>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</si>
  <si>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</si>
  <si>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</si>
  <si>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</si>
  <si>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</si>
  <si>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</si>
  <si>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</si>
  <si>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</si>
  <si>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</si>
  <si>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</si>
  <si>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</si>
  <si>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</si>
  <si>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</si>
  <si>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</si>
  <si>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</si>
  <si>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</si>
  <si>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</si>
  <si>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</si>
  <si>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</si>
  <si>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</si>
  <si>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</si>
  <si>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</si>
  <si>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</si>
  <si>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</si>
  <si>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</si>
  <si>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</si>
  <si>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</si>
  <si>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</si>
  <si>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</si>
  <si>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</si>
  <si>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</si>
  <si>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</si>
  <si>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</si>
  <si>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</si>
  <si>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</si>
  <si>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</si>
  <si>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</si>
  <si>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</si>
  <si>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</si>
  <si>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</si>
  <si>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</si>
  <si>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</si>
  <si>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</si>
  <si>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</si>
  <si>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</si>
  <si>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</si>
  <si>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</si>
  <si>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</si>
  <si>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</si>
  <si>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</si>
  <si>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</si>
  <si>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</si>
  <si>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</si>
  <si>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</si>
  <si>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</si>
  <si>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</si>
  <si>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</si>
  <si>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</si>
  <si>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</si>
  <si>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</si>
  <si>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</si>
  <si>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</si>
  <si>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</si>
  <si>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</si>
  <si>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</si>
  <si>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</si>
  <si>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</si>
  <si>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</si>
  <si>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</si>
  <si>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</si>
  <si>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</si>
  <si>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</si>
  <si>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</si>
  <si>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</si>
  <si>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</si>
  <si>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</si>
  <si>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</si>
  <si>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</si>
  <si>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</si>
  <si>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</si>
  <si>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</si>
  <si>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</si>
  <si>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</si>
  <si>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</si>
  <si>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</si>
  <si>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</si>
  <si>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</si>
  <si>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</si>
  <si>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</si>
  <si>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</si>
  <si>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</si>
  <si>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</si>
  <si>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</si>
  <si>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</si>
  <si>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</si>
  <si>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</si>
  <si>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</si>
  <si>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</si>
  <si>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</si>
  <si>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</si>
  <si>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</si>
  <si>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</si>
  <si>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</si>
  <si>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</si>
  <si>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</si>
  <si>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</si>
  <si>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</si>
  <si>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</si>
  <si>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</si>
  <si>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</si>
  <si>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</si>
  <si>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</si>
  <si>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</si>
  <si>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</si>
  <si>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</si>
  <si>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</si>
  <si>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</si>
  <si>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</si>
  <si>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</si>
  <si>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</si>
  <si>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</si>
  <si>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</si>
  <si>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</si>
  <si>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</si>
  <si>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</si>
  <si>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</si>
  <si>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</si>
  <si>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</si>
  <si>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</si>
  <si>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</si>
  <si>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</si>
  <si>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</si>
  <si>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</si>
  <si>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</si>
  <si>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</si>
  <si>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</si>
  <si>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</si>
  <si>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</si>
  <si>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</si>
  <si>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</si>
  <si>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</si>
  <si>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</si>
  <si>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</si>
  <si>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</si>
  <si>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</si>
  <si>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</si>
  <si>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</si>
  <si>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</si>
  <si>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</si>
  <si>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</si>
  <si>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</si>
  <si>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</si>
  <si>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</si>
  <si>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</si>
  <si>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</si>
  <si>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</si>
  <si>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</si>
  <si>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</si>
  <si>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</si>
  <si>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</si>
  <si>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</si>
  <si>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</si>
  <si>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</si>
  <si>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</si>
  <si>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</si>
  <si>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</si>
  <si>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</si>
  <si>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</si>
  <si>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</si>
  <si>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</si>
  <si>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</si>
  <si>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</si>
  <si>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</si>
  <si>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</si>
  <si>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</si>
  <si>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</si>
  <si>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</si>
  <si>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</si>
  <si>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</si>
  <si>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</si>
  <si>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</si>
  <si>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</si>
  <si>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</si>
  <si>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</si>
  <si>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</si>
  <si>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</si>
  <si>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</si>
  <si>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</si>
  <si>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</si>
  <si>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</si>
  <si>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</si>
  <si>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</si>
  <si>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</si>
  <si>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</si>
  <si>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</si>
  <si>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</si>
  <si>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</si>
  <si>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</si>
  <si>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</si>
  <si>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</si>
  <si>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</si>
  <si>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</si>
  <si>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</si>
  <si>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</si>
  <si>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</si>
  <si>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</si>
  <si>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</si>
  <si>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</si>
  <si>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</si>
  <si>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</si>
  <si>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</si>
  <si>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</si>
  <si>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</si>
  <si>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</si>
  <si>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</si>
  <si>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</si>
  <si>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</si>
  <si>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</si>
  <si>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</si>
  <si>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</si>
  <si>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</si>
  <si>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</si>
  <si>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</si>
  <si>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</si>
  <si>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</si>
  <si>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</si>
  <si>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</si>
  <si>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</si>
  <si>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</si>
  <si>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</si>
  <si>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</si>
  <si>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</si>
  <si>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</si>
  <si>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</si>
  <si>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</si>
  <si>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</si>
  <si>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</si>
  <si>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</si>
  <si>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</si>
  <si>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</si>
  <si>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</si>
  <si>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</si>
  <si>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</si>
  <si>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</si>
  <si>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</si>
  <si>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</si>
  <si>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</si>
  <si>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</si>
  <si>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</si>
  <si>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</si>
  <si>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</si>
  <si>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</si>
  <si>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</si>
  <si>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</si>
  <si>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</si>
  <si>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</si>
  <si>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</si>
  <si>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</si>
  <si>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</si>
  <si>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</si>
  <si>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</si>
  <si>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</si>
  <si>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</si>
  <si>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</si>
  <si>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</si>
  <si>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</si>
  <si>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</si>
  <si>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</si>
  <si>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</si>
  <si>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</si>
  <si>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</si>
  <si>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</si>
  <si>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</si>
  <si>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</si>
  <si>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</si>
  <si>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</si>
  <si>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</si>
  <si>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</si>
  <si>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</si>
  <si>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</si>
  <si>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</si>
  <si>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</si>
  <si>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</si>
  <si>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</si>
  <si>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</si>
  <si>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</si>
  <si>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</si>
  <si>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</si>
  <si>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</si>
  <si>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</si>
  <si>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</si>
  <si>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</si>
  <si>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</si>
  <si>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</si>
  <si>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</si>
  <si>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</si>
  <si>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</si>
  <si>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</si>
  <si>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</si>
  <si>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</si>
  <si>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</si>
  <si>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</si>
  <si>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</si>
  <si>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</si>
  <si>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</si>
  <si>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</si>
  <si>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</si>
  <si>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</si>
  <si>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</si>
  <si>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</si>
  <si>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</si>
  <si>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</si>
  <si>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</si>
  <si>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</si>
  <si>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</si>
  <si>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</si>
  <si>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</si>
  <si>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</si>
  <si>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</si>
  <si>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</si>
  <si>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</si>
  <si>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</si>
  <si>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</si>
  <si>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</si>
  <si>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</si>
  <si>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</si>
  <si>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</si>
  <si>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</si>
  <si>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</si>
  <si>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</si>
  <si>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</si>
  <si>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</si>
  <si>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</si>
  <si>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</si>
  <si>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</si>
  <si>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</si>
  <si>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</si>
  <si>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</si>
  <si>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</si>
  <si>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</si>
  <si>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</si>
  <si>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</si>
  <si>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</si>
  <si>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</si>
  <si>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</si>
  <si>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</si>
  <si>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</si>
  <si>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</si>
  <si>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</si>
  <si>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</si>
  <si>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</si>
  <si>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</si>
  <si>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</si>
  <si>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</si>
  <si>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</si>
  <si>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</si>
  <si>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</si>
  <si>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</si>
  <si>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</si>
  <si>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</si>
  <si>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</si>
  <si>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</si>
  <si>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</si>
  <si>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</si>
  <si>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</si>
  <si>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</si>
  <si>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</si>
  <si>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</si>
  <si>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</si>
  <si>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</si>
  <si>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</si>
  <si>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</si>
  <si>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</si>
  <si>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</si>
  <si>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</si>
  <si>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</si>
  <si>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</si>
  <si>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</si>
  <si>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</si>
  <si>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</si>
  <si>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</si>
  <si>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</si>
  <si>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</si>
  <si>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</si>
  <si>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</si>
  <si>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</si>
  <si>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</si>
  <si>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</si>
  <si>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</si>
  <si>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</si>
  <si>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</si>
  <si>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</si>
  <si>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</si>
  <si>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</si>
  <si>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</si>
  <si>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</si>
  <si>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</si>
  <si>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</si>
  <si>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</si>
  <si>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</si>
  <si>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</si>
  <si>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</si>
  <si>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</si>
  <si>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</si>
  <si>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</si>
  <si>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</si>
  <si>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</si>
  <si>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</si>
  <si>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</si>
  <si>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</si>
  <si>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</si>
  <si>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</si>
  <si>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</si>
  <si>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</si>
  <si>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</si>
  <si>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</si>
  <si>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</si>
  <si>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</si>
  <si>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</si>
  <si>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</si>
  <si>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</si>
  <si>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</si>
  <si>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</si>
  <si>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</si>
  <si>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</si>
  <si>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</si>
  <si>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</si>
  <si>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</si>
  <si>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</si>
  <si>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</si>
  <si>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</si>
  <si>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</si>
  <si>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</si>
  <si>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</si>
  <si>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</si>
  <si>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</si>
  <si>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</si>
  <si>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</si>
  <si>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</si>
  <si>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</si>
  <si>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</si>
  <si>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</si>
  <si>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</si>
  <si>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</si>
  <si>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</si>
  <si>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Row Labels</t>
  </si>
  <si>
    <t>Grand Total</t>
  </si>
  <si>
    <t>Count of outcome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</si>
  <si>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</si>
  <si>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</si>
  <si>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</si>
  <si>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</si>
  <si>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</si>
  <si>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</si>
  <si>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</si>
  <si>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</si>
  <si>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</si>
  <si>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</si>
  <si>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</si>
  <si>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</si>
  <si>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</si>
  <si>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</si>
  <si>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</si>
  <si>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</si>
  <si>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</si>
  <si>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</si>
  <si>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</si>
  <si>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</si>
  <si>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</si>
  <si>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</si>
  <si>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</si>
  <si>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</si>
  <si>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</si>
  <si>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</si>
  <si>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</si>
  <si>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</si>
  <si>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</si>
  <si>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</si>
  <si>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</si>
  <si>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</si>
  <si>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</si>
  <si>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</si>
  <si>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</si>
  <si>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</si>
  <si>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Concersion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</si>
  <si>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</si>
  <si>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</si>
  <si>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</si>
  <si>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</si>
  <si>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</si>
  <si>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</si>
  <si>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</si>
  <si>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</si>
  <si>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</si>
  <si>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</si>
  <si>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</si>
  <si>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</si>
  <si>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</si>
  <si>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</si>
  <si>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</si>
  <si>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</si>
  <si>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</si>
  <si>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</si>
  <si>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</si>
  <si>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</si>
  <si>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</si>
  <si>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</si>
  <si>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</si>
  <si>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</si>
  <si>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</si>
  <si>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</si>
  <si>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</si>
  <si>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</si>
  <si>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</si>
  <si>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</si>
  <si>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</si>
  <si>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Less than 1000</t>
  </si>
  <si>
    <t>Greater than or equal to 50000</t>
  </si>
  <si>
    <t>unsuccessful backers</t>
  </si>
  <si>
    <t>successful backers</t>
  </si>
  <si>
    <t>Mean</t>
  </si>
  <si>
    <t>Median</t>
  </si>
  <si>
    <t>Unuccessful</t>
  </si>
  <si>
    <t>Successul</t>
  </si>
  <si>
    <t>Minimum</t>
  </si>
  <si>
    <t>Maximum</t>
  </si>
  <si>
    <t>Variance</t>
  </si>
  <si>
    <t>Standard of variation</t>
  </si>
  <si>
    <t>There is much hight variable value in successful campains than in unsuccessful campains</t>
  </si>
  <si>
    <t>It make sense because the variable value is higher in successful that in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</si>
</sst>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1D1C1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9" fontId="16" fillId="0" borderId="0" xfId="42" applyFont="1" applyBorder="1" applyAlignment="1">
      <alignment horizontal="center"/>
    </xf>
    <xf numFmtId="2" fontId="16" fillId="0" borderId="0" xfId="42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42" applyNumberFormat="1" applyFont="1" applyBorder="1"/>
    <xf numFmtId="2" fontId="0" fillId="0" borderId="0" xfId="42" applyNumberFormat="1" applyFont="1" applyBorder="1"/>
    <xf numFmtId="9" fontId="0" fillId="0" borderId="0" xfId="42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/>
    <xf numFmtId="9" fontId="0" fillId="0" borderId="0" xfId="42" applyFont="1"/>
    <xf numFmtId="0" fontId="0" fillId="0" borderId="0" xfId="0" applyAlignment="1">
      <alignment horizontal="center"/>
    </xf>
    <xf numFmtId="0" fontId="16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challenge.xlsx]Sheet2!PivotTable2</c:name>
    <c:fmtId val="1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232683050527794E-2"/>
          <c:y val="9.6307582940565767E-2"/>
          <c:w val="0.85311058758147618"/>
          <c:h val="0.764011006679345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D-461F-A07F-8B258F61D57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4D-461F-A07F-8B258F61D57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4D-461F-A07F-8B258F61D57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4D-461F-A07F-8B258F61D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6618063"/>
        <c:axId val="1175771775"/>
      </c:barChart>
      <c:catAx>
        <c:axId val="175661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771775"/>
        <c:crosses val="autoZero"/>
        <c:auto val="0"/>
        <c:lblAlgn val="ctr"/>
        <c:lblOffset val="100"/>
        <c:noMultiLvlLbl val="0"/>
      </c:catAx>
      <c:valAx>
        <c:axId val="117577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61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challenge.xlsx]Sheet3!PivotTable1</c:name>
    <c:fmtId val="17"/>
  </c:pivotSource>
  <c:chart>
    <c:autoTitleDeleted val="1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2-49AF-A028-52C5BB30FD6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2-49AF-A028-52C5BB30FD6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52-49AF-A028-52C5BB30FD6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52-49AF-A028-52C5BB30F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2092431"/>
        <c:axId val="1750890255"/>
      </c:barChart>
      <c:catAx>
        <c:axId val="109209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890255"/>
        <c:crosses val="autoZero"/>
        <c:auto val="1"/>
        <c:lblAlgn val="ctr"/>
        <c:lblOffset val="100"/>
        <c:noMultiLvlLbl val="0"/>
      </c:catAx>
      <c:valAx>
        <c:axId val="175089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9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challenge.xlsx]Sheet4!PivotTable3</c:name>
    <c:fmtId val="24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358715845724E-2"/>
          <c:y val="5.5026473366320335E-2"/>
          <c:w val="0.71931244152743701"/>
          <c:h val="0.85524537940936696"/>
        </c:manualLayout>
      </c:layout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1-464B-BF12-7F7F04E9AB3D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1-464B-BF12-7F7F04E9AB3D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31-464B-BF12-7F7F04E9A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335583"/>
        <c:axId val="1896184527"/>
      </c:lineChart>
      <c:catAx>
        <c:axId val="188733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84527"/>
        <c:crosses val="autoZero"/>
        <c:auto val="1"/>
        <c:lblAlgn val="ctr"/>
        <c:lblOffset val="100"/>
        <c:noMultiLvlLbl val="0"/>
      </c:catAx>
      <c:valAx>
        <c:axId val="18961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33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642951454813545E-2"/>
          <c:y val="0.1906912099684844"/>
          <c:w val="0.87388857032318679"/>
          <c:h val="0.64781486036613245"/>
        </c:manualLayout>
      </c:layout>
      <c:lineChart>
        <c:grouping val="standard"/>
        <c:varyColors val="0"/>
        <c:ser>
          <c:idx val="4"/>
          <c:order val="4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3E-4E01-A485-5C3471792929}"/>
            </c:ext>
          </c:extLst>
        </c:ser>
        <c:ser>
          <c:idx val="5"/>
          <c:order val="5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3E-4E01-A485-5C3471792929}"/>
            </c:ext>
          </c:extLst>
        </c:ser>
        <c:ser>
          <c:idx val="6"/>
          <c:order val="6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3E-4E01-A485-5C3471792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539535"/>
        <c:axId val="887631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Sheet5!$B$1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Sheet5!$A$2:$A$13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Sheet5!$B$2:$B$13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A3E-4E01-A485-5C347179292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3E-4E01-A485-5C347179292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A3E-4E01-A485-5C347179292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A3E-4E01-A485-5C3471792929}"/>
                  </c:ext>
                </c:extLst>
              </c15:ser>
            </c15:filteredLineSeries>
          </c:ext>
        </c:extLst>
      </c:lineChart>
      <c:catAx>
        <c:axId val="218539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3135"/>
        <c:crosses val="autoZero"/>
        <c:auto val="1"/>
        <c:lblAlgn val="ctr"/>
        <c:lblOffset val="100"/>
        <c:noMultiLvlLbl val="0"/>
      </c:catAx>
      <c:valAx>
        <c:axId val="8876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215445</xdr:colOff>
      <xdr:row>0</xdr:row>
      <xdr:rowOff>202294</xdr:rowOff>
    </xdr:from>
    <xdr:to>
      <xdr:col>20</xdr:col>
      <xdr:colOff>362856</xdr:colOff>
      <xdr:row>19</xdr:row>
      <xdr:rowOff>181428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9BF1BF-D6B1-AE28-0C9B-FCAAC0CEF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157160</xdr:colOff>
      <xdr:row>2</xdr:row>
      <xdr:rowOff>190498</xdr:rowOff>
    </xdr:from>
    <xdr:to>
      <xdr:col>15</xdr:col>
      <xdr:colOff>285749</xdr:colOff>
      <xdr:row>26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6B1E6F-5202-8757-0B5C-0A7FF952E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128586</xdr:colOff>
      <xdr:row>0</xdr:row>
      <xdr:rowOff>171450</xdr:rowOff>
    </xdr:from>
    <xdr:to>
      <xdr:col>11</xdr:col>
      <xdr:colOff>28574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85DBBD-BABC-3805-5CB7-CC55BD22D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13</xdr:row>
      <xdr:rowOff>152400</xdr:rowOff>
    </xdr:from>
    <xdr:to>
      <xdr:col>8</xdr:col>
      <xdr:colOff>57150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AE7CFB-7D01-A7AD-A886-79EEA370E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es Gikundiro" refreshedDate="45199.003722222224" createdVersion="8" refreshedVersion="8" minRefreshableVersion="3" recordCount="1000" xr:uid="{5E315B3C-E526-4738-9FA1-2FD21F311C9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les Gikundiro" refreshedDate="45199.953838425929" backgroundQuery="1" createdVersion="8" refreshedVersion="8" minRefreshableVersion="3" recordCount="0" supportSubquery="1" supportAdvancedDrill="1" xr:uid="{1C6F1BDA-1DCA-404F-89A6-613DA8E0794E}">
  <cacheSource type="external" connectionId="1"/>
  <cacheFields count="4"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 Created Concersion (Month)].[Date Created Concersion (Month)]" caption="Date Created Concersion (Month)" numFmtId="0" hierarchy="25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ount of outcome]" caption="Count of outcome" numFmtId="0" hierarchy="30" level="32767"/>
  </cacheFields>
  <cacheHierarchies count="33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2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cersion]" caption="Date Created Concersion" attribute="1" time="1" defaultMemberUniqueName="[Range].[Date Created Concersion].[All]" allUniqueName="[Range].[Date Created Conc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Ended Conversion (Year)]" caption="Date Ended Conversion (Year)" attribute="1" defaultMemberUniqueName="[Range].[Date Ended Conversion (Year)].[All]" allUniqueName="[Range].[Date Ended Conversion (Year)].[All]" dimensionUniqueName="[Range]" displayFolder="" count="2" memberValueDatatype="130" unbalanced="0"/>
    <cacheHierarchy uniqueName="[Range].[Date Ended Conversion (Quarter)]" caption="Date Ended Conversion (Quarter)" attribute="1" defaultMemberUniqueName="[Range].[Date Ended Conversion (Quarter)].[All]" allUniqueName="[Range].[Date Ended Conversion (Quarter)].[All]" dimensionUniqueName="[Range]" displayFolder="" count="0" memberValueDatatype="130" unbalanced="0"/>
    <cacheHierarchy uniqueName="[Range].[Date Ended Conversion (Month)]" caption="Date Ended Conversion (Month)" attribute="1" defaultMemberUniqueName="[Range].[Date Ended Conversion (Month)].[All]" allUniqueName="[Range].[Date Ended Conversion (Month)].[All]" dimensionUniqueName="[Range]" displayFolder="" count="0" memberValueDatatype="130" unbalanced="0"/>
    <cacheHierarchy uniqueName="[Range].[Date Created Concersion (Year)]" caption="Date Created Concersion (Year)" attribute="1" defaultMemberUniqueName="[Range].[Date Created Concersion (Year)].[All]" allUniqueName="[Range].[Date Created Concersion (Year)].[All]" dimensionUniqueName="[Range]" displayFolder="" count="2" memberValueDatatype="130" unbalanced="0"/>
    <cacheHierarchy uniqueName="[Range].[Date Created Concersion (Quarter)]" caption="Date Created Concersion (Quarter)" attribute="1" defaultMemberUniqueName="[Range].[Date Created Concersion (Quarter)].[All]" allUniqueName="[Range].[Date Created Concersion (Quarter)].[All]" dimensionUniqueName="[Range]" displayFolder="" count="0" memberValueDatatype="130" unbalanced="0"/>
    <cacheHierarchy uniqueName="[Range].[Date Created Concersion (Month)]" caption="Date Created Concersion (Month)" attribute="1" defaultMemberUniqueName="[Range].[Date Created Concersion (Month)].[All]" allUniqueName="[Range].[Date Created Conc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cersion (Month Index)]" caption="Date Created Concersion (Month Index)" attribute="1" defaultMemberUniqueName="[Range].[Date Created Concersion (Month Index)].[All]" allUniqueName="[Range].[Date Created Concersion (Month Index)].[All]" dimensionUniqueName="[Range]" displayFolder="" count="0" memberValueDatatype="20" unbalanced="0" hidden="1"/>
    <cacheHierarchy uniqueName="[Range].[Date Ended Conversion (Month Index)]" caption="Date Ended Conversion (Month Index)" attribute="1" defaultMemberUniqueName="[Range].[Date Ended Conversion (Month Index)].[All]" allUniqueName="[Range].[Date End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ate Ended Conversion (Quarter)]" caption="Count of Date Ended Conversion (Quarter)" measure="1" displayFolder="" measureGroup="Range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parent category]" caption="Count of parent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x v="0"/>
    <n v="0"/>
    <x v="0"/>
    <x v="0"/>
    <x v="0"/>
    <x v="0"/>
    <x v="0"/>
    <x v="0"/>
    <b v="0"/>
    <s v="food/food trucks"/>
    <x v="0"/>
    <x v="0"/>
  </r>
  <r>
    <n v="1"/>
    <x v="1"/>
    <s v="Managed bottom-line architecture"/>
    <n v="1400"/>
    <n v="14560"/>
    <x v="1"/>
    <x v="1"/>
    <n v="158"/>
    <x v="1"/>
    <x v="1"/>
    <x v="1"/>
    <x v="1"/>
    <x v="1"/>
    <x v="0"/>
    <b v="1"/>
    <s v="music/rock"/>
    <x v="1"/>
    <x v="1"/>
  </r>
  <r>
    <n v="2"/>
    <x v="2"/>
    <s v="Function-based leadingedge pricing structure"/>
    <n v="108400"/>
    <n v="142523"/>
    <x v="2"/>
    <x v="1"/>
    <n v="1425"/>
    <x v="2"/>
    <x v="2"/>
    <x v="2"/>
    <x v="2"/>
    <x v="2"/>
    <x v="0"/>
    <b v="0"/>
    <s v="technology/web"/>
    <x v="2"/>
    <x v="2"/>
  </r>
  <r>
    <n v="3"/>
    <x v="3"/>
    <s v="Vision-oriented fresh-thinking conglomeration"/>
    <n v="4200"/>
    <n v="2477"/>
    <x v="3"/>
    <x v="0"/>
    <n v="24"/>
    <x v="3"/>
    <x v="1"/>
    <x v="1"/>
    <x v="3"/>
    <x v="3"/>
    <x v="0"/>
    <b v="0"/>
    <s v="music/rock"/>
    <x v="1"/>
    <x v="1"/>
  </r>
  <r>
    <n v="4"/>
    <x v="4"/>
    <s v="Proactive foreground core"/>
    <n v="7600"/>
    <n v="5265"/>
    <x v="4"/>
    <x v="0"/>
    <n v="53"/>
    <x v="4"/>
    <x v="1"/>
    <x v="1"/>
    <x v="4"/>
    <x v="4"/>
    <x v="0"/>
    <b v="0"/>
    <s v="theater/plays"/>
    <x v="3"/>
    <x v="3"/>
  </r>
  <r>
    <n v="5"/>
    <x v="5"/>
    <s v="Open-source optimizing database"/>
    <n v="7600"/>
    <n v="13195"/>
    <x v="5"/>
    <x v="1"/>
    <n v="174"/>
    <x v="5"/>
    <x v="3"/>
    <x v="3"/>
    <x v="5"/>
    <x v="5"/>
    <x v="0"/>
    <b v="0"/>
    <s v="theater/plays"/>
    <x v="3"/>
    <x v="3"/>
  </r>
  <r>
    <n v="6"/>
    <x v="6"/>
    <s v="Operative upward-trending algorithm"/>
    <n v="5200"/>
    <n v="1090"/>
    <x v="6"/>
    <x v="0"/>
    <n v="18"/>
    <x v="6"/>
    <x v="4"/>
    <x v="4"/>
    <x v="6"/>
    <x v="6"/>
    <x v="0"/>
    <b v="0"/>
    <s v="film &amp; video/documentary"/>
    <x v="4"/>
    <x v="4"/>
  </r>
  <r>
    <n v="7"/>
    <x v="7"/>
    <s v="Centralized cohesive challenge"/>
    <n v="4500"/>
    <n v="14741"/>
    <x v="7"/>
    <x v="1"/>
    <n v="227"/>
    <x v="7"/>
    <x v="3"/>
    <x v="3"/>
    <x v="7"/>
    <x v="7"/>
    <x v="0"/>
    <b v="0"/>
    <s v="theater/plays"/>
    <x v="3"/>
    <x v="3"/>
  </r>
  <r>
    <n v="8"/>
    <x v="8"/>
    <s v="Exclusive attitude-oriented intranet"/>
    <n v="110100"/>
    <n v="21946"/>
    <x v="8"/>
    <x v="2"/>
    <n v="708"/>
    <x v="8"/>
    <x v="3"/>
    <x v="3"/>
    <x v="8"/>
    <x v="8"/>
    <x v="0"/>
    <b v="0"/>
    <s v="theater/plays"/>
    <x v="3"/>
    <x v="3"/>
  </r>
  <r>
    <n v="9"/>
    <x v="9"/>
    <s v="Open-source fresh-thinking model"/>
    <n v="6200"/>
    <n v="3208"/>
    <x v="9"/>
    <x v="0"/>
    <n v="44"/>
    <x v="9"/>
    <x v="1"/>
    <x v="1"/>
    <x v="9"/>
    <x v="9"/>
    <x v="0"/>
    <b v="0"/>
    <s v="music/electric music"/>
    <x v="1"/>
    <x v="5"/>
  </r>
  <r>
    <n v="10"/>
    <x v="10"/>
    <s v="Monitored empowering installation"/>
    <n v="5200"/>
    <n v="13838"/>
    <x v="10"/>
    <x v="1"/>
    <n v="220"/>
    <x v="10"/>
    <x v="1"/>
    <x v="1"/>
    <x v="10"/>
    <x v="10"/>
    <x v="0"/>
    <b v="0"/>
    <s v="film &amp; video/drama"/>
    <x v="4"/>
    <x v="6"/>
  </r>
  <r>
    <n v="11"/>
    <x v="11"/>
    <s v="Grass-roots zero administration system engine"/>
    <n v="6300"/>
    <n v="3030"/>
    <x v="11"/>
    <x v="0"/>
    <n v="27"/>
    <x v="11"/>
    <x v="1"/>
    <x v="1"/>
    <x v="11"/>
    <x v="11"/>
    <x v="0"/>
    <b v="1"/>
    <s v="theater/plays"/>
    <x v="3"/>
    <x v="3"/>
  </r>
  <r>
    <n v="12"/>
    <x v="12"/>
    <s v="Assimilated hybrid intranet"/>
    <n v="6300"/>
    <n v="5629"/>
    <x v="12"/>
    <x v="0"/>
    <n v="55"/>
    <x v="12"/>
    <x v="1"/>
    <x v="1"/>
    <x v="12"/>
    <x v="12"/>
    <x v="0"/>
    <b v="0"/>
    <s v="film &amp; video/drama"/>
    <x v="4"/>
    <x v="6"/>
  </r>
  <r>
    <n v="13"/>
    <x v="13"/>
    <s v="Multi-tiered directional open architecture"/>
    <n v="4200"/>
    <n v="10295"/>
    <x v="13"/>
    <x v="1"/>
    <n v="98"/>
    <x v="13"/>
    <x v="1"/>
    <x v="1"/>
    <x v="13"/>
    <x v="13"/>
    <x v="0"/>
    <b v="0"/>
    <s v="music/indie rock"/>
    <x v="1"/>
    <x v="7"/>
  </r>
  <r>
    <n v="14"/>
    <x v="14"/>
    <s v="Cloned directional synergy"/>
    <n v="28200"/>
    <n v="18829"/>
    <x v="14"/>
    <x v="0"/>
    <n v="200"/>
    <x v="14"/>
    <x v="1"/>
    <x v="1"/>
    <x v="14"/>
    <x v="14"/>
    <x v="0"/>
    <b v="0"/>
    <s v="music/indie rock"/>
    <x v="1"/>
    <x v="7"/>
  </r>
  <r>
    <n v="15"/>
    <x v="15"/>
    <s v="Extended eco-centric pricing structure"/>
    <n v="81200"/>
    <n v="38414"/>
    <x v="15"/>
    <x v="0"/>
    <n v="452"/>
    <x v="15"/>
    <x v="1"/>
    <x v="1"/>
    <x v="15"/>
    <x v="15"/>
    <x v="0"/>
    <b v="0"/>
    <s v="technology/wearables"/>
    <x v="2"/>
    <x v="8"/>
  </r>
  <r>
    <n v="16"/>
    <x v="16"/>
    <s v="Cross-platform systemic adapter"/>
    <n v="1700"/>
    <n v="11041"/>
    <x v="16"/>
    <x v="1"/>
    <n v="100"/>
    <x v="16"/>
    <x v="1"/>
    <x v="1"/>
    <x v="16"/>
    <x v="16"/>
    <x v="0"/>
    <b v="0"/>
    <s v="publishing/nonfiction"/>
    <x v="5"/>
    <x v="9"/>
  </r>
  <r>
    <n v="17"/>
    <x v="17"/>
    <s v="Seamless 4thgeneration methodology"/>
    <n v="84600"/>
    <n v="134845"/>
    <x v="17"/>
    <x v="1"/>
    <n v="1249"/>
    <x v="17"/>
    <x v="1"/>
    <x v="1"/>
    <x v="17"/>
    <x v="17"/>
    <x v="0"/>
    <b v="0"/>
    <s v="film &amp; video/animation"/>
    <x v="4"/>
    <x v="10"/>
  </r>
  <r>
    <n v="18"/>
    <x v="18"/>
    <s v="Exclusive needs-based adapter"/>
    <n v="9100"/>
    <n v="6089"/>
    <x v="18"/>
    <x v="3"/>
    <n v="135"/>
    <x v="18"/>
    <x v="1"/>
    <x v="1"/>
    <x v="18"/>
    <x v="18"/>
    <x v="0"/>
    <b v="0"/>
    <s v="theater/plays"/>
    <x v="3"/>
    <x v="3"/>
  </r>
  <r>
    <n v="19"/>
    <x v="19"/>
    <s v="Down-sized cohesive archive"/>
    <n v="62500"/>
    <n v="30331"/>
    <x v="19"/>
    <x v="0"/>
    <n v="674"/>
    <x v="19"/>
    <x v="1"/>
    <x v="1"/>
    <x v="19"/>
    <x v="19"/>
    <x v="0"/>
    <b v="1"/>
    <s v="theater/plays"/>
    <x v="3"/>
    <x v="3"/>
  </r>
  <r>
    <n v="20"/>
    <x v="20"/>
    <s v="Proactive composite alliance"/>
    <n v="131800"/>
    <n v="147936"/>
    <x v="20"/>
    <x v="1"/>
    <n v="1396"/>
    <x v="20"/>
    <x v="1"/>
    <x v="1"/>
    <x v="20"/>
    <x v="20"/>
    <x v="0"/>
    <b v="0"/>
    <s v="film &amp; video/drama"/>
    <x v="4"/>
    <x v="6"/>
  </r>
  <r>
    <n v="21"/>
    <x v="21"/>
    <s v="Re-engineered intangible definition"/>
    <n v="94000"/>
    <n v="38533"/>
    <x v="21"/>
    <x v="0"/>
    <n v="558"/>
    <x v="21"/>
    <x v="1"/>
    <x v="1"/>
    <x v="21"/>
    <x v="21"/>
    <x v="0"/>
    <b v="0"/>
    <s v="theater/plays"/>
    <x v="3"/>
    <x v="3"/>
  </r>
  <r>
    <n v="22"/>
    <x v="22"/>
    <s v="Enhanced dynamic definition"/>
    <n v="59100"/>
    <n v="75690"/>
    <x v="22"/>
    <x v="1"/>
    <n v="890"/>
    <x v="22"/>
    <x v="1"/>
    <x v="1"/>
    <x v="22"/>
    <x v="22"/>
    <x v="0"/>
    <b v="0"/>
    <s v="theater/plays"/>
    <x v="3"/>
    <x v="3"/>
  </r>
  <r>
    <n v="23"/>
    <x v="23"/>
    <s v="Devolved next generation adapter"/>
    <n v="4500"/>
    <n v="14942"/>
    <x v="23"/>
    <x v="1"/>
    <n v="142"/>
    <x v="23"/>
    <x v="4"/>
    <x v="4"/>
    <x v="23"/>
    <x v="23"/>
    <x v="0"/>
    <b v="0"/>
    <s v="film &amp; video/documentary"/>
    <x v="4"/>
    <x v="4"/>
  </r>
  <r>
    <n v="24"/>
    <x v="24"/>
    <s v="Cross-platform intermediate frame"/>
    <n v="92400"/>
    <n v="104257"/>
    <x v="24"/>
    <x v="1"/>
    <n v="2673"/>
    <x v="24"/>
    <x v="1"/>
    <x v="1"/>
    <x v="24"/>
    <x v="24"/>
    <x v="0"/>
    <b v="0"/>
    <s v="technology/wearables"/>
    <x v="2"/>
    <x v="8"/>
  </r>
  <r>
    <n v="25"/>
    <x v="25"/>
    <s v="Monitored impactful analyzer"/>
    <n v="5500"/>
    <n v="11904"/>
    <x v="25"/>
    <x v="1"/>
    <n v="163"/>
    <x v="25"/>
    <x v="1"/>
    <x v="1"/>
    <x v="25"/>
    <x v="25"/>
    <x v="0"/>
    <b v="1"/>
    <s v="games/video games"/>
    <x v="6"/>
    <x v="11"/>
  </r>
  <r>
    <n v="26"/>
    <x v="26"/>
    <s v="Optional responsive customer loyalty"/>
    <n v="107500"/>
    <n v="51814"/>
    <x v="26"/>
    <x v="3"/>
    <n v="1480"/>
    <x v="26"/>
    <x v="1"/>
    <x v="1"/>
    <x v="26"/>
    <x v="26"/>
    <x v="0"/>
    <b v="0"/>
    <s v="theater/plays"/>
    <x v="3"/>
    <x v="3"/>
  </r>
  <r>
    <n v="27"/>
    <x v="27"/>
    <s v="Diverse transitional migration"/>
    <n v="2000"/>
    <n v="1599"/>
    <x v="27"/>
    <x v="0"/>
    <n v="15"/>
    <x v="27"/>
    <x v="1"/>
    <x v="1"/>
    <x v="27"/>
    <x v="27"/>
    <x v="0"/>
    <b v="0"/>
    <s v="music/rock"/>
    <x v="1"/>
    <x v="1"/>
  </r>
  <r>
    <n v="28"/>
    <x v="28"/>
    <s v="Synchronized global task-force"/>
    <n v="130800"/>
    <n v="137635"/>
    <x v="28"/>
    <x v="1"/>
    <n v="2220"/>
    <x v="28"/>
    <x v="1"/>
    <x v="1"/>
    <x v="28"/>
    <x v="28"/>
    <x v="0"/>
    <b v="1"/>
    <s v="theater/plays"/>
    <x v="3"/>
    <x v="3"/>
  </r>
  <r>
    <n v="29"/>
    <x v="29"/>
    <s v="Focused 6thgeneration forecast"/>
    <n v="45900"/>
    <n v="150965"/>
    <x v="29"/>
    <x v="1"/>
    <n v="1606"/>
    <x v="29"/>
    <x v="5"/>
    <x v="5"/>
    <x v="29"/>
    <x v="29"/>
    <x v="0"/>
    <b v="0"/>
    <s v="film &amp; video/shorts"/>
    <x v="4"/>
    <x v="12"/>
  </r>
  <r>
    <n v="30"/>
    <x v="30"/>
    <s v="Down-sized analyzing challenge"/>
    <n v="9000"/>
    <n v="14455"/>
    <x v="30"/>
    <x v="1"/>
    <n v="129"/>
    <x v="30"/>
    <x v="1"/>
    <x v="1"/>
    <x v="30"/>
    <x v="30"/>
    <x v="0"/>
    <b v="0"/>
    <s v="film &amp; video/animation"/>
    <x v="4"/>
    <x v="10"/>
  </r>
  <r>
    <n v="31"/>
    <x v="31"/>
    <s v="Progressive needs-based focus group"/>
    <n v="3500"/>
    <n v="10850"/>
    <x v="31"/>
    <x v="1"/>
    <n v="226"/>
    <x v="31"/>
    <x v="4"/>
    <x v="4"/>
    <x v="31"/>
    <x v="31"/>
    <x v="0"/>
    <b v="0"/>
    <s v="games/video games"/>
    <x v="6"/>
    <x v="11"/>
  </r>
  <r>
    <n v="32"/>
    <x v="32"/>
    <s v="Ergonomic 6thgeneration success"/>
    <n v="101000"/>
    <n v="87676"/>
    <x v="32"/>
    <x v="0"/>
    <n v="2307"/>
    <x v="32"/>
    <x v="6"/>
    <x v="6"/>
    <x v="32"/>
    <x v="32"/>
    <x v="0"/>
    <b v="0"/>
    <s v="film &amp; video/documentary"/>
    <x v="4"/>
    <x v="4"/>
  </r>
  <r>
    <n v="33"/>
    <x v="33"/>
    <s v="Exclusive interactive approach"/>
    <n v="50200"/>
    <n v="189666"/>
    <x v="33"/>
    <x v="1"/>
    <n v="5419"/>
    <x v="33"/>
    <x v="1"/>
    <x v="1"/>
    <x v="33"/>
    <x v="33"/>
    <x v="0"/>
    <b v="0"/>
    <s v="theater/plays"/>
    <x v="3"/>
    <x v="3"/>
  </r>
  <r>
    <n v="34"/>
    <x v="34"/>
    <s v="Reverse-engineered asynchronous archive"/>
    <n v="9300"/>
    <n v="14025"/>
    <x v="34"/>
    <x v="1"/>
    <n v="165"/>
    <x v="34"/>
    <x v="1"/>
    <x v="1"/>
    <x v="34"/>
    <x v="34"/>
    <x v="0"/>
    <b v="0"/>
    <s v="film &amp; video/documentary"/>
    <x v="4"/>
    <x v="4"/>
  </r>
  <r>
    <n v="35"/>
    <x v="35"/>
    <s v="Synergized intangible challenge"/>
    <n v="125500"/>
    <n v="188628"/>
    <x v="35"/>
    <x v="1"/>
    <n v="1965"/>
    <x v="35"/>
    <x v="3"/>
    <x v="3"/>
    <x v="35"/>
    <x v="35"/>
    <x v="0"/>
    <b v="1"/>
    <s v="film &amp; video/drama"/>
    <x v="4"/>
    <x v="6"/>
  </r>
  <r>
    <n v="36"/>
    <x v="36"/>
    <s v="Monitored multi-state encryption"/>
    <n v="700"/>
    <n v="1101"/>
    <x v="36"/>
    <x v="1"/>
    <n v="16"/>
    <x v="36"/>
    <x v="1"/>
    <x v="1"/>
    <x v="36"/>
    <x v="36"/>
    <x v="0"/>
    <b v="0"/>
    <s v="theater/plays"/>
    <x v="3"/>
    <x v="3"/>
  </r>
  <r>
    <n v="37"/>
    <x v="37"/>
    <s v="Profound attitude-oriented functionalities"/>
    <n v="8100"/>
    <n v="11339"/>
    <x v="37"/>
    <x v="1"/>
    <n v="107"/>
    <x v="37"/>
    <x v="1"/>
    <x v="1"/>
    <x v="37"/>
    <x v="37"/>
    <x v="0"/>
    <b v="1"/>
    <s v="publishing/fiction"/>
    <x v="5"/>
    <x v="13"/>
  </r>
  <r>
    <n v="38"/>
    <x v="38"/>
    <s v="Digitized client-driven database"/>
    <n v="3100"/>
    <n v="10085"/>
    <x v="38"/>
    <x v="1"/>
    <n v="134"/>
    <x v="38"/>
    <x v="1"/>
    <x v="1"/>
    <x v="38"/>
    <x v="38"/>
    <x v="0"/>
    <b v="0"/>
    <s v="photography/photography books"/>
    <x v="7"/>
    <x v="14"/>
  </r>
  <r>
    <n v="39"/>
    <x v="39"/>
    <s v="Organized bi-directional function"/>
    <n v="9900"/>
    <n v="5027"/>
    <x v="39"/>
    <x v="0"/>
    <n v="88"/>
    <x v="39"/>
    <x v="3"/>
    <x v="3"/>
    <x v="39"/>
    <x v="39"/>
    <x v="0"/>
    <b v="0"/>
    <s v="theater/plays"/>
    <x v="3"/>
    <x v="3"/>
  </r>
  <r>
    <n v="40"/>
    <x v="40"/>
    <s v="Reduced stable middleware"/>
    <n v="8800"/>
    <n v="14878"/>
    <x v="40"/>
    <x v="1"/>
    <n v="198"/>
    <x v="40"/>
    <x v="1"/>
    <x v="1"/>
    <x v="40"/>
    <x v="40"/>
    <x v="0"/>
    <b v="1"/>
    <s v="technology/wearables"/>
    <x v="2"/>
    <x v="8"/>
  </r>
  <r>
    <n v="41"/>
    <x v="41"/>
    <s v="Universal 5thgeneration neural-net"/>
    <n v="5600"/>
    <n v="11924"/>
    <x v="41"/>
    <x v="1"/>
    <n v="111"/>
    <x v="41"/>
    <x v="6"/>
    <x v="6"/>
    <x v="41"/>
    <x v="41"/>
    <x v="0"/>
    <b v="1"/>
    <s v="music/rock"/>
    <x v="1"/>
    <x v="1"/>
  </r>
  <r>
    <n v="42"/>
    <x v="42"/>
    <s v="Virtual uniform frame"/>
    <n v="1800"/>
    <n v="7991"/>
    <x v="42"/>
    <x v="1"/>
    <n v="222"/>
    <x v="42"/>
    <x v="1"/>
    <x v="1"/>
    <x v="42"/>
    <x v="42"/>
    <x v="0"/>
    <b v="0"/>
    <s v="food/food trucks"/>
    <x v="0"/>
    <x v="0"/>
  </r>
  <r>
    <n v="43"/>
    <x v="43"/>
    <s v="Profound explicit paradigm"/>
    <n v="90200"/>
    <n v="167717"/>
    <x v="43"/>
    <x v="1"/>
    <n v="6212"/>
    <x v="43"/>
    <x v="1"/>
    <x v="1"/>
    <x v="43"/>
    <x v="43"/>
    <x v="0"/>
    <b v="0"/>
    <s v="publishing/radio &amp; podcasts"/>
    <x v="5"/>
    <x v="15"/>
  </r>
  <r>
    <n v="44"/>
    <x v="44"/>
    <s v="Visionary real-time groupware"/>
    <n v="1600"/>
    <n v="10541"/>
    <x v="44"/>
    <x v="1"/>
    <n v="98"/>
    <x v="44"/>
    <x v="3"/>
    <x v="3"/>
    <x v="44"/>
    <x v="44"/>
    <x v="0"/>
    <b v="0"/>
    <s v="publishing/fiction"/>
    <x v="5"/>
    <x v="13"/>
  </r>
  <r>
    <n v="45"/>
    <x v="45"/>
    <s v="Networked tertiary Graphical User Interface"/>
    <n v="9500"/>
    <n v="4530"/>
    <x v="45"/>
    <x v="0"/>
    <n v="48"/>
    <x v="45"/>
    <x v="1"/>
    <x v="1"/>
    <x v="45"/>
    <x v="45"/>
    <x v="0"/>
    <b v="1"/>
    <s v="theater/plays"/>
    <x v="3"/>
    <x v="3"/>
  </r>
  <r>
    <n v="46"/>
    <x v="46"/>
    <s v="Virtual grid-enabled task-force"/>
    <n v="3700"/>
    <n v="4247"/>
    <x v="46"/>
    <x v="1"/>
    <n v="92"/>
    <x v="46"/>
    <x v="1"/>
    <x v="1"/>
    <x v="46"/>
    <x v="46"/>
    <x v="0"/>
    <b v="0"/>
    <s v="music/rock"/>
    <x v="1"/>
    <x v="1"/>
  </r>
  <r>
    <n v="47"/>
    <x v="47"/>
    <s v="Function-based multi-state software"/>
    <n v="1500"/>
    <n v="7129"/>
    <x v="47"/>
    <x v="1"/>
    <n v="149"/>
    <x v="47"/>
    <x v="1"/>
    <x v="1"/>
    <x v="47"/>
    <x v="47"/>
    <x v="0"/>
    <b v="0"/>
    <s v="theater/plays"/>
    <x v="3"/>
    <x v="3"/>
  </r>
  <r>
    <n v="48"/>
    <x v="48"/>
    <s v="Optimized leadingedge concept"/>
    <n v="33300"/>
    <n v="128862"/>
    <x v="48"/>
    <x v="1"/>
    <n v="2431"/>
    <x v="48"/>
    <x v="1"/>
    <x v="1"/>
    <x v="48"/>
    <x v="48"/>
    <x v="0"/>
    <b v="0"/>
    <s v="theater/plays"/>
    <x v="3"/>
    <x v="3"/>
  </r>
  <r>
    <n v="49"/>
    <x v="49"/>
    <s v="Sharable holistic interface"/>
    <n v="7200"/>
    <n v="13653"/>
    <x v="49"/>
    <x v="1"/>
    <n v="303"/>
    <x v="49"/>
    <x v="1"/>
    <x v="1"/>
    <x v="49"/>
    <x v="49"/>
    <x v="0"/>
    <b v="0"/>
    <s v="music/rock"/>
    <x v="1"/>
    <x v="1"/>
  </r>
  <r>
    <n v="50"/>
    <x v="50"/>
    <s v="Down-sized system-worthy secured line"/>
    <n v="100"/>
    <n v="2"/>
    <x v="50"/>
    <x v="0"/>
    <n v="1"/>
    <x v="50"/>
    <x v="6"/>
    <x v="6"/>
    <x v="50"/>
    <x v="50"/>
    <x v="0"/>
    <b v="0"/>
    <s v="music/metal"/>
    <x v="1"/>
    <x v="16"/>
  </r>
  <r>
    <n v="51"/>
    <x v="51"/>
    <s v="Inverse secondary infrastructure"/>
    <n v="158100"/>
    <n v="145243"/>
    <x v="51"/>
    <x v="0"/>
    <n v="1467"/>
    <x v="51"/>
    <x v="4"/>
    <x v="4"/>
    <x v="51"/>
    <x v="51"/>
    <x v="0"/>
    <b v="1"/>
    <s v="technology/wearables"/>
    <x v="2"/>
    <x v="8"/>
  </r>
  <r>
    <n v="52"/>
    <x v="52"/>
    <s v="Organic foreground leverage"/>
    <n v="7200"/>
    <n v="2459"/>
    <x v="52"/>
    <x v="0"/>
    <n v="75"/>
    <x v="52"/>
    <x v="1"/>
    <x v="1"/>
    <x v="52"/>
    <x v="52"/>
    <x v="0"/>
    <b v="0"/>
    <s v="theater/plays"/>
    <x v="3"/>
    <x v="3"/>
  </r>
  <r>
    <n v="53"/>
    <x v="53"/>
    <s v="Reverse-engineered static concept"/>
    <n v="8800"/>
    <n v="12356"/>
    <x v="53"/>
    <x v="1"/>
    <n v="209"/>
    <x v="53"/>
    <x v="1"/>
    <x v="1"/>
    <x v="53"/>
    <x v="53"/>
    <x v="0"/>
    <b v="0"/>
    <s v="film &amp; video/drama"/>
    <x v="4"/>
    <x v="6"/>
  </r>
  <r>
    <n v="54"/>
    <x v="54"/>
    <s v="Multi-channeled neutral customer loyalty"/>
    <n v="6000"/>
    <n v="5392"/>
    <x v="54"/>
    <x v="0"/>
    <n v="120"/>
    <x v="54"/>
    <x v="1"/>
    <x v="1"/>
    <x v="54"/>
    <x v="54"/>
    <x v="0"/>
    <b v="0"/>
    <s v="technology/wearables"/>
    <x v="2"/>
    <x v="8"/>
  </r>
  <r>
    <n v="55"/>
    <x v="55"/>
    <s v="Reverse-engineered bifurcated strategy"/>
    <n v="6600"/>
    <n v="11746"/>
    <x v="55"/>
    <x v="1"/>
    <n v="131"/>
    <x v="55"/>
    <x v="1"/>
    <x v="1"/>
    <x v="55"/>
    <x v="55"/>
    <x v="0"/>
    <b v="0"/>
    <s v="music/jazz"/>
    <x v="1"/>
    <x v="17"/>
  </r>
  <r>
    <n v="56"/>
    <x v="56"/>
    <s v="Horizontal context-sensitive knowledge user"/>
    <n v="8000"/>
    <n v="11493"/>
    <x v="56"/>
    <x v="1"/>
    <n v="164"/>
    <x v="56"/>
    <x v="1"/>
    <x v="1"/>
    <x v="56"/>
    <x v="56"/>
    <x v="0"/>
    <b v="0"/>
    <s v="technology/wearables"/>
    <x v="2"/>
    <x v="8"/>
  </r>
  <r>
    <n v="57"/>
    <x v="57"/>
    <s v="Cross-group multi-state task-force"/>
    <n v="2900"/>
    <n v="6243"/>
    <x v="57"/>
    <x v="1"/>
    <n v="201"/>
    <x v="57"/>
    <x v="1"/>
    <x v="1"/>
    <x v="57"/>
    <x v="57"/>
    <x v="0"/>
    <b v="0"/>
    <s v="games/video games"/>
    <x v="6"/>
    <x v="11"/>
  </r>
  <r>
    <n v="58"/>
    <x v="58"/>
    <s v="Expanded 3rdgeneration strategy"/>
    <n v="2700"/>
    <n v="6132"/>
    <x v="58"/>
    <x v="1"/>
    <n v="211"/>
    <x v="58"/>
    <x v="1"/>
    <x v="1"/>
    <x v="58"/>
    <x v="58"/>
    <x v="0"/>
    <b v="0"/>
    <s v="theater/plays"/>
    <x v="3"/>
    <x v="3"/>
  </r>
  <r>
    <n v="59"/>
    <x v="59"/>
    <s v="Assimilated real-time support"/>
    <n v="1400"/>
    <n v="3851"/>
    <x v="59"/>
    <x v="1"/>
    <n v="128"/>
    <x v="59"/>
    <x v="1"/>
    <x v="1"/>
    <x v="59"/>
    <x v="59"/>
    <x v="0"/>
    <b v="1"/>
    <s v="theater/plays"/>
    <x v="3"/>
    <x v="3"/>
  </r>
  <r>
    <n v="60"/>
    <x v="60"/>
    <s v="User-centric regional database"/>
    <n v="94200"/>
    <n v="135997"/>
    <x v="60"/>
    <x v="1"/>
    <n v="1600"/>
    <x v="60"/>
    <x v="0"/>
    <x v="0"/>
    <x v="60"/>
    <x v="60"/>
    <x v="0"/>
    <b v="0"/>
    <s v="theater/plays"/>
    <x v="3"/>
    <x v="3"/>
  </r>
  <r>
    <n v="61"/>
    <x v="61"/>
    <s v="Open-source zero administration complexity"/>
    <n v="199200"/>
    <n v="184750"/>
    <x v="61"/>
    <x v="0"/>
    <n v="2253"/>
    <x v="61"/>
    <x v="0"/>
    <x v="0"/>
    <x v="61"/>
    <x v="61"/>
    <x v="0"/>
    <b v="0"/>
    <s v="theater/plays"/>
    <x v="3"/>
    <x v="3"/>
  </r>
  <r>
    <n v="62"/>
    <x v="62"/>
    <s v="Organized incremental standardization"/>
    <n v="2000"/>
    <n v="14452"/>
    <x v="62"/>
    <x v="1"/>
    <n v="249"/>
    <x v="62"/>
    <x v="1"/>
    <x v="1"/>
    <x v="62"/>
    <x v="62"/>
    <x v="0"/>
    <b v="0"/>
    <s v="technology/web"/>
    <x v="2"/>
    <x v="2"/>
  </r>
  <r>
    <n v="63"/>
    <x v="63"/>
    <s v="Assimilated didactic open system"/>
    <n v="4700"/>
    <n v="557"/>
    <x v="63"/>
    <x v="0"/>
    <n v="5"/>
    <x v="63"/>
    <x v="1"/>
    <x v="1"/>
    <x v="63"/>
    <x v="63"/>
    <x v="0"/>
    <b v="0"/>
    <s v="theater/plays"/>
    <x v="3"/>
    <x v="3"/>
  </r>
  <r>
    <n v="64"/>
    <x v="64"/>
    <s v="Vision-oriented logistical intranet"/>
    <n v="2800"/>
    <n v="2734"/>
    <x v="64"/>
    <x v="0"/>
    <n v="38"/>
    <x v="64"/>
    <x v="1"/>
    <x v="1"/>
    <x v="64"/>
    <x v="64"/>
    <x v="0"/>
    <b v="1"/>
    <s v="technology/web"/>
    <x v="2"/>
    <x v="2"/>
  </r>
  <r>
    <n v="65"/>
    <x v="65"/>
    <s v="Mandatory incremental projection"/>
    <n v="6100"/>
    <n v="14405"/>
    <x v="65"/>
    <x v="1"/>
    <n v="236"/>
    <x v="65"/>
    <x v="1"/>
    <x v="1"/>
    <x v="65"/>
    <x v="65"/>
    <x v="0"/>
    <b v="0"/>
    <s v="theater/plays"/>
    <x v="3"/>
    <x v="3"/>
  </r>
  <r>
    <n v="66"/>
    <x v="66"/>
    <s v="Grass-roots needs-based encryption"/>
    <n v="2900"/>
    <n v="1307"/>
    <x v="66"/>
    <x v="0"/>
    <n v="12"/>
    <x v="66"/>
    <x v="1"/>
    <x v="1"/>
    <x v="66"/>
    <x v="66"/>
    <x v="0"/>
    <b v="1"/>
    <s v="theater/plays"/>
    <x v="3"/>
    <x v="3"/>
  </r>
  <r>
    <n v="67"/>
    <x v="67"/>
    <s v="Team-oriented 6thgeneration middleware"/>
    <n v="72600"/>
    <n v="117892"/>
    <x v="67"/>
    <x v="1"/>
    <n v="4065"/>
    <x v="67"/>
    <x v="4"/>
    <x v="4"/>
    <x v="67"/>
    <x v="67"/>
    <x v="0"/>
    <b v="1"/>
    <s v="technology/wearables"/>
    <x v="2"/>
    <x v="8"/>
  </r>
  <r>
    <n v="68"/>
    <x v="68"/>
    <s v="Inverse multi-tasking installation"/>
    <n v="5700"/>
    <n v="14508"/>
    <x v="68"/>
    <x v="1"/>
    <n v="246"/>
    <x v="68"/>
    <x v="6"/>
    <x v="6"/>
    <x v="68"/>
    <x v="68"/>
    <x v="0"/>
    <b v="1"/>
    <s v="theater/plays"/>
    <x v="3"/>
    <x v="3"/>
  </r>
  <r>
    <n v="69"/>
    <x v="69"/>
    <s v="Switchable disintermediate moderator"/>
    <n v="7900"/>
    <n v="1901"/>
    <x v="69"/>
    <x v="3"/>
    <n v="17"/>
    <x v="69"/>
    <x v="1"/>
    <x v="1"/>
    <x v="69"/>
    <x v="69"/>
    <x v="0"/>
    <b v="0"/>
    <s v="theater/plays"/>
    <x v="3"/>
    <x v="3"/>
  </r>
  <r>
    <n v="70"/>
    <x v="70"/>
    <s v="Re-engineered 24/7 task-force"/>
    <n v="128000"/>
    <n v="158389"/>
    <x v="70"/>
    <x v="1"/>
    <n v="2475"/>
    <x v="70"/>
    <x v="6"/>
    <x v="6"/>
    <x v="70"/>
    <x v="70"/>
    <x v="0"/>
    <b v="1"/>
    <s v="theater/plays"/>
    <x v="3"/>
    <x v="3"/>
  </r>
  <r>
    <n v="71"/>
    <x v="71"/>
    <s v="Organic object-oriented budgetary management"/>
    <n v="6000"/>
    <n v="6484"/>
    <x v="71"/>
    <x v="1"/>
    <n v="76"/>
    <x v="71"/>
    <x v="1"/>
    <x v="1"/>
    <x v="71"/>
    <x v="49"/>
    <x v="0"/>
    <b v="0"/>
    <s v="theater/plays"/>
    <x v="3"/>
    <x v="3"/>
  </r>
  <r>
    <n v="72"/>
    <x v="72"/>
    <s v="Seamless coherent parallelism"/>
    <n v="600"/>
    <n v="4022"/>
    <x v="72"/>
    <x v="1"/>
    <n v="54"/>
    <x v="72"/>
    <x v="1"/>
    <x v="1"/>
    <x v="72"/>
    <x v="71"/>
    <x v="0"/>
    <b v="0"/>
    <s v="film &amp; video/animation"/>
    <x v="4"/>
    <x v="10"/>
  </r>
  <r>
    <n v="73"/>
    <x v="73"/>
    <s v="Cross-platform even-keeled initiative"/>
    <n v="1400"/>
    <n v="9253"/>
    <x v="73"/>
    <x v="1"/>
    <n v="88"/>
    <x v="73"/>
    <x v="1"/>
    <x v="1"/>
    <x v="73"/>
    <x v="72"/>
    <x v="0"/>
    <b v="0"/>
    <s v="music/jazz"/>
    <x v="1"/>
    <x v="17"/>
  </r>
  <r>
    <n v="74"/>
    <x v="74"/>
    <s v="Progressive tertiary framework"/>
    <n v="3900"/>
    <n v="4776"/>
    <x v="74"/>
    <x v="1"/>
    <n v="85"/>
    <x v="74"/>
    <x v="4"/>
    <x v="4"/>
    <x v="74"/>
    <x v="73"/>
    <x v="0"/>
    <b v="0"/>
    <s v="music/metal"/>
    <x v="1"/>
    <x v="16"/>
  </r>
  <r>
    <n v="75"/>
    <x v="75"/>
    <s v="Multi-layered dynamic protocol"/>
    <n v="9700"/>
    <n v="14606"/>
    <x v="75"/>
    <x v="1"/>
    <n v="170"/>
    <x v="75"/>
    <x v="1"/>
    <x v="1"/>
    <x v="75"/>
    <x v="74"/>
    <x v="0"/>
    <b v="0"/>
    <s v="photography/photography books"/>
    <x v="7"/>
    <x v="14"/>
  </r>
  <r>
    <n v="76"/>
    <x v="76"/>
    <s v="Horizontal next generation function"/>
    <n v="122900"/>
    <n v="95993"/>
    <x v="76"/>
    <x v="0"/>
    <n v="1684"/>
    <x v="76"/>
    <x v="1"/>
    <x v="1"/>
    <x v="76"/>
    <x v="75"/>
    <x v="1"/>
    <b v="1"/>
    <s v="theater/plays"/>
    <x v="3"/>
    <x v="3"/>
  </r>
  <r>
    <n v="77"/>
    <x v="77"/>
    <s v="Pre-emptive impactful model"/>
    <n v="9500"/>
    <n v="4460"/>
    <x v="77"/>
    <x v="0"/>
    <n v="56"/>
    <x v="77"/>
    <x v="1"/>
    <x v="1"/>
    <x v="77"/>
    <x v="76"/>
    <x v="0"/>
    <b v="1"/>
    <s v="film &amp; video/animation"/>
    <x v="4"/>
    <x v="10"/>
  </r>
  <r>
    <n v="78"/>
    <x v="78"/>
    <s v="User-centric bifurcated knowledge user"/>
    <n v="4500"/>
    <n v="13536"/>
    <x v="78"/>
    <x v="1"/>
    <n v="330"/>
    <x v="78"/>
    <x v="1"/>
    <x v="1"/>
    <x v="78"/>
    <x v="77"/>
    <x v="0"/>
    <b v="0"/>
    <s v="publishing/translations"/>
    <x v="5"/>
    <x v="18"/>
  </r>
  <r>
    <n v="79"/>
    <x v="79"/>
    <s v="Triple-buffered reciprocal project"/>
    <n v="57800"/>
    <n v="40228"/>
    <x v="79"/>
    <x v="0"/>
    <n v="838"/>
    <x v="79"/>
    <x v="1"/>
    <x v="1"/>
    <x v="79"/>
    <x v="78"/>
    <x v="0"/>
    <b v="0"/>
    <s v="theater/plays"/>
    <x v="3"/>
    <x v="3"/>
  </r>
  <r>
    <n v="80"/>
    <x v="80"/>
    <s v="Cross-platform needs-based approach"/>
    <n v="1100"/>
    <n v="7012"/>
    <x v="80"/>
    <x v="1"/>
    <n v="127"/>
    <x v="80"/>
    <x v="1"/>
    <x v="1"/>
    <x v="80"/>
    <x v="79"/>
    <x v="0"/>
    <b v="0"/>
    <s v="games/video games"/>
    <x v="6"/>
    <x v="11"/>
  </r>
  <r>
    <n v="81"/>
    <x v="81"/>
    <s v="User-friendly static contingency"/>
    <n v="16800"/>
    <n v="37857"/>
    <x v="81"/>
    <x v="1"/>
    <n v="411"/>
    <x v="81"/>
    <x v="1"/>
    <x v="1"/>
    <x v="81"/>
    <x v="80"/>
    <x v="0"/>
    <b v="0"/>
    <s v="music/rock"/>
    <x v="1"/>
    <x v="1"/>
  </r>
  <r>
    <n v="82"/>
    <x v="82"/>
    <s v="Reactive content-based framework"/>
    <n v="1000"/>
    <n v="14973"/>
    <x v="82"/>
    <x v="1"/>
    <n v="180"/>
    <x v="82"/>
    <x v="4"/>
    <x v="4"/>
    <x v="82"/>
    <x v="4"/>
    <x v="0"/>
    <b v="1"/>
    <s v="games/video games"/>
    <x v="6"/>
    <x v="11"/>
  </r>
  <r>
    <n v="83"/>
    <x v="83"/>
    <s v="Realigned user-facing concept"/>
    <n v="106400"/>
    <n v="39996"/>
    <x v="83"/>
    <x v="0"/>
    <n v="1000"/>
    <x v="83"/>
    <x v="1"/>
    <x v="1"/>
    <x v="83"/>
    <x v="81"/>
    <x v="0"/>
    <b v="0"/>
    <s v="music/electric music"/>
    <x v="1"/>
    <x v="5"/>
  </r>
  <r>
    <n v="84"/>
    <x v="84"/>
    <s v="Public-key zero tolerance orchestration"/>
    <n v="31400"/>
    <n v="41564"/>
    <x v="84"/>
    <x v="1"/>
    <n v="374"/>
    <x v="84"/>
    <x v="1"/>
    <x v="1"/>
    <x v="84"/>
    <x v="82"/>
    <x v="0"/>
    <b v="0"/>
    <s v="technology/wearables"/>
    <x v="2"/>
    <x v="8"/>
  </r>
  <r>
    <n v="85"/>
    <x v="85"/>
    <s v="Multi-tiered eco-centric architecture"/>
    <n v="4900"/>
    <n v="6430"/>
    <x v="85"/>
    <x v="1"/>
    <n v="71"/>
    <x v="85"/>
    <x v="2"/>
    <x v="2"/>
    <x v="85"/>
    <x v="83"/>
    <x v="0"/>
    <b v="0"/>
    <s v="music/indie rock"/>
    <x v="1"/>
    <x v="7"/>
  </r>
  <r>
    <n v="86"/>
    <x v="86"/>
    <s v="Organic motivating firmware"/>
    <n v="7400"/>
    <n v="12405"/>
    <x v="86"/>
    <x v="1"/>
    <n v="203"/>
    <x v="86"/>
    <x v="1"/>
    <x v="1"/>
    <x v="86"/>
    <x v="84"/>
    <x v="1"/>
    <b v="0"/>
    <s v="theater/plays"/>
    <x v="3"/>
    <x v="3"/>
  </r>
  <r>
    <n v="87"/>
    <x v="87"/>
    <s v="Synergized 4thgeneration conglomeration"/>
    <n v="198500"/>
    <n v="123040"/>
    <x v="87"/>
    <x v="0"/>
    <n v="1482"/>
    <x v="87"/>
    <x v="2"/>
    <x v="2"/>
    <x v="87"/>
    <x v="85"/>
    <x v="0"/>
    <b v="1"/>
    <s v="music/rock"/>
    <x v="1"/>
    <x v="1"/>
  </r>
  <r>
    <n v="88"/>
    <x v="88"/>
    <s v="Grass-roots fault-tolerant policy"/>
    <n v="4800"/>
    <n v="12516"/>
    <x v="88"/>
    <x v="1"/>
    <n v="113"/>
    <x v="88"/>
    <x v="1"/>
    <x v="1"/>
    <x v="88"/>
    <x v="86"/>
    <x v="0"/>
    <b v="0"/>
    <s v="publishing/translations"/>
    <x v="5"/>
    <x v="18"/>
  </r>
  <r>
    <n v="89"/>
    <x v="89"/>
    <s v="Monitored scalable knowledgebase"/>
    <n v="3400"/>
    <n v="8588"/>
    <x v="89"/>
    <x v="1"/>
    <n v="96"/>
    <x v="89"/>
    <x v="1"/>
    <x v="1"/>
    <x v="89"/>
    <x v="87"/>
    <x v="0"/>
    <b v="0"/>
    <s v="theater/plays"/>
    <x v="3"/>
    <x v="3"/>
  </r>
  <r>
    <n v="90"/>
    <x v="90"/>
    <s v="Synergistic explicit parallelism"/>
    <n v="7800"/>
    <n v="6132"/>
    <x v="90"/>
    <x v="0"/>
    <n v="106"/>
    <x v="90"/>
    <x v="1"/>
    <x v="1"/>
    <x v="90"/>
    <x v="88"/>
    <x v="0"/>
    <b v="1"/>
    <s v="theater/plays"/>
    <x v="3"/>
    <x v="3"/>
  </r>
  <r>
    <n v="91"/>
    <x v="91"/>
    <s v="Enhanced systemic analyzer"/>
    <n v="154300"/>
    <n v="74688"/>
    <x v="91"/>
    <x v="0"/>
    <n v="679"/>
    <x v="91"/>
    <x v="6"/>
    <x v="6"/>
    <x v="91"/>
    <x v="89"/>
    <x v="0"/>
    <b v="0"/>
    <s v="publishing/translations"/>
    <x v="5"/>
    <x v="18"/>
  </r>
  <r>
    <n v="92"/>
    <x v="92"/>
    <s v="Object-based analyzing knowledge user"/>
    <n v="20000"/>
    <n v="51775"/>
    <x v="92"/>
    <x v="1"/>
    <n v="498"/>
    <x v="92"/>
    <x v="5"/>
    <x v="5"/>
    <x v="92"/>
    <x v="40"/>
    <x v="0"/>
    <b v="1"/>
    <s v="games/video games"/>
    <x v="6"/>
    <x v="11"/>
  </r>
  <r>
    <n v="93"/>
    <x v="93"/>
    <s v="Pre-emptive radical architecture"/>
    <n v="108800"/>
    <n v="65877"/>
    <x v="93"/>
    <x v="3"/>
    <n v="610"/>
    <x v="93"/>
    <x v="1"/>
    <x v="1"/>
    <x v="93"/>
    <x v="90"/>
    <x v="0"/>
    <b v="1"/>
    <s v="theater/plays"/>
    <x v="3"/>
    <x v="3"/>
  </r>
  <r>
    <n v="94"/>
    <x v="94"/>
    <s v="Grass-roots web-enabled contingency"/>
    <n v="2900"/>
    <n v="8807"/>
    <x v="94"/>
    <x v="1"/>
    <n v="180"/>
    <x v="94"/>
    <x v="4"/>
    <x v="4"/>
    <x v="94"/>
    <x v="91"/>
    <x v="0"/>
    <b v="0"/>
    <s v="technology/web"/>
    <x v="2"/>
    <x v="2"/>
  </r>
  <r>
    <n v="95"/>
    <x v="95"/>
    <s v="Stand-alone system-worthy standardization"/>
    <n v="900"/>
    <n v="1017"/>
    <x v="95"/>
    <x v="1"/>
    <n v="27"/>
    <x v="95"/>
    <x v="1"/>
    <x v="1"/>
    <x v="95"/>
    <x v="92"/>
    <x v="0"/>
    <b v="0"/>
    <s v="film &amp; video/documentary"/>
    <x v="4"/>
    <x v="4"/>
  </r>
  <r>
    <n v="96"/>
    <x v="96"/>
    <s v="Down-sized systematic policy"/>
    <n v="69700"/>
    <n v="151513"/>
    <x v="96"/>
    <x v="1"/>
    <n v="2331"/>
    <x v="96"/>
    <x v="1"/>
    <x v="1"/>
    <x v="96"/>
    <x v="36"/>
    <x v="0"/>
    <b v="0"/>
    <s v="theater/plays"/>
    <x v="3"/>
    <x v="3"/>
  </r>
  <r>
    <n v="97"/>
    <x v="97"/>
    <s v="Cloned bi-directional architecture"/>
    <n v="1300"/>
    <n v="12047"/>
    <x v="97"/>
    <x v="1"/>
    <n v="113"/>
    <x v="97"/>
    <x v="1"/>
    <x v="1"/>
    <x v="48"/>
    <x v="93"/>
    <x v="0"/>
    <b v="0"/>
    <s v="food/food trucks"/>
    <x v="0"/>
    <x v="0"/>
  </r>
  <r>
    <n v="98"/>
    <x v="98"/>
    <s v="Seamless transitional portal"/>
    <n v="97800"/>
    <n v="32951"/>
    <x v="98"/>
    <x v="0"/>
    <n v="1220"/>
    <x v="98"/>
    <x v="2"/>
    <x v="2"/>
    <x v="97"/>
    <x v="94"/>
    <x v="0"/>
    <b v="0"/>
    <s v="games/video games"/>
    <x v="6"/>
    <x v="11"/>
  </r>
  <r>
    <n v="99"/>
    <x v="99"/>
    <s v="Fully-configurable motivating approach"/>
    <n v="7600"/>
    <n v="14951"/>
    <x v="99"/>
    <x v="1"/>
    <n v="164"/>
    <x v="99"/>
    <x v="1"/>
    <x v="1"/>
    <x v="98"/>
    <x v="95"/>
    <x v="0"/>
    <b v="0"/>
    <s v="theater/plays"/>
    <x v="3"/>
    <x v="3"/>
  </r>
  <r>
    <n v="100"/>
    <x v="100"/>
    <s v="Upgradable fault-tolerant approach"/>
    <n v="100"/>
    <n v="1"/>
    <x v="100"/>
    <x v="0"/>
    <n v="1"/>
    <x v="100"/>
    <x v="1"/>
    <x v="1"/>
    <x v="99"/>
    <x v="96"/>
    <x v="0"/>
    <b v="0"/>
    <s v="theater/plays"/>
    <x v="3"/>
    <x v="3"/>
  </r>
  <r>
    <n v="101"/>
    <x v="101"/>
    <s v="Reduced heuristic moratorium"/>
    <n v="900"/>
    <n v="9193"/>
    <x v="101"/>
    <x v="1"/>
    <n v="164"/>
    <x v="101"/>
    <x v="1"/>
    <x v="1"/>
    <x v="100"/>
    <x v="97"/>
    <x v="0"/>
    <b v="1"/>
    <s v="music/electric music"/>
    <x v="1"/>
    <x v="5"/>
  </r>
  <r>
    <n v="102"/>
    <x v="102"/>
    <s v="Front-line web-enabled model"/>
    <n v="3700"/>
    <n v="10422"/>
    <x v="102"/>
    <x v="1"/>
    <n v="336"/>
    <x v="102"/>
    <x v="1"/>
    <x v="1"/>
    <x v="101"/>
    <x v="98"/>
    <x v="0"/>
    <b v="1"/>
    <s v="technology/wearables"/>
    <x v="2"/>
    <x v="8"/>
  </r>
  <r>
    <n v="103"/>
    <x v="103"/>
    <s v="Polarized incremental emulation"/>
    <n v="10000"/>
    <n v="2461"/>
    <x v="103"/>
    <x v="0"/>
    <n v="37"/>
    <x v="103"/>
    <x v="6"/>
    <x v="6"/>
    <x v="102"/>
    <x v="99"/>
    <x v="0"/>
    <b v="0"/>
    <s v="music/electric music"/>
    <x v="1"/>
    <x v="5"/>
  </r>
  <r>
    <n v="104"/>
    <x v="104"/>
    <s v="Self-enabling grid-enabled initiative"/>
    <n v="119200"/>
    <n v="170623"/>
    <x v="104"/>
    <x v="1"/>
    <n v="1917"/>
    <x v="104"/>
    <x v="1"/>
    <x v="1"/>
    <x v="103"/>
    <x v="100"/>
    <x v="0"/>
    <b v="0"/>
    <s v="music/indie rock"/>
    <x v="1"/>
    <x v="7"/>
  </r>
  <r>
    <n v="105"/>
    <x v="105"/>
    <s v="Total fresh-thinking system engine"/>
    <n v="6800"/>
    <n v="9829"/>
    <x v="105"/>
    <x v="1"/>
    <n v="95"/>
    <x v="105"/>
    <x v="1"/>
    <x v="1"/>
    <x v="104"/>
    <x v="101"/>
    <x v="0"/>
    <b v="0"/>
    <s v="technology/web"/>
    <x v="2"/>
    <x v="2"/>
  </r>
  <r>
    <n v="106"/>
    <x v="106"/>
    <s v="Ameliorated clear-thinking circuit"/>
    <n v="3900"/>
    <n v="14006"/>
    <x v="106"/>
    <x v="1"/>
    <n v="147"/>
    <x v="106"/>
    <x v="1"/>
    <x v="1"/>
    <x v="105"/>
    <x v="102"/>
    <x v="0"/>
    <b v="0"/>
    <s v="theater/plays"/>
    <x v="3"/>
    <x v="3"/>
  </r>
  <r>
    <n v="107"/>
    <x v="107"/>
    <s v="Multi-layered encompassing installation"/>
    <n v="3500"/>
    <n v="6527"/>
    <x v="107"/>
    <x v="1"/>
    <n v="86"/>
    <x v="107"/>
    <x v="1"/>
    <x v="1"/>
    <x v="106"/>
    <x v="103"/>
    <x v="0"/>
    <b v="1"/>
    <s v="theater/plays"/>
    <x v="3"/>
    <x v="3"/>
  </r>
  <r>
    <n v="108"/>
    <x v="108"/>
    <s v="Universal encompassing implementation"/>
    <n v="1500"/>
    <n v="8929"/>
    <x v="108"/>
    <x v="1"/>
    <n v="83"/>
    <x v="108"/>
    <x v="1"/>
    <x v="1"/>
    <x v="107"/>
    <x v="104"/>
    <x v="0"/>
    <b v="0"/>
    <s v="film &amp; video/documentary"/>
    <x v="4"/>
    <x v="4"/>
  </r>
  <r>
    <n v="109"/>
    <x v="109"/>
    <s v="Object-based client-server application"/>
    <n v="5200"/>
    <n v="3079"/>
    <x v="109"/>
    <x v="0"/>
    <n v="60"/>
    <x v="109"/>
    <x v="1"/>
    <x v="1"/>
    <x v="108"/>
    <x v="105"/>
    <x v="0"/>
    <b v="0"/>
    <s v="film &amp; video/television"/>
    <x v="4"/>
    <x v="19"/>
  </r>
  <r>
    <n v="110"/>
    <x v="110"/>
    <s v="Cross-platform solution-oriented process improvement"/>
    <n v="142400"/>
    <n v="21307"/>
    <x v="110"/>
    <x v="0"/>
    <n v="296"/>
    <x v="110"/>
    <x v="1"/>
    <x v="1"/>
    <x v="109"/>
    <x v="106"/>
    <x v="0"/>
    <b v="0"/>
    <s v="food/food trucks"/>
    <x v="0"/>
    <x v="0"/>
  </r>
  <r>
    <n v="111"/>
    <x v="111"/>
    <s v="Re-engineered user-facing approach"/>
    <n v="61400"/>
    <n v="73653"/>
    <x v="111"/>
    <x v="1"/>
    <n v="676"/>
    <x v="111"/>
    <x v="1"/>
    <x v="1"/>
    <x v="110"/>
    <x v="107"/>
    <x v="0"/>
    <b v="0"/>
    <s v="publishing/radio &amp; podcasts"/>
    <x v="5"/>
    <x v="15"/>
  </r>
  <r>
    <n v="112"/>
    <x v="112"/>
    <s v="Re-engineered client-driven hub"/>
    <n v="4700"/>
    <n v="12635"/>
    <x v="112"/>
    <x v="1"/>
    <n v="361"/>
    <x v="112"/>
    <x v="2"/>
    <x v="2"/>
    <x v="111"/>
    <x v="108"/>
    <x v="0"/>
    <b v="0"/>
    <s v="technology/web"/>
    <x v="2"/>
    <x v="2"/>
  </r>
  <r>
    <n v="113"/>
    <x v="113"/>
    <s v="User-friendly tertiary array"/>
    <n v="3300"/>
    <n v="12437"/>
    <x v="113"/>
    <x v="1"/>
    <n v="131"/>
    <x v="113"/>
    <x v="1"/>
    <x v="1"/>
    <x v="112"/>
    <x v="109"/>
    <x v="0"/>
    <b v="0"/>
    <s v="food/food trucks"/>
    <x v="0"/>
    <x v="0"/>
  </r>
  <r>
    <n v="114"/>
    <x v="114"/>
    <s v="Robust heuristic encoding"/>
    <n v="1900"/>
    <n v="13816"/>
    <x v="114"/>
    <x v="1"/>
    <n v="126"/>
    <x v="114"/>
    <x v="1"/>
    <x v="1"/>
    <x v="113"/>
    <x v="110"/>
    <x v="0"/>
    <b v="1"/>
    <s v="technology/wearables"/>
    <x v="2"/>
    <x v="8"/>
  </r>
  <r>
    <n v="115"/>
    <x v="115"/>
    <s v="Team-oriented clear-thinking capacity"/>
    <n v="166700"/>
    <n v="145382"/>
    <x v="115"/>
    <x v="0"/>
    <n v="3304"/>
    <x v="115"/>
    <x v="6"/>
    <x v="6"/>
    <x v="114"/>
    <x v="111"/>
    <x v="0"/>
    <b v="0"/>
    <s v="publishing/fiction"/>
    <x v="5"/>
    <x v="13"/>
  </r>
  <r>
    <n v="116"/>
    <x v="116"/>
    <s v="De-engineered motivating standardization"/>
    <n v="7200"/>
    <n v="6336"/>
    <x v="116"/>
    <x v="0"/>
    <n v="73"/>
    <x v="116"/>
    <x v="1"/>
    <x v="1"/>
    <x v="115"/>
    <x v="112"/>
    <x v="0"/>
    <b v="0"/>
    <s v="theater/plays"/>
    <x v="3"/>
    <x v="3"/>
  </r>
  <r>
    <n v="117"/>
    <x v="117"/>
    <s v="Business-focused 24hour groupware"/>
    <n v="4900"/>
    <n v="8523"/>
    <x v="117"/>
    <x v="1"/>
    <n v="275"/>
    <x v="117"/>
    <x v="1"/>
    <x v="1"/>
    <x v="116"/>
    <x v="113"/>
    <x v="0"/>
    <b v="0"/>
    <s v="film &amp; video/television"/>
    <x v="4"/>
    <x v="19"/>
  </r>
  <r>
    <n v="118"/>
    <x v="118"/>
    <s v="Organic next generation protocol"/>
    <n v="5400"/>
    <n v="6351"/>
    <x v="118"/>
    <x v="1"/>
    <n v="67"/>
    <x v="118"/>
    <x v="1"/>
    <x v="1"/>
    <x v="117"/>
    <x v="114"/>
    <x v="0"/>
    <b v="0"/>
    <s v="photography/photography books"/>
    <x v="7"/>
    <x v="14"/>
  </r>
  <r>
    <n v="119"/>
    <x v="119"/>
    <s v="Reverse-engineered full-range Internet solution"/>
    <n v="5000"/>
    <n v="10748"/>
    <x v="119"/>
    <x v="1"/>
    <n v="154"/>
    <x v="119"/>
    <x v="1"/>
    <x v="1"/>
    <x v="118"/>
    <x v="115"/>
    <x v="0"/>
    <b v="1"/>
    <s v="film &amp; video/documentary"/>
    <x v="4"/>
    <x v="4"/>
  </r>
  <r>
    <n v="120"/>
    <x v="120"/>
    <s v="Synchronized regional synergy"/>
    <n v="75100"/>
    <n v="112272"/>
    <x v="120"/>
    <x v="1"/>
    <n v="1782"/>
    <x v="120"/>
    <x v="1"/>
    <x v="1"/>
    <x v="119"/>
    <x v="116"/>
    <x v="0"/>
    <b v="1"/>
    <s v="games/mobile games"/>
    <x v="6"/>
    <x v="20"/>
  </r>
  <r>
    <n v="121"/>
    <x v="121"/>
    <s v="Multi-lateral homogeneous success"/>
    <n v="45300"/>
    <n v="99361"/>
    <x v="121"/>
    <x v="1"/>
    <n v="903"/>
    <x v="121"/>
    <x v="1"/>
    <x v="1"/>
    <x v="33"/>
    <x v="117"/>
    <x v="0"/>
    <b v="0"/>
    <s v="games/video games"/>
    <x v="6"/>
    <x v="11"/>
  </r>
  <r>
    <n v="122"/>
    <x v="122"/>
    <s v="Seamless zero-defect solution"/>
    <n v="136800"/>
    <n v="88055"/>
    <x v="122"/>
    <x v="0"/>
    <n v="3387"/>
    <x v="122"/>
    <x v="1"/>
    <x v="1"/>
    <x v="120"/>
    <x v="95"/>
    <x v="0"/>
    <b v="0"/>
    <s v="publishing/fiction"/>
    <x v="5"/>
    <x v="13"/>
  </r>
  <r>
    <n v="123"/>
    <x v="123"/>
    <s v="Enhanced scalable concept"/>
    <n v="177700"/>
    <n v="33092"/>
    <x v="123"/>
    <x v="0"/>
    <n v="662"/>
    <x v="123"/>
    <x v="0"/>
    <x v="0"/>
    <x v="121"/>
    <x v="118"/>
    <x v="1"/>
    <b v="0"/>
    <s v="theater/plays"/>
    <x v="3"/>
    <x v="3"/>
  </r>
  <r>
    <n v="124"/>
    <x v="124"/>
    <s v="Polarized uniform software"/>
    <n v="2600"/>
    <n v="9562"/>
    <x v="124"/>
    <x v="1"/>
    <n v="94"/>
    <x v="124"/>
    <x v="6"/>
    <x v="6"/>
    <x v="122"/>
    <x v="119"/>
    <x v="0"/>
    <b v="0"/>
    <s v="photography/photography books"/>
    <x v="7"/>
    <x v="14"/>
  </r>
  <r>
    <n v="125"/>
    <x v="125"/>
    <s v="Stand-alone web-enabled moderator"/>
    <n v="5300"/>
    <n v="8475"/>
    <x v="125"/>
    <x v="1"/>
    <n v="180"/>
    <x v="125"/>
    <x v="1"/>
    <x v="1"/>
    <x v="123"/>
    <x v="120"/>
    <x v="0"/>
    <b v="0"/>
    <s v="theater/plays"/>
    <x v="3"/>
    <x v="3"/>
  </r>
  <r>
    <n v="126"/>
    <x v="126"/>
    <s v="Proactive methodical benchmark"/>
    <n v="180200"/>
    <n v="69617"/>
    <x v="126"/>
    <x v="0"/>
    <n v="774"/>
    <x v="126"/>
    <x v="1"/>
    <x v="1"/>
    <x v="124"/>
    <x v="121"/>
    <x v="0"/>
    <b v="1"/>
    <s v="theater/plays"/>
    <x v="3"/>
    <x v="3"/>
  </r>
  <r>
    <n v="127"/>
    <x v="127"/>
    <s v="Team-oriented 6thgeneration matrix"/>
    <n v="103200"/>
    <n v="53067"/>
    <x v="127"/>
    <x v="0"/>
    <n v="672"/>
    <x v="127"/>
    <x v="0"/>
    <x v="0"/>
    <x v="125"/>
    <x v="122"/>
    <x v="0"/>
    <b v="0"/>
    <s v="theater/plays"/>
    <x v="3"/>
    <x v="3"/>
  </r>
  <r>
    <n v="128"/>
    <x v="128"/>
    <s v="Phased human-resource core"/>
    <n v="70600"/>
    <n v="42596"/>
    <x v="128"/>
    <x v="3"/>
    <n v="532"/>
    <x v="128"/>
    <x v="1"/>
    <x v="1"/>
    <x v="126"/>
    <x v="123"/>
    <x v="0"/>
    <b v="0"/>
    <s v="music/rock"/>
    <x v="1"/>
    <x v="1"/>
  </r>
  <r>
    <n v="129"/>
    <x v="129"/>
    <s v="Mandatory tertiary implementation"/>
    <n v="148500"/>
    <n v="4756"/>
    <x v="129"/>
    <x v="3"/>
    <n v="55"/>
    <x v="129"/>
    <x v="2"/>
    <x v="2"/>
    <x v="127"/>
    <x v="97"/>
    <x v="0"/>
    <b v="0"/>
    <s v="food/food trucks"/>
    <x v="0"/>
    <x v="0"/>
  </r>
  <r>
    <n v="130"/>
    <x v="130"/>
    <s v="Secured directional encryption"/>
    <n v="9600"/>
    <n v="14925"/>
    <x v="130"/>
    <x v="1"/>
    <n v="533"/>
    <x v="130"/>
    <x v="3"/>
    <x v="3"/>
    <x v="128"/>
    <x v="124"/>
    <x v="0"/>
    <b v="0"/>
    <s v="film &amp; video/drama"/>
    <x v="4"/>
    <x v="6"/>
  </r>
  <r>
    <n v="131"/>
    <x v="131"/>
    <s v="Distributed 5thgeneration implementation"/>
    <n v="164700"/>
    <n v="166116"/>
    <x v="131"/>
    <x v="1"/>
    <n v="2443"/>
    <x v="131"/>
    <x v="4"/>
    <x v="4"/>
    <x v="129"/>
    <x v="125"/>
    <x v="0"/>
    <b v="0"/>
    <s v="technology/web"/>
    <x v="2"/>
    <x v="2"/>
  </r>
  <r>
    <n v="132"/>
    <x v="132"/>
    <s v="Virtual static core"/>
    <n v="3300"/>
    <n v="3834"/>
    <x v="132"/>
    <x v="1"/>
    <n v="89"/>
    <x v="132"/>
    <x v="1"/>
    <x v="1"/>
    <x v="130"/>
    <x v="126"/>
    <x v="0"/>
    <b v="1"/>
    <s v="theater/plays"/>
    <x v="3"/>
    <x v="3"/>
  </r>
  <r>
    <n v="133"/>
    <x v="133"/>
    <s v="Secured content-based product"/>
    <n v="4500"/>
    <n v="13985"/>
    <x v="133"/>
    <x v="1"/>
    <n v="159"/>
    <x v="133"/>
    <x v="1"/>
    <x v="1"/>
    <x v="131"/>
    <x v="127"/>
    <x v="0"/>
    <b v="0"/>
    <s v="music/world music"/>
    <x v="1"/>
    <x v="21"/>
  </r>
  <r>
    <n v="134"/>
    <x v="134"/>
    <s v="Secured executive concept"/>
    <n v="99500"/>
    <n v="89288"/>
    <x v="134"/>
    <x v="0"/>
    <n v="940"/>
    <x v="134"/>
    <x v="5"/>
    <x v="5"/>
    <x v="132"/>
    <x v="128"/>
    <x v="0"/>
    <b v="1"/>
    <s v="film &amp; video/documentary"/>
    <x v="4"/>
    <x v="4"/>
  </r>
  <r>
    <n v="135"/>
    <x v="135"/>
    <s v="Balanced zero-defect software"/>
    <n v="7700"/>
    <n v="5488"/>
    <x v="135"/>
    <x v="0"/>
    <n v="117"/>
    <x v="135"/>
    <x v="1"/>
    <x v="1"/>
    <x v="133"/>
    <x v="129"/>
    <x v="0"/>
    <b v="1"/>
    <s v="theater/plays"/>
    <x v="3"/>
    <x v="3"/>
  </r>
  <r>
    <n v="136"/>
    <x v="136"/>
    <s v="Distributed context-sensitive flexibility"/>
    <n v="82800"/>
    <n v="2721"/>
    <x v="136"/>
    <x v="3"/>
    <n v="58"/>
    <x v="136"/>
    <x v="1"/>
    <x v="1"/>
    <x v="134"/>
    <x v="130"/>
    <x v="0"/>
    <b v="1"/>
    <s v="film &amp; video/drama"/>
    <x v="4"/>
    <x v="6"/>
  </r>
  <r>
    <n v="137"/>
    <x v="137"/>
    <s v="Down-sized disintermediate support"/>
    <n v="1800"/>
    <n v="4712"/>
    <x v="137"/>
    <x v="1"/>
    <n v="50"/>
    <x v="137"/>
    <x v="1"/>
    <x v="1"/>
    <x v="135"/>
    <x v="131"/>
    <x v="0"/>
    <b v="0"/>
    <s v="publishing/nonfiction"/>
    <x v="5"/>
    <x v="9"/>
  </r>
  <r>
    <n v="138"/>
    <x v="138"/>
    <s v="Stand-alone mission-critical moratorium"/>
    <n v="9600"/>
    <n v="9216"/>
    <x v="138"/>
    <x v="0"/>
    <n v="115"/>
    <x v="138"/>
    <x v="1"/>
    <x v="1"/>
    <x v="136"/>
    <x v="132"/>
    <x v="0"/>
    <b v="0"/>
    <s v="games/mobile games"/>
    <x v="6"/>
    <x v="20"/>
  </r>
  <r>
    <n v="139"/>
    <x v="139"/>
    <s v="Down-sized empowering protocol"/>
    <n v="92100"/>
    <n v="19246"/>
    <x v="139"/>
    <x v="0"/>
    <n v="326"/>
    <x v="139"/>
    <x v="1"/>
    <x v="1"/>
    <x v="137"/>
    <x v="133"/>
    <x v="0"/>
    <b v="1"/>
    <s v="technology/wearables"/>
    <x v="2"/>
    <x v="8"/>
  </r>
  <r>
    <n v="140"/>
    <x v="140"/>
    <s v="Fully-configurable coherent Internet solution"/>
    <n v="5500"/>
    <n v="12274"/>
    <x v="140"/>
    <x v="1"/>
    <n v="186"/>
    <x v="140"/>
    <x v="1"/>
    <x v="1"/>
    <x v="138"/>
    <x v="134"/>
    <x v="0"/>
    <b v="0"/>
    <s v="film &amp; video/documentary"/>
    <x v="4"/>
    <x v="4"/>
  </r>
  <r>
    <n v="141"/>
    <x v="141"/>
    <s v="Distributed motivating algorithm"/>
    <n v="64300"/>
    <n v="65323"/>
    <x v="141"/>
    <x v="1"/>
    <n v="1071"/>
    <x v="141"/>
    <x v="1"/>
    <x v="1"/>
    <x v="139"/>
    <x v="135"/>
    <x v="0"/>
    <b v="0"/>
    <s v="technology/web"/>
    <x v="2"/>
    <x v="2"/>
  </r>
  <r>
    <n v="142"/>
    <x v="142"/>
    <s v="Expanded solution-oriented benchmark"/>
    <n v="5000"/>
    <n v="11502"/>
    <x v="142"/>
    <x v="1"/>
    <n v="117"/>
    <x v="142"/>
    <x v="1"/>
    <x v="1"/>
    <x v="107"/>
    <x v="136"/>
    <x v="0"/>
    <b v="0"/>
    <s v="technology/web"/>
    <x v="2"/>
    <x v="2"/>
  </r>
  <r>
    <n v="143"/>
    <x v="143"/>
    <s v="Implemented discrete secured line"/>
    <n v="5400"/>
    <n v="7322"/>
    <x v="143"/>
    <x v="1"/>
    <n v="70"/>
    <x v="143"/>
    <x v="1"/>
    <x v="1"/>
    <x v="140"/>
    <x v="137"/>
    <x v="0"/>
    <b v="0"/>
    <s v="music/indie rock"/>
    <x v="1"/>
    <x v="7"/>
  </r>
  <r>
    <n v="144"/>
    <x v="144"/>
    <s v="Multi-lateral actuating installation"/>
    <n v="9000"/>
    <n v="11619"/>
    <x v="144"/>
    <x v="1"/>
    <n v="135"/>
    <x v="144"/>
    <x v="1"/>
    <x v="1"/>
    <x v="141"/>
    <x v="138"/>
    <x v="0"/>
    <b v="0"/>
    <s v="theater/plays"/>
    <x v="3"/>
    <x v="3"/>
  </r>
  <r>
    <n v="145"/>
    <x v="145"/>
    <s v="Secured reciprocal array"/>
    <n v="25000"/>
    <n v="59128"/>
    <x v="145"/>
    <x v="1"/>
    <n v="768"/>
    <x v="145"/>
    <x v="5"/>
    <x v="5"/>
    <x v="142"/>
    <x v="139"/>
    <x v="0"/>
    <b v="0"/>
    <s v="technology/wearables"/>
    <x v="2"/>
    <x v="8"/>
  </r>
  <r>
    <n v="146"/>
    <x v="146"/>
    <s v="Optional bandwidth-monitored middleware"/>
    <n v="8800"/>
    <n v="1518"/>
    <x v="146"/>
    <x v="3"/>
    <n v="51"/>
    <x v="146"/>
    <x v="1"/>
    <x v="1"/>
    <x v="143"/>
    <x v="140"/>
    <x v="0"/>
    <b v="0"/>
    <s v="theater/plays"/>
    <x v="3"/>
    <x v="3"/>
  </r>
  <r>
    <n v="147"/>
    <x v="147"/>
    <s v="Upgradable upward-trending workforce"/>
    <n v="8300"/>
    <n v="9337"/>
    <x v="147"/>
    <x v="1"/>
    <n v="199"/>
    <x v="147"/>
    <x v="1"/>
    <x v="1"/>
    <x v="144"/>
    <x v="141"/>
    <x v="0"/>
    <b v="1"/>
    <s v="theater/plays"/>
    <x v="3"/>
    <x v="3"/>
  </r>
  <r>
    <n v="148"/>
    <x v="148"/>
    <s v="Upgradable hybrid capability"/>
    <n v="9300"/>
    <n v="11255"/>
    <x v="148"/>
    <x v="1"/>
    <n v="107"/>
    <x v="148"/>
    <x v="1"/>
    <x v="1"/>
    <x v="145"/>
    <x v="142"/>
    <x v="0"/>
    <b v="0"/>
    <s v="technology/wearables"/>
    <x v="2"/>
    <x v="8"/>
  </r>
  <r>
    <n v="149"/>
    <x v="149"/>
    <s v="Managed fresh-thinking flexibility"/>
    <n v="6200"/>
    <n v="13632"/>
    <x v="149"/>
    <x v="1"/>
    <n v="195"/>
    <x v="149"/>
    <x v="1"/>
    <x v="1"/>
    <x v="146"/>
    <x v="143"/>
    <x v="0"/>
    <b v="0"/>
    <s v="music/indie rock"/>
    <x v="1"/>
    <x v="7"/>
  </r>
  <r>
    <n v="150"/>
    <x v="150"/>
    <s v="Networked stable workforce"/>
    <n v="100"/>
    <n v="1"/>
    <x v="100"/>
    <x v="0"/>
    <n v="1"/>
    <x v="100"/>
    <x v="1"/>
    <x v="1"/>
    <x v="147"/>
    <x v="144"/>
    <x v="0"/>
    <b v="0"/>
    <s v="music/rock"/>
    <x v="1"/>
    <x v="1"/>
  </r>
  <r>
    <n v="151"/>
    <x v="151"/>
    <s v="Customizable intermediate extranet"/>
    <n v="137200"/>
    <n v="88037"/>
    <x v="150"/>
    <x v="0"/>
    <n v="1467"/>
    <x v="150"/>
    <x v="1"/>
    <x v="1"/>
    <x v="148"/>
    <x v="145"/>
    <x v="0"/>
    <b v="0"/>
    <s v="music/electric music"/>
    <x v="1"/>
    <x v="5"/>
  </r>
  <r>
    <n v="152"/>
    <x v="152"/>
    <s v="User-centric fault-tolerant task-force"/>
    <n v="41500"/>
    <n v="175573"/>
    <x v="151"/>
    <x v="1"/>
    <n v="3376"/>
    <x v="151"/>
    <x v="1"/>
    <x v="1"/>
    <x v="149"/>
    <x v="146"/>
    <x v="0"/>
    <b v="0"/>
    <s v="music/indie rock"/>
    <x v="1"/>
    <x v="7"/>
  </r>
  <r>
    <n v="153"/>
    <x v="153"/>
    <s v="Multi-tiered radical definition"/>
    <n v="189400"/>
    <n v="176112"/>
    <x v="152"/>
    <x v="0"/>
    <n v="5681"/>
    <x v="152"/>
    <x v="1"/>
    <x v="1"/>
    <x v="150"/>
    <x v="147"/>
    <x v="0"/>
    <b v="0"/>
    <s v="theater/plays"/>
    <x v="3"/>
    <x v="3"/>
  </r>
  <r>
    <n v="154"/>
    <x v="154"/>
    <s v="Devolved foreground benchmark"/>
    <n v="171300"/>
    <n v="100650"/>
    <x v="153"/>
    <x v="0"/>
    <n v="1059"/>
    <x v="153"/>
    <x v="1"/>
    <x v="1"/>
    <x v="151"/>
    <x v="148"/>
    <x v="0"/>
    <b v="1"/>
    <s v="music/indie rock"/>
    <x v="1"/>
    <x v="7"/>
  </r>
  <r>
    <n v="155"/>
    <x v="155"/>
    <s v="Distributed eco-centric methodology"/>
    <n v="139500"/>
    <n v="90706"/>
    <x v="154"/>
    <x v="0"/>
    <n v="1194"/>
    <x v="154"/>
    <x v="1"/>
    <x v="1"/>
    <x v="152"/>
    <x v="149"/>
    <x v="0"/>
    <b v="0"/>
    <s v="theater/plays"/>
    <x v="3"/>
    <x v="3"/>
  </r>
  <r>
    <n v="156"/>
    <x v="156"/>
    <s v="Streamlined encompassing encryption"/>
    <n v="36400"/>
    <n v="26914"/>
    <x v="155"/>
    <x v="3"/>
    <n v="379"/>
    <x v="155"/>
    <x v="2"/>
    <x v="2"/>
    <x v="153"/>
    <x v="150"/>
    <x v="0"/>
    <b v="0"/>
    <s v="music/rock"/>
    <x v="1"/>
    <x v="1"/>
  </r>
  <r>
    <n v="157"/>
    <x v="157"/>
    <s v="User-friendly reciprocal initiative"/>
    <n v="4200"/>
    <n v="2212"/>
    <x v="156"/>
    <x v="0"/>
    <n v="30"/>
    <x v="156"/>
    <x v="2"/>
    <x v="2"/>
    <x v="154"/>
    <x v="151"/>
    <x v="0"/>
    <b v="0"/>
    <s v="photography/photography books"/>
    <x v="7"/>
    <x v="14"/>
  </r>
  <r>
    <n v="158"/>
    <x v="158"/>
    <s v="Ergonomic fresh-thinking installation"/>
    <n v="2100"/>
    <n v="4640"/>
    <x v="157"/>
    <x v="1"/>
    <n v="41"/>
    <x v="157"/>
    <x v="1"/>
    <x v="1"/>
    <x v="155"/>
    <x v="152"/>
    <x v="0"/>
    <b v="0"/>
    <s v="music/rock"/>
    <x v="1"/>
    <x v="1"/>
  </r>
  <r>
    <n v="159"/>
    <x v="159"/>
    <s v="Robust explicit hardware"/>
    <n v="191200"/>
    <n v="191222"/>
    <x v="158"/>
    <x v="1"/>
    <n v="1821"/>
    <x v="158"/>
    <x v="1"/>
    <x v="1"/>
    <x v="156"/>
    <x v="153"/>
    <x v="0"/>
    <b v="1"/>
    <s v="theater/plays"/>
    <x v="3"/>
    <x v="3"/>
  </r>
  <r>
    <n v="160"/>
    <x v="160"/>
    <s v="Stand-alone actuating support"/>
    <n v="8000"/>
    <n v="12985"/>
    <x v="159"/>
    <x v="1"/>
    <n v="164"/>
    <x v="159"/>
    <x v="1"/>
    <x v="1"/>
    <x v="157"/>
    <x v="154"/>
    <x v="0"/>
    <b v="0"/>
    <s v="technology/wearables"/>
    <x v="2"/>
    <x v="8"/>
  </r>
  <r>
    <n v="161"/>
    <x v="161"/>
    <s v="Cross-platform methodical process improvement"/>
    <n v="5500"/>
    <n v="4300"/>
    <x v="160"/>
    <x v="0"/>
    <n v="75"/>
    <x v="160"/>
    <x v="1"/>
    <x v="1"/>
    <x v="158"/>
    <x v="155"/>
    <x v="0"/>
    <b v="1"/>
    <s v="technology/web"/>
    <x v="2"/>
    <x v="2"/>
  </r>
  <r>
    <n v="162"/>
    <x v="162"/>
    <s v="Extended bottom-line open architecture"/>
    <n v="6100"/>
    <n v="9134"/>
    <x v="161"/>
    <x v="1"/>
    <n v="157"/>
    <x v="161"/>
    <x v="5"/>
    <x v="5"/>
    <x v="159"/>
    <x v="156"/>
    <x v="0"/>
    <b v="0"/>
    <s v="music/rock"/>
    <x v="1"/>
    <x v="1"/>
  </r>
  <r>
    <n v="163"/>
    <x v="163"/>
    <s v="Extended reciprocal circuit"/>
    <n v="3500"/>
    <n v="8864"/>
    <x v="162"/>
    <x v="1"/>
    <n v="246"/>
    <x v="162"/>
    <x v="1"/>
    <x v="1"/>
    <x v="160"/>
    <x v="157"/>
    <x v="0"/>
    <b v="1"/>
    <s v="photography/photography books"/>
    <x v="7"/>
    <x v="14"/>
  </r>
  <r>
    <n v="164"/>
    <x v="164"/>
    <s v="Polarized human-resource protocol"/>
    <n v="150500"/>
    <n v="150755"/>
    <x v="163"/>
    <x v="1"/>
    <n v="1396"/>
    <x v="163"/>
    <x v="1"/>
    <x v="1"/>
    <x v="161"/>
    <x v="158"/>
    <x v="0"/>
    <b v="0"/>
    <s v="theater/plays"/>
    <x v="3"/>
    <x v="3"/>
  </r>
  <r>
    <n v="165"/>
    <x v="165"/>
    <s v="Synergized radical product"/>
    <n v="90400"/>
    <n v="110279"/>
    <x v="164"/>
    <x v="1"/>
    <n v="2506"/>
    <x v="164"/>
    <x v="1"/>
    <x v="1"/>
    <x v="162"/>
    <x v="159"/>
    <x v="0"/>
    <b v="0"/>
    <s v="technology/web"/>
    <x v="2"/>
    <x v="2"/>
  </r>
  <r>
    <n v="166"/>
    <x v="166"/>
    <s v="Robust heuristic artificial intelligence"/>
    <n v="9800"/>
    <n v="13439"/>
    <x v="165"/>
    <x v="1"/>
    <n v="244"/>
    <x v="165"/>
    <x v="1"/>
    <x v="1"/>
    <x v="163"/>
    <x v="160"/>
    <x v="0"/>
    <b v="0"/>
    <s v="photography/photography books"/>
    <x v="7"/>
    <x v="14"/>
  </r>
  <r>
    <n v="167"/>
    <x v="167"/>
    <s v="Robust content-based emulation"/>
    <n v="2600"/>
    <n v="10804"/>
    <x v="166"/>
    <x v="1"/>
    <n v="146"/>
    <x v="166"/>
    <x v="2"/>
    <x v="2"/>
    <x v="164"/>
    <x v="161"/>
    <x v="0"/>
    <b v="0"/>
    <s v="theater/plays"/>
    <x v="3"/>
    <x v="3"/>
  </r>
  <r>
    <n v="168"/>
    <x v="168"/>
    <s v="Ergonomic uniform open system"/>
    <n v="128100"/>
    <n v="40107"/>
    <x v="167"/>
    <x v="0"/>
    <n v="955"/>
    <x v="167"/>
    <x v="3"/>
    <x v="3"/>
    <x v="165"/>
    <x v="162"/>
    <x v="0"/>
    <b v="1"/>
    <s v="music/indie rock"/>
    <x v="1"/>
    <x v="7"/>
  </r>
  <r>
    <n v="169"/>
    <x v="169"/>
    <s v="Profit-focused modular product"/>
    <n v="23300"/>
    <n v="98811"/>
    <x v="168"/>
    <x v="1"/>
    <n v="1267"/>
    <x v="168"/>
    <x v="1"/>
    <x v="1"/>
    <x v="166"/>
    <x v="163"/>
    <x v="0"/>
    <b v="1"/>
    <s v="film &amp; video/shorts"/>
    <x v="4"/>
    <x v="12"/>
  </r>
  <r>
    <n v="170"/>
    <x v="170"/>
    <s v="Mandatory mobile product"/>
    <n v="188100"/>
    <n v="5528"/>
    <x v="169"/>
    <x v="0"/>
    <n v="67"/>
    <x v="169"/>
    <x v="1"/>
    <x v="1"/>
    <x v="167"/>
    <x v="164"/>
    <x v="0"/>
    <b v="0"/>
    <s v="music/indie rock"/>
    <x v="1"/>
    <x v="7"/>
  </r>
  <r>
    <n v="171"/>
    <x v="171"/>
    <s v="Public-key 3rdgeneration budgetary management"/>
    <n v="4900"/>
    <n v="521"/>
    <x v="170"/>
    <x v="0"/>
    <n v="5"/>
    <x v="170"/>
    <x v="1"/>
    <x v="1"/>
    <x v="168"/>
    <x v="165"/>
    <x v="0"/>
    <b v="0"/>
    <s v="publishing/translations"/>
    <x v="5"/>
    <x v="18"/>
  </r>
  <r>
    <n v="172"/>
    <x v="172"/>
    <s v="Centralized national firmware"/>
    <n v="800"/>
    <n v="663"/>
    <x v="171"/>
    <x v="0"/>
    <n v="26"/>
    <x v="171"/>
    <x v="1"/>
    <x v="1"/>
    <x v="169"/>
    <x v="166"/>
    <x v="0"/>
    <b v="1"/>
    <s v="film &amp; video/documentary"/>
    <x v="4"/>
    <x v="4"/>
  </r>
  <r>
    <n v="173"/>
    <x v="173"/>
    <s v="Cross-group 4thgeneration middleware"/>
    <n v="96700"/>
    <n v="157635"/>
    <x v="172"/>
    <x v="1"/>
    <n v="1561"/>
    <x v="172"/>
    <x v="1"/>
    <x v="1"/>
    <x v="170"/>
    <x v="167"/>
    <x v="0"/>
    <b v="0"/>
    <s v="theater/plays"/>
    <x v="3"/>
    <x v="3"/>
  </r>
  <r>
    <n v="174"/>
    <x v="174"/>
    <s v="Pre-emptive scalable access"/>
    <n v="600"/>
    <n v="5368"/>
    <x v="173"/>
    <x v="1"/>
    <n v="48"/>
    <x v="173"/>
    <x v="1"/>
    <x v="1"/>
    <x v="171"/>
    <x v="168"/>
    <x v="0"/>
    <b v="1"/>
    <s v="technology/wearables"/>
    <x v="2"/>
    <x v="8"/>
  </r>
  <r>
    <n v="175"/>
    <x v="175"/>
    <s v="Sharable intangible migration"/>
    <n v="181200"/>
    <n v="47459"/>
    <x v="174"/>
    <x v="0"/>
    <n v="1130"/>
    <x v="174"/>
    <x v="1"/>
    <x v="1"/>
    <x v="172"/>
    <x v="169"/>
    <x v="0"/>
    <b v="0"/>
    <s v="theater/plays"/>
    <x v="3"/>
    <x v="3"/>
  </r>
  <r>
    <n v="176"/>
    <x v="176"/>
    <s v="Proactive scalable Graphical User Interface"/>
    <n v="115000"/>
    <n v="86060"/>
    <x v="175"/>
    <x v="0"/>
    <n v="782"/>
    <x v="175"/>
    <x v="1"/>
    <x v="1"/>
    <x v="173"/>
    <x v="170"/>
    <x v="0"/>
    <b v="0"/>
    <s v="theater/plays"/>
    <x v="3"/>
    <x v="3"/>
  </r>
  <r>
    <n v="177"/>
    <x v="177"/>
    <s v="Digitized solution-oriented product"/>
    <n v="38800"/>
    <n v="161593"/>
    <x v="176"/>
    <x v="1"/>
    <n v="2739"/>
    <x v="176"/>
    <x v="1"/>
    <x v="1"/>
    <x v="174"/>
    <x v="171"/>
    <x v="0"/>
    <b v="0"/>
    <s v="theater/plays"/>
    <x v="3"/>
    <x v="3"/>
  </r>
  <r>
    <n v="178"/>
    <x v="178"/>
    <s v="Triple-buffered cohesive structure"/>
    <n v="7200"/>
    <n v="6927"/>
    <x v="177"/>
    <x v="0"/>
    <n v="210"/>
    <x v="177"/>
    <x v="1"/>
    <x v="1"/>
    <x v="175"/>
    <x v="172"/>
    <x v="0"/>
    <b v="0"/>
    <s v="food/food trucks"/>
    <x v="0"/>
    <x v="0"/>
  </r>
  <r>
    <n v="179"/>
    <x v="179"/>
    <s v="Realigned human-resource orchestration"/>
    <n v="44500"/>
    <n v="159185"/>
    <x v="178"/>
    <x v="1"/>
    <n v="3537"/>
    <x v="178"/>
    <x v="0"/>
    <x v="0"/>
    <x v="176"/>
    <x v="173"/>
    <x v="0"/>
    <b v="1"/>
    <s v="theater/plays"/>
    <x v="3"/>
    <x v="3"/>
  </r>
  <r>
    <n v="180"/>
    <x v="180"/>
    <s v="Optional clear-thinking software"/>
    <n v="56000"/>
    <n v="172736"/>
    <x v="179"/>
    <x v="1"/>
    <n v="2107"/>
    <x v="179"/>
    <x v="2"/>
    <x v="2"/>
    <x v="177"/>
    <x v="174"/>
    <x v="0"/>
    <b v="0"/>
    <s v="technology/wearables"/>
    <x v="2"/>
    <x v="8"/>
  </r>
  <r>
    <n v="181"/>
    <x v="181"/>
    <s v="Centralized global approach"/>
    <n v="8600"/>
    <n v="5315"/>
    <x v="180"/>
    <x v="0"/>
    <n v="136"/>
    <x v="180"/>
    <x v="1"/>
    <x v="1"/>
    <x v="178"/>
    <x v="175"/>
    <x v="0"/>
    <b v="0"/>
    <s v="technology/web"/>
    <x v="2"/>
    <x v="2"/>
  </r>
  <r>
    <n v="182"/>
    <x v="182"/>
    <s v="Reverse-engineered bandwidth-monitored contingency"/>
    <n v="27100"/>
    <n v="195750"/>
    <x v="181"/>
    <x v="1"/>
    <n v="3318"/>
    <x v="181"/>
    <x v="3"/>
    <x v="3"/>
    <x v="179"/>
    <x v="176"/>
    <x v="0"/>
    <b v="0"/>
    <s v="theater/plays"/>
    <x v="3"/>
    <x v="3"/>
  </r>
  <r>
    <n v="183"/>
    <x v="183"/>
    <s v="Pre-emptive bandwidth-monitored instruction set"/>
    <n v="5100"/>
    <n v="3525"/>
    <x v="182"/>
    <x v="0"/>
    <n v="86"/>
    <x v="182"/>
    <x v="0"/>
    <x v="0"/>
    <x v="180"/>
    <x v="177"/>
    <x v="0"/>
    <b v="0"/>
    <s v="music/rock"/>
    <x v="1"/>
    <x v="1"/>
  </r>
  <r>
    <n v="184"/>
    <x v="184"/>
    <s v="Adaptive asynchronous emulation"/>
    <n v="3600"/>
    <n v="10550"/>
    <x v="183"/>
    <x v="1"/>
    <n v="340"/>
    <x v="183"/>
    <x v="1"/>
    <x v="1"/>
    <x v="181"/>
    <x v="178"/>
    <x v="0"/>
    <b v="0"/>
    <s v="theater/plays"/>
    <x v="3"/>
    <x v="3"/>
  </r>
  <r>
    <n v="185"/>
    <x v="185"/>
    <s v="Innovative actuating conglomeration"/>
    <n v="1000"/>
    <n v="718"/>
    <x v="184"/>
    <x v="0"/>
    <n v="19"/>
    <x v="184"/>
    <x v="1"/>
    <x v="1"/>
    <x v="182"/>
    <x v="179"/>
    <x v="0"/>
    <b v="0"/>
    <s v="film &amp; video/television"/>
    <x v="4"/>
    <x v="19"/>
  </r>
  <r>
    <n v="186"/>
    <x v="186"/>
    <s v="Grass-roots foreground policy"/>
    <n v="88800"/>
    <n v="28358"/>
    <x v="185"/>
    <x v="0"/>
    <n v="886"/>
    <x v="185"/>
    <x v="1"/>
    <x v="1"/>
    <x v="183"/>
    <x v="180"/>
    <x v="0"/>
    <b v="0"/>
    <s v="theater/plays"/>
    <x v="3"/>
    <x v="3"/>
  </r>
  <r>
    <n v="187"/>
    <x v="187"/>
    <s v="Horizontal transitional paradigm"/>
    <n v="60200"/>
    <n v="138384"/>
    <x v="186"/>
    <x v="1"/>
    <n v="1442"/>
    <x v="186"/>
    <x v="0"/>
    <x v="0"/>
    <x v="184"/>
    <x v="181"/>
    <x v="0"/>
    <b v="1"/>
    <s v="film &amp; video/shorts"/>
    <x v="4"/>
    <x v="12"/>
  </r>
  <r>
    <n v="188"/>
    <x v="188"/>
    <s v="Networked didactic info-mediaries"/>
    <n v="8200"/>
    <n v="2625"/>
    <x v="187"/>
    <x v="0"/>
    <n v="35"/>
    <x v="187"/>
    <x v="6"/>
    <x v="6"/>
    <x v="185"/>
    <x v="182"/>
    <x v="0"/>
    <b v="0"/>
    <s v="theater/plays"/>
    <x v="3"/>
    <x v="3"/>
  </r>
  <r>
    <n v="189"/>
    <x v="189"/>
    <s v="Switchable contextually-based access"/>
    <n v="191300"/>
    <n v="45004"/>
    <x v="188"/>
    <x v="3"/>
    <n v="441"/>
    <x v="188"/>
    <x v="1"/>
    <x v="1"/>
    <x v="186"/>
    <x v="183"/>
    <x v="0"/>
    <b v="0"/>
    <s v="theater/plays"/>
    <x v="3"/>
    <x v="3"/>
  </r>
  <r>
    <n v="190"/>
    <x v="190"/>
    <s v="Up-sized dynamic throughput"/>
    <n v="3700"/>
    <n v="2538"/>
    <x v="189"/>
    <x v="0"/>
    <n v="24"/>
    <x v="189"/>
    <x v="1"/>
    <x v="1"/>
    <x v="187"/>
    <x v="184"/>
    <x v="0"/>
    <b v="1"/>
    <s v="theater/plays"/>
    <x v="3"/>
    <x v="3"/>
  </r>
  <r>
    <n v="191"/>
    <x v="191"/>
    <s v="Mandatory reciprocal superstructure"/>
    <n v="8400"/>
    <n v="3188"/>
    <x v="190"/>
    <x v="0"/>
    <n v="86"/>
    <x v="190"/>
    <x v="6"/>
    <x v="6"/>
    <x v="188"/>
    <x v="185"/>
    <x v="0"/>
    <b v="0"/>
    <s v="theater/plays"/>
    <x v="3"/>
    <x v="3"/>
  </r>
  <r>
    <n v="192"/>
    <x v="192"/>
    <s v="Upgradable 4thgeneration productivity"/>
    <n v="42600"/>
    <n v="8517"/>
    <x v="191"/>
    <x v="0"/>
    <n v="243"/>
    <x v="191"/>
    <x v="1"/>
    <x v="1"/>
    <x v="189"/>
    <x v="186"/>
    <x v="0"/>
    <b v="0"/>
    <s v="music/rock"/>
    <x v="1"/>
    <x v="1"/>
  </r>
  <r>
    <n v="193"/>
    <x v="193"/>
    <s v="Progressive discrete hub"/>
    <n v="6600"/>
    <n v="3012"/>
    <x v="192"/>
    <x v="0"/>
    <n v="65"/>
    <x v="192"/>
    <x v="1"/>
    <x v="1"/>
    <x v="190"/>
    <x v="187"/>
    <x v="1"/>
    <b v="0"/>
    <s v="music/indie rock"/>
    <x v="1"/>
    <x v="7"/>
  </r>
  <r>
    <n v="194"/>
    <x v="194"/>
    <s v="Assimilated multi-tasking archive"/>
    <n v="7100"/>
    <n v="8716"/>
    <x v="193"/>
    <x v="1"/>
    <n v="126"/>
    <x v="193"/>
    <x v="1"/>
    <x v="1"/>
    <x v="191"/>
    <x v="188"/>
    <x v="0"/>
    <b v="0"/>
    <s v="music/metal"/>
    <x v="1"/>
    <x v="16"/>
  </r>
  <r>
    <n v="195"/>
    <x v="195"/>
    <s v="Upgradable high-level solution"/>
    <n v="15800"/>
    <n v="57157"/>
    <x v="194"/>
    <x v="1"/>
    <n v="524"/>
    <x v="194"/>
    <x v="1"/>
    <x v="1"/>
    <x v="192"/>
    <x v="189"/>
    <x v="0"/>
    <b v="0"/>
    <s v="music/electric music"/>
    <x v="1"/>
    <x v="5"/>
  </r>
  <r>
    <n v="196"/>
    <x v="196"/>
    <s v="Organic bandwidth-monitored frame"/>
    <n v="8200"/>
    <n v="5178"/>
    <x v="195"/>
    <x v="0"/>
    <n v="100"/>
    <x v="195"/>
    <x v="3"/>
    <x v="3"/>
    <x v="173"/>
    <x v="190"/>
    <x v="0"/>
    <b v="0"/>
    <s v="technology/wearables"/>
    <x v="2"/>
    <x v="8"/>
  </r>
  <r>
    <n v="197"/>
    <x v="197"/>
    <s v="Business-focused logistical framework"/>
    <n v="54700"/>
    <n v="163118"/>
    <x v="196"/>
    <x v="1"/>
    <n v="1989"/>
    <x v="196"/>
    <x v="1"/>
    <x v="1"/>
    <x v="193"/>
    <x v="191"/>
    <x v="0"/>
    <b v="0"/>
    <s v="film &amp; video/drama"/>
    <x v="4"/>
    <x v="6"/>
  </r>
  <r>
    <n v="198"/>
    <x v="198"/>
    <s v="Universal multi-state capability"/>
    <n v="63200"/>
    <n v="6041"/>
    <x v="197"/>
    <x v="0"/>
    <n v="168"/>
    <x v="197"/>
    <x v="1"/>
    <x v="1"/>
    <x v="194"/>
    <x v="192"/>
    <x v="0"/>
    <b v="0"/>
    <s v="music/electric music"/>
    <x v="1"/>
    <x v="5"/>
  </r>
  <r>
    <n v="199"/>
    <x v="199"/>
    <s v="Digitized reciprocal infrastructure"/>
    <n v="1800"/>
    <n v="968"/>
    <x v="198"/>
    <x v="0"/>
    <n v="13"/>
    <x v="198"/>
    <x v="1"/>
    <x v="1"/>
    <x v="195"/>
    <x v="193"/>
    <x v="0"/>
    <b v="0"/>
    <s v="music/rock"/>
    <x v="1"/>
    <x v="1"/>
  </r>
  <r>
    <n v="200"/>
    <x v="200"/>
    <s v="Reduced dedicated capability"/>
    <n v="100"/>
    <n v="2"/>
    <x v="50"/>
    <x v="0"/>
    <n v="1"/>
    <x v="50"/>
    <x v="0"/>
    <x v="0"/>
    <x v="152"/>
    <x v="194"/>
    <x v="0"/>
    <b v="0"/>
    <s v="theater/plays"/>
    <x v="3"/>
    <x v="3"/>
  </r>
  <r>
    <n v="201"/>
    <x v="201"/>
    <s v="Cross-platform bi-directional workforce"/>
    <n v="2100"/>
    <n v="14305"/>
    <x v="199"/>
    <x v="1"/>
    <n v="157"/>
    <x v="199"/>
    <x v="1"/>
    <x v="1"/>
    <x v="196"/>
    <x v="195"/>
    <x v="0"/>
    <b v="0"/>
    <s v="technology/web"/>
    <x v="2"/>
    <x v="2"/>
  </r>
  <r>
    <n v="202"/>
    <x v="202"/>
    <s v="Upgradable scalable methodology"/>
    <n v="8300"/>
    <n v="6543"/>
    <x v="200"/>
    <x v="3"/>
    <n v="82"/>
    <x v="200"/>
    <x v="1"/>
    <x v="1"/>
    <x v="197"/>
    <x v="196"/>
    <x v="0"/>
    <b v="0"/>
    <s v="food/food trucks"/>
    <x v="0"/>
    <x v="0"/>
  </r>
  <r>
    <n v="203"/>
    <x v="203"/>
    <s v="Customer-focused client-server service-desk"/>
    <n v="143900"/>
    <n v="193413"/>
    <x v="201"/>
    <x v="1"/>
    <n v="4498"/>
    <x v="201"/>
    <x v="2"/>
    <x v="2"/>
    <x v="198"/>
    <x v="197"/>
    <x v="0"/>
    <b v="0"/>
    <s v="theater/plays"/>
    <x v="3"/>
    <x v="3"/>
  </r>
  <r>
    <n v="204"/>
    <x v="204"/>
    <s v="Mandatory multimedia leverage"/>
    <n v="75000"/>
    <n v="2529"/>
    <x v="202"/>
    <x v="0"/>
    <n v="40"/>
    <x v="202"/>
    <x v="1"/>
    <x v="1"/>
    <x v="199"/>
    <x v="198"/>
    <x v="0"/>
    <b v="0"/>
    <s v="music/jazz"/>
    <x v="1"/>
    <x v="17"/>
  </r>
  <r>
    <n v="205"/>
    <x v="205"/>
    <s v="Focused analyzing circuit"/>
    <n v="1300"/>
    <n v="5614"/>
    <x v="203"/>
    <x v="1"/>
    <n v="80"/>
    <x v="203"/>
    <x v="1"/>
    <x v="1"/>
    <x v="200"/>
    <x v="199"/>
    <x v="1"/>
    <b v="0"/>
    <s v="theater/plays"/>
    <x v="3"/>
    <x v="3"/>
  </r>
  <r>
    <n v="206"/>
    <x v="206"/>
    <s v="Fundamental grid-enabled strategy"/>
    <n v="9000"/>
    <n v="3496"/>
    <x v="204"/>
    <x v="3"/>
    <n v="57"/>
    <x v="204"/>
    <x v="1"/>
    <x v="1"/>
    <x v="201"/>
    <x v="200"/>
    <x v="0"/>
    <b v="0"/>
    <s v="publishing/fiction"/>
    <x v="5"/>
    <x v="13"/>
  </r>
  <r>
    <n v="207"/>
    <x v="207"/>
    <s v="Digitized 5thgeneration knowledgebase"/>
    <n v="1000"/>
    <n v="4257"/>
    <x v="205"/>
    <x v="1"/>
    <n v="43"/>
    <x v="205"/>
    <x v="1"/>
    <x v="1"/>
    <x v="202"/>
    <x v="201"/>
    <x v="0"/>
    <b v="1"/>
    <s v="music/rock"/>
    <x v="1"/>
    <x v="1"/>
  </r>
  <r>
    <n v="208"/>
    <x v="208"/>
    <s v="Mandatory multi-tasking encryption"/>
    <n v="196900"/>
    <n v="199110"/>
    <x v="206"/>
    <x v="1"/>
    <n v="2053"/>
    <x v="206"/>
    <x v="1"/>
    <x v="1"/>
    <x v="203"/>
    <x v="202"/>
    <x v="0"/>
    <b v="0"/>
    <s v="film &amp; video/documentary"/>
    <x v="4"/>
    <x v="4"/>
  </r>
  <r>
    <n v="209"/>
    <x v="209"/>
    <s v="Distributed system-worthy application"/>
    <n v="194500"/>
    <n v="41212"/>
    <x v="207"/>
    <x v="2"/>
    <n v="808"/>
    <x v="207"/>
    <x v="2"/>
    <x v="2"/>
    <x v="204"/>
    <x v="203"/>
    <x v="0"/>
    <b v="0"/>
    <s v="film &amp; video/documentary"/>
    <x v="4"/>
    <x v="4"/>
  </r>
  <r>
    <n v="210"/>
    <x v="210"/>
    <s v="Synergistic tertiary time-frame"/>
    <n v="9400"/>
    <n v="6338"/>
    <x v="208"/>
    <x v="0"/>
    <n v="226"/>
    <x v="208"/>
    <x v="3"/>
    <x v="3"/>
    <x v="205"/>
    <x v="204"/>
    <x v="0"/>
    <b v="0"/>
    <s v="film &amp; video/science fiction"/>
    <x v="4"/>
    <x v="22"/>
  </r>
  <r>
    <n v="211"/>
    <x v="211"/>
    <s v="Customer-focused impactful benchmark"/>
    <n v="104400"/>
    <n v="99100"/>
    <x v="209"/>
    <x v="0"/>
    <n v="1625"/>
    <x v="209"/>
    <x v="1"/>
    <x v="1"/>
    <x v="206"/>
    <x v="205"/>
    <x v="0"/>
    <b v="0"/>
    <s v="theater/plays"/>
    <x v="3"/>
    <x v="3"/>
  </r>
  <r>
    <n v="212"/>
    <x v="212"/>
    <s v="Profound next generation infrastructure"/>
    <n v="8100"/>
    <n v="12300"/>
    <x v="210"/>
    <x v="1"/>
    <n v="168"/>
    <x v="210"/>
    <x v="1"/>
    <x v="1"/>
    <x v="207"/>
    <x v="206"/>
    <x v="0"/>
    <b v="0"/>
    <s v="theater/plays"/>
    <x v="3"/>
    <x v="3"/>
  </r>
  <r>
    <n v="213"/>
    <x v="213"/>
    <s v="Face-to-face encompassing info-mediaries"/>
    <n v="87900"/>
    <n v="171549"/>
    <x v="211"/>
    <x v="1"/>
    <n v="4289"/>
    <x v="211"/>
    <x v="1"/>
    <x v="1"/>
    <x v="208"/>
    <x v="207"/>
    <x v="0"/>
    <b v="1"/>
    <s v="music/indie rock"/>
    <x v="1"/>
    <x v="7"/>
  </r>
  <r>
    <n v="214"/>
    <x v="214"/>
    <s v="Open-source fresh-thinking policy"/>
    <n v="1400"/>
    <n v="14324"/>
    <x v="212"/>
    <x v="1"/>
    <n v="165"/>
    <x v="212"/>
    <x v="1"/>
    <x v="1"/>
    <x v="209"/>
    <x v="208"/>
    <x v="0"/>
    <b v="0"/>
    <s v="music/rock"/>
    <x v="1"/>
    <x v="1"/>
  </r>
  <r>
    <n v="215"/>
    <x v="215"/>
    <s v="Extended 24/7 implementation"/>
    <n v="156800"/>
    <n v="6024"/>
    <x v="213"/>
    <x v="0"/>
    <n v="143"/>
    <x v="213"/>
    <x v="1"/>
    <x v="1"/>
    <x v="210"/>
    <x v="209"/>
    <x v="0"/>
    <b v="0"/>
    <s v="theater/plays"/>
    <x v="3"/>
    <x v="3"/>
  </r>
  <r>
    <n v="216"/>
    <x v="216"/>
    <s v="Organic dynamic algorithm"/>
    <n v="121700"/>
    <n v="188721"/>
    <x v="214"/>
    <x v="1"/>
    <n v="1815"/>
    <x v="214"/>
    <x v="1"/>
    <x v="1"/>
    <x v="211"/>
    <x v="210"/>
    <x v="0"/>
    <b v="0"/>
    <s v="theater/plays"/>
    <x v="3"/>
    <x v="3"/>
  </r>
  <r>
    <n v="217"/>
    <x v="217"/>
    <s v="Organic multi-tasking focus group"/>
    <n v="129400"/>
    <n v="57911"/>
    <x v="215"/>
    <x v="0"/>
    <n v="934"/>
    <x v="215"/>
    <x v="1"/>
    <x v="1"/>
    <x v="212"/>
    <x v="211"/>
    <x v="0"/>
    <b v="0"/>
    <s v="film &amp; video/science fiction"/>
    <x v="4"/>
    <x v="22"/>
  </r>
  <r>
    <n v="218"/>
    <x v="218"/>
    <s v="Adaptive logistical initiative"/>
    <n v="5700"/>
    <n v="12309"/>
    <x v="216"/>
    <x v="1"/>
    <n v="397"/>
    <x v="216"/>
    <x v="4"/>
    <x v="4"/>
    <x v="213"/>
    <x v="212"/>
    <x v="0"/>
    <b v="1"/>
    <s v="film &amp; video/shorts"/>
    <x v="4"/>
    <x v="12"/>
  </r>
  <r>
    <n v="219"/>
    <x v="219"/>
    <s v="Stand-alone mobile customer loyalty"/>
    <n v="41700"/>
    <n v="138497"/>
    <x v="217"/>
    <x v="1"/>
    <n v="1539"/>
    <x v="217"/>
    <x v="1"/>
    <x v="1"/>
    <x v="214"/>
    <x v="213"/>
    <x v="0"/>
    <b v="0"/>
    <s v="film &amp; video/animation"/>
    <x v="4"/>
    <x v="10"/>
  </r>
  <r>
    <n v="220"/>
    <x v="220"/>
    <s v="Focused composite approach"/>
    <n v="7900"/>
    <n v="667"/>
    <x v="218"/>
    <x v="0"/>
    <n v="17"/>
    <x v="218"/>
    <x v="1"/>
    <x v="1"/>
    <x v="215"/>
    <x v="214"/>
    <x v="1"/>
    <b v="0"/>
    <s v="theater/plays"/>
    <x v="3"/>
    <x v="3"/>
  </r>
  <r>
    <n v="221"/>
    <x v="221"/>
    <s v="Face-to-face clear-thinking Local Area Network"/>
    <n v="121500"/>
    <n v="119830"/>
    <x v="219"/>
    <x v="0"/>
    <n v="2179"/>
    <x v="219"/>
    <x v="1"/>
    <x v="1"/>
    <x v="216"/>
    <x v="215"/>
    <x v="1"/>
    <b v="0"/>
    <s v="food/food trucks"/>
    <x v="0"/>
    <x v="0"/>
  </r>
  <r>
    <n v="222"/>
    <x v="222"/>
    <s v="Cross-group cohesive circuit"/>
    <n v="4800"/>
    <n v="6623"/>
    <x v="220"/>
    <x v="1"/>
    <n v="138"/>
    <x v="220"/>
    <x v="1"/>
    <x v="1"/>
    <x v="217"/>
    <x v="216"/>
    <x v="0"/>
    <b v="0"/>
    <s v="photography/photography books"/>
    <x v="7"/>
    <x v="14"/>
  </r>
  <r>
    <n v="223"/>
    <x v="223"/>
    <s v="Synergistic explicit capability"/>
    <n v="87300"/>
    <n v="81897"/>
    <x v="221"/>
    <x v="0"/>
    <n v="931"/>
    <x v="221"/>
    <x v="1"/>
    <x v="1"/>
    <x v="218"/>
    <x v="217"/>
    <x v="0"/>
    <b v="0"/>
    <s v="theater/plays"/>
    <x v="3"/>
    <x v="3"/>
  </r>
  <r>
    <n v="224"/>
    <x v="224"/>
    <s v="Diverse analyzing definition"/>
    <n v="46300"/>
    <n v="186885"/>
    <x v="222"/>
    <x v="1"/>
    <n v="3594"/>
    <x v="222"/>
    <x v="1"/>
    <x v="1"/>
    <x v="219"/>
    <x v="218"/>
    <x v="0"/>
    <b v="0"/>
    <s v="film &amp; video/science fiction"/>
    <x v="4"/>
    <x v="22"/>
  </r>
  <r>
    <n v="225"/>
    <x v="225"/>
    <s v="Enterprise-wide reciprocal success"/>
    <n v="67800"/>
    <n v="176398"/>
    <x v="223"/>
    <x v="1"/>
    <n v="5880"/>
    <x v="223"/>
    <x v="1"/>
    <x v="1"/>
    <x v="220"/>
    <x v="219"/>
    <x v="1"/>
    <b v="0"/>
    <s v="music/rock"/>
    <x v="1"/>
    <x v="1"/>
  </r>
  <r>
    <n v="226"/>
    <x v="102"/>
    <s v="Progressive neutral middleware"/>
    <n v="3000"/>
    <n v="10999"/>
    <x v="224"/>
    <x v="1"/>
    <n v="112"/>
    <x v="224"/>
    <x v="1"/>
    <x v="1"/>
    <x v="221"/>
    <x v="122"/>
    <x v="0"/>
    <b v="0"/>
    <s v="photography/photography books"/>
    <x v="7"/>
    <x v="14"/>
  </r>
  <r>
    <n v="227"/>
    <x v="226"/>
    <s v="Intuitive exuding process improvement"/>
    <n v="60900"/>
    <n v="102751"/>
    <x v="225"/>
    <x v="1"/>
    <n v="943"/>
    <x v="225"/>
    <x v="1"/>
    <x v="1"/>
    <x v="222"/>
    <x v="220"/>
    <x v="0"/>
    <b v="0"/>
    <s v="games/mobile games"/>
    <x v="6"/>
    <x v="20"/>
  </r>
  <r>
    <n v="228"/>
    <x v="227"/>
    <s v="Exclusive real-time protocol"/>
    <n v="137900"/>
    <n v="165352"/>
    <x v="226"/>
    <x v="1"/>
    <n v="2468"/>
    <x v="226"/>
    <x v="1"/>
    <x v="1"/>
    <x v="172"/>
    <x v="221"/>
    <x v="0"/>
    <b v="0"/>
    <s v="film &amp; video/animation"/>
    <x v="4"/>
    <x v="10"/>
  </r>
  <r>
    <n v="229"/>
    <x v="228"/>
    <s v="Extended encompassing application"/>
    <n v="85600"/>
    <n v="165798"/>
    <x v="227"/>
    <x v="1"/>
    <n v="2551"/>
    <x v="227"/>
    <x v="1"/>
    <x v="1"/>
    <x v="223"/>
    <x v="222"/>
    <x v="0"/>
    <b v="1"/>
    <s v="games/mobile games"/>
    <x v="6"/>
    <x v="20"/>
  </r>
  <r>
    <n v="230"/>
    <x v="229"/>
    <s v="Progressive value-added ability"/>
    <n v="2400"/>
    <n v="10084"/>
    <x v="228"/>
    <x v="1"/>
    <n v="101"/>
    <x v="228"/>
    <x v="1"/>
    <x v="1"/>
    <x v="224"/>
    <x v="223"/>
    <x v="0"/>
    <b v="0"/>
    <s v="games/video games"/>
    <x v="6"/>
    <x v="11"/>
  </r>
  <r>
    <n v="231"/>
    <x v="230"/>
    <s v="Cross-platform uniform hardware"/>
    <n v="7200"/>
    <n v="5523"/>
    <x v="229"/>
    <x v="3"/>
    <n v="67"/>
    <x v="229"/>
    <x v="1"/>
    <x v="1"/>
    <x v="225"/>
    <x v="224"/>
    <x v="0"/>
    <b v="0"/>
    <s v="theater/plays"/>
    <x v="3"/>
    <x v="3"/>
  </r>
  <r>
    <n v="232"/>
    <x v="231"/>
    <s v="Progressive secondary portal"/>
    <n v="3400"/>
    <n v="5823"/>
    <x v="230"/>
    <x v="1"/>
    <n v="92"/>
    <x v="230"/>
    <x v="1"/>
    <x v="1"/>
    <x v="226"/>
    <x v="225"/>
    <x v="0"/>
    <b v="0"/>
    <s v="theater/plays"/>
    <x v="3"/>
    <x v="3"/>
  </r>
  <r>
    <n v="233"/>
    <x v="232"/>
    <s v="Multi-lateral national adapter"/>
    <n v="3800"/>
    <n v="6000"/>
    <x v="231"/>
    <x v="1"/>
    <n v="62"/>
    <x v="231"/>
    <x v="1"/>
    <x v="1"/>
    <x v="227"/>
    <x v="226"/>
    <x v="0"/>
    <b v="0"/>
    <s v="film &amp; video/animation"/>
    <x v="4"/>
    <x v="10"/>
  </r>
  <r>
    <n v="234"/>
    <x v="233"/>
    <s v="Enterprise-wide motivating matrices"/>
    <n v="7500"/>
    <n v="8181"/>
    <x v="232"/>
    <x v="1"/>
    <n v="149"/>
    <x v="232"/>
    <x v="6"/>
    <x v="6"/>
    <x v="228"/>
    <x v="227"/>
    <x v="0"/>
    <b v="1"/>
    <s v="games/video games"/>
    <x v="6"/>
    <x v="11"/>
  </r>
  <r>
    <n v="235"/>
    <x v="234"/>
    <s v="Polarized upward-trending Local Area Network"/>
    <n v="8600"/>
    <n v="3589"/>
    <x v="233"/>
    <x v="0"/>
    <n v="92"/>
    <x v="233"/>
    <x v="1"/>
    <x v="1"/>
    <x v="229"/>
    <x v="228"/>
    <x v="0"/>
    <b v="0"/>
    <s v="film &amp; video/animation"/>
    <x v="4"/>
    <x v="10"/>
  </r>
  <r>
    <n v="236"/>
    <x v="235"/>
    <s v="Object-based directional function"/>
    <n v="39500"/>
    <n v="4323"/>
    <x v="234"/>
    <x v="0"/>
    <n v="57"/>
    <x v="234"/>
    <x v="2"/>
    <x v="2"/>
    <x v="230"/>
    <x v="229"/>
    <x v="0"/>
    <b v="1"/>
    <s v="music/rock"/>
    <x v="1"/>
    <x v="1"/>
  </r>
  <r>
    <n v="237"/>
    <x v="236"/>
    <s v="Re-contextualized tangible open architecture"/>
    <n v="9300"/>
    <n v="14822"/>
    <x v="235"/>
    <x v="1"/>
    <n v="329"/>
    <x v="235"/>
    <x v="1"/>
    <x v="1"/>
    <x v="231"/>
    <x v="230"/>
    <x v="0"/>
    <b v="0"/>
    <s v="film &amp; video/animation"/>
    <x v="4"/>
    <x v="10"/>
  </r>
  <r>
    <n v="238"/>
    <x v="237"/>
    <s v="Distributed systemic adapter"/>
    <n v="2400"/>
    <n v="10138"/>
    <x v="236"/>
    <x v="1"/>
    <n v="97"/>
    <x v="236"/>
    <x v="3"/>
    <x v="3"/>
    <x v="232"/>
    <x v="231"/>
    <x v="0"/>
    <b v="1"/>
    <s v="theater/plays"/>
    <x v="3"/>
    <x v="3"/>
  </r>
  <r>
    <n v="239"/>
    <x v="238"/>
    <s v="Networked web-enabled instruction set"/>
    <n v="3200"/>
    <n v="3127"/>
    <x v="237"/>
    <x v="0"/>
    <n v="41"/>
    <x v="237"/>
    <x v="1"/>
    <x v="1"/>
    <x v="233"/>
    <x v="232"/>
    <x v="0"/>
    <b v="0"/>
    <s v="technology/wearables"/>
    <x v="2"/>
    <x v="8"/>
  </r>
  <r>
    <n v="240"/>
    <x v="239"/>
    <s v="Vision-oriented dynamic service-desk"/>
    <n v="29400"/>
    <n v="123124"/>
    <x v="238"/>
    <x v="1"/>
    <n v="1784"/>
    <x v="238"/>
    <x v="1"/>
    <x v="1"/>
    <x v="194"/>
    <x v="233"/>
    <x v="0"/>
    <b v="0"/>
    <s v="theater/plays"/>
    <x v="3"/>
    <x v="3"/>
  </r>
  <r>
    <n v="241"/>
    <x v="240"/>
    <s v="Vision-oriented actuating open system"/>
    <n v="168500"/>
    <n v="171729"/>
    <x v="239"/>
    <x v="1"/>
    <n v="1684"/>
    <x v="239"/>
    <x v="2"/>
    <x v="2"/>
    <x v="234"/>
    <x v="234"/>
    <x v="0"/>
    <b v="1"/>
    <s v="publishing/nonfiction"/>
    <x v="5"/>
    <x v="9"/>
  </r>
  <r>
    <n v="242"/>
    <x v="241"/>
    <s v="Sharable scalable core"/>
    <n v="8400"/>
    <n v="10729"/>
    <x v="240"/>
    <x v="1"/>
    <n v="250"/>
    <x v="240"/>
    <x v="1"/>
    <x v="1"/>
    <x v="235"/>
    <x v="235"/>
    <x v="0"/>
    <b v="1"/>
    <s v="music/rock"/>
    <x v="1"/>
    <x v="1"/>
  </r>
  <r>
    <n v="243"/>
    <x v="242"/>
    <s v="Customer-focused attitude-oriented function"/>
    <n v="2300"/>
    <n v="10240"/>
    <x v="241"/>
    <x v="1"/>
    <n v="238"/>
    <x v="241"/>
    <x v="1"/>
    <x v="1"/>
    <x v="236"/>
    <x v="236"/>
    <x v="0"/>
    <b v="0"/>
    <s v="theater/plays"/>
    <x v="3"/>
    <x v="3"/>
  </r>
  <r>
    <n v="244"/>
    <x v="243"/>
    <s v="Reverse-engineered system-worthy extranet"/>
    <n v="700"/>
    <n v="3988"/>
    <x v="242"/>
    <x v="1"/>
    <n v="53"/>
    <x v="242"/>
    <x v="1"/>
    <x v="1"/>
    <x v="237"/>
    <x v="237"/>
    <x v="0"/>
    <b v="0"/>
    <s v="theater/plays"/>
    <x v="3"/>
    <x v="3"/>
  </r>
  <r>
    <n v="245"/>
    <x v="244"/>
    <s v="Re-engineered systematic monitoring"/>
    <n v="2900"/>
    <n v="14771"/>
    <x v="243"/>
    <x v="1"/>
    <n v="214"/>
    <x v="243"/>
    <x v="1"/>
    <x v="1"/>
    <x v="238"/>
    <x v="238"/>
    <x v="0"/>
    <b v="0"/>
    <s v="theater/plays"/>
    <x v="3"/>
    <x v="3"/>
  </r>
  <r>
    <n v="246"/>
    <x v="245"/>
    <s v="Seamless value-added standardization"/>
    <n v="4500"/>
    <n v="14649"/>
    <x v="244"/>
    <x v="1"/>
    <n v="222"/>
    <x v="244"/>
    <x v="1"/>
    <x v="1"/>
    <x v="239"/>
    <x v="239"/>
    <x v="0"/>
    <b v="0"/>
    <s v="technology/web"/>
    <x v="2"/>
    <x v="2"/>
  </r>
  <r>
    <n v="247"/>
    <x v="246"/>
    <s v="Triple-buffered fresh-thinking frame"/>
    <n v="19800"/>
    <n v="184658"/>
    <x v="245"/>
    <x v="1"/>
    <n v="1884"/>
    <x v="245"/>
    <x v="1"/>
    <x v="1"/>
    <x v="240"/>
    <x v="240"/>
    <x v="0"/>
    <b v="1"/>
    <s v="publishing/fiction"/>
    <x v="5"/>
    <x v="13"/>
  </r>
  <r>
    <n v="248"/>
    <x v="247"/>
    <s v="Streamlined holistic knowledgebase"/>
    <n v="6200"/>
    <n v="13103"/>
    <x v="246"/>
    <x v="1"/>
    <n v="218"/>
    <x v="246"/>
    <x v="2"/>
    <x v="2"/>
    <x v="241"/>
    <x v="241"/>
    <x v="0"/>
    <b v="0"/>
    <s v="games/mobile games"/>
    <x v="6"/>
    <x v="20"/>
  </r>
  <r>
    <n v="249"/>
    <x v="248"/>
    <s v="Up-sized intermediate website"/>
    <n v="61500"/>
    <n v="168095"/>
    <x v="247"/>
    <x v="1"/>
    <n v="6465"/>
    <x v="247"/>
    <x v="1"/>
    <x v="1"/>
    <x v="242"/>
    <x v="242"/>
    <x v="0"/>
    <b v="0"/>
    <s v="publishing/translations"/>
    <x v="5"/>
    <x v="18"/>
  </r>
  <r>
    <n v="250"/>
    <x v="249"/>
    <s v="Future-proofed directional synergy"/>
    <n v="100"/>
    <n v="3"/>
    <x v="248"/>
    <x v="0"/>
    <n v="1"/>
    <x v="248"/>
    <x v="1"/>
    <x v="1"/>
    <x v="67"/>
    <x v="243"/>
    <x v="0"/>
    <b v="0"/>
    <s v="music/rock"/>
    <x v="1"/>
    <x v="1"/>
  </r>
  <r>
    <n v="251"/>
    <x v="250"/>
    <s v="Enhanced user-facing function"/>
    <n v="7100"/>
    <n v="3840"/>
    <x v="249"/>
    <x v="0"/>
    <n v="101"/>
    <x v="249"/>
    <x v="1"/>
    <x v="1"/>
    <x v="243"/>
    <x v="244"/>
    <x v="0"/>
    <b v="0"/>
    <s v="theater/plays"/>
    <x v="3"/>
    <x v="3"/>
  </r>
  <r>
    <n v="252"/>
    <x v="251"/>
    <s v="Operative bandwidth-monitored interface"/>
    <n v="1000"/>
    <n v="6263"/>
    <x v="250"/>
    <x v="1"/>
    <n v="59"/>
    <x v="250"/>
    <x v="1"/>
    <x v="1"/>
    <x v="244"/>
    <x v="245"/>
    <x v="0"/>
    <b v="0"/>
    <s v="theater/plays"/>
    <x v="3"/>
    <x v="3"/>
  </r>
  <r>
    <n v="253"/>
    <x v="252"/>
    <s v="Upgradable multi-state instruction set"/>
    <n v="121500"/>
    <n v="108161"/>
    <x v="251"/>
    <x v="0"/>
    <n v="1335"/>
    <x v="251"/>
    <x v="0"/>
    <x v="0"/>
    <x v="245"/>
    <x v="246"/>
    <x v="0"/>
    <b v="0"/>
    <s v="film &amp; video/drama"/>
    <x v="4"/>
    <x v="6"/>
  </r>
  <r>
    <n v="254"/>
    <x v="253"/>
    <s v="De-engineered static Local Area Network"/>
    <n v="4600"/>
    <n v="8505"/>
    <x v="252"/>
    <x v="1"/>
    <n v="88"/>
    <x v="252"/>
    <x v="1"/>
    <x v="1"/>
    <x v="246"/>
    <x v="247"/>
    <x v="0"/>
    <b v="0"/>
    <s v="publishing/nonfiction"/>
    <x v="5"/>
    <x v="9"/>
  </r>
  <r>
    <n v="255"/>
    <x v="254"/>
    <s v="Upgradable grid-enabled superstructure"/>
    <n v="80500"/>
    <n v="96735"/>
    <x v="253"/>
    <x v="1"/>
    <n v="1697"/>
    <x v="253"/>
    <x v="1"/>
    <x v="1"/>
    <x v="247"/>
    <x v="248"/>
    <x v="0"/>
    <b v="1"/>
    <s v="music/rock"/>
    <x v="1"/>
    <x v="1"/>
  </r>
  <r>
    <n v="256"/>
    <x v="255"/>
    <s v="Optimized actuating toolset"/>
    <n v="4100"/>
    <n v="959"/>
    <x v="254"/>
    <x v="0"/>
    <n v="15"/>
    <x v="254"/>
    <x v="4"/>
    <x v="4"/>
    <x v="248"/>
    <x v="249"/>
    <x v="0"/>
    <b v="0"/>
    <s v="music/rock"/>
    <x v="1"/>
    <x v="1"/>
  </r>
  <r>
    <n v="257"/>
    <x v="256"/>
    <s v="Decentralized exuding strategy"/>
    <n v="5700"/>
    <n v="8322"/>
    <x v="255"/>
    <x v="1"/>
    <n v="92"/>
    <x v="255"/>
    <x v="1"/>
    <x v="1"/>
    <x v="249"/>
    <x v="250"/>
    <x v="0"/>
    <b v="0"/>
    <s v="theater/plays"/>
    <x v="3"/>
    <x v="3"/>
  </r>
  <r>
    <n v="258"/>
    <x v="257"/>
    <s v="Assimilated coherent hardware"/>
    <n v="5000"/>
    <n v="13424"/>
    <x v="256"/>
    <x v="1"/>
    <n v="186"/>
    <x v="256"/>
    <x v="1"/>
    <x v="1"/>
    <x v="250"/>
    <x v="251"/>
    <x v="0"/>
    <b v="1"/>
    <s v="theater/plays"/>
    <x v="3"/>
    <x v="3"/>
  </r>
  <r>
    <n v="259"/>
    <x v="258"/>
    <s v="Multi-channeled responsive implementation"/>
    <n v="1800"/>
    <n v="10755"/>
    <x v="257"/>
    <x v="1"/>
    <n v="138"/>
    <x v="257"/>
    <x v="1"/>
    <x v="1"/>
    <x v="251"/>
    <x v="252"/>
    <x v="1"/>
    <b v="0"/>
    <s v="photography/photography books"/>
    <x v="7"/>
    <x v="14"/>
  </r>
  <r>
    <n v="260"/>
    <x v="259"/>
    <s v="Centralized modular initiative"/>
    <n v="6300"/>
    <n v="9935"/>
    <x v="258"/>
    <x v="1"/>
    <n v="261"/>
    <x v="258"/>
    <x v="1"/>
    <x v="1"/>
    <x v="136"/>
    <x v="253"/>
    <x v="0"/>
    <b v="0"/>
    <s v="music/rock"/>
    <x v="1"/>
    <x v="1"/>
  </r>
  <r>
    <n v="261"/>
    <x v="260"/>
    <s v="Reverse-engineered cohesive migration"/>
    <n v="84300"/>
    <n v="26303"/>
    <x v="259"/>
    <x v="0"/>
    <n v="454"/>
    <x v="259"/>
    <x v="1"/>
    <x v="1"/>
    <x v="252"/>
    <x v="254"/>
    <x v="0"/>
    <b v="1"/>
    <s v="music/rock"/>
    <x v="1"/>
    <x v="1"/>
  </r>
  <r>
    <n v="262"/>
    <x v="261"/>
    <s v="Compatible multimedia hub"/>
    <n v="1700"/>
    <n v="5328"/>
    <x v="260"/>
    <x v="1"/>
    <n v="107"/>
    <x v="260"/>
    <x v="1"/>
    <x v="1"/>
    <x v="253"/>
    <x v="255"/>
    <x v="0"/>
    <b v="1"/>
    <s v="music/indie rock"/>
    <x v="1"/>
    <x v="7"/>
  </r>
  <r>
    <n v="263"/>
    <x v="262"/>
    <s v="Organic eco-centric success"/>
    <n v="2900"/>
    <n v="10756"/>
    <x v="261"/>
    <x v="1"/>
    <n v="199"/>
    <x v="261"/>
    <x v="1"/>
    <x v="1"/>
    <x v="254"/>
    <x v="256"/>
    <x v="0"/>
    <b v="0"/>
    <s v="photography/photography books"/>
    <x v="7"/>
    <x v="14"/>
  </r>
  <r>
    <n v="264"/>
    <x v="263"/>
    <s v="Virtual reciprocal policy"/>
    <n v="45600"/>
    <n v="165375"/>
    <x v="262"/>
    <x v="1"/>
    <n v="5512"/>
    <x v="262"/>
    <x v="1"/>
    <x v="1"/>
    <x v="255"/>
    <x v="257"/>
    <x v="0"/>
    <b v="0"/>
    <s v="theater/plays"/>
    <x v="3"/>
    <x v="3"/>
  </r>
  <r>
    <n v="265"/>
    <x v="264"/>
    <s v="Persevering interactive emulation"/>
    <n v="4900"/>
    <n v="6031"/>
    <x v="263"/>
    <x v="1"/>
    <n v="86"/>
    <x v="263"/>
    <x v="1"/>
    <x v="1"/>
    <x v="256"/>
    <x v="258"/>
    <x v="0"/>
    <b v="0"/>
    <s v="theater/plays"/>
    <x v="3"/>
    <x v="3"/>
  </r>
  <r>
    <n v="266"/>
    <x v="265"/>
    <s v="Proactive responsive emulation"/>
    <n v="111900"/>
    <n v="85902"/>
    <x v="264"/>
    <x v="0"/>
    <n v="3182"/>
    <x v="264"/>
    <x v="6"/>
    <x v="6"/>
    <x v="257"/>
    <x v="259"/>
    <x v="0"/>
    <b v="1"/>
    <s v="music/jazz"/>
    <x v="1"/>
    <x v="17"/>
  </r>
  <r>
    <n v="267"/>
    <x v="266"/>
    <s v="Extended eco-centric function"/>
    <n v="61600"/>
    <n v="143910"/>
    <x v="265"/>
    <x v="1"/>
    <n v="2768"/>
    <x v="265"/>
    <x v="2"/>
    <x v="2"/>
    <x v="258"/>
    <x v="260"/>
    <x v="0"/>
    <b v="0"/>
    <s v="theater/plays"/>
    <x v="3"/>
    <x v="3"/>
  </r>
  <r>
    <n v="268"/>
    <x v="267"/>
    <s v="Networked optimal productivity"/>
    <n v="1500"/>
    <n v="2708"/>
    <x v="266"/>
    <x v="1"/>
    <n v="48"/>
    <x v="266"/>
    <x v="1"/>
    <x v="1"/>
    <x v="259"/>
    <x v="261"/>
    <x v="0"/>
    <b v="0"/>
    <s v="film &amp; video/documentary"/>
    <x v="4"/>
    <x v="4"/>
  </r>
  <r>
    <n v="269"/>
    <x v="268"/>
    <s v="Persistent attitude-oriented approach"/>
    <n v="3500"/>
    <n v="8842"/>
    <x v="267"/>
    <x v="1"/>
    <n v="87"/>
    <x v="267"/>
    <x v="1"/>
    <x v="1"/>
    <x v="260"/>
    <x v="262"/>
    <x v="0"/>
    <b v="0"/>
    <s v="film &amp; video/television"/>
    <x v="4"/>
    <x v="19"/>
  </r>
  <r>
    <n v="270"/>
    <x v="269"/>
    <s v="Triple-buffered 4thgeneration toolset"/>
    <n v="173900"/>
    <n v="47260"/>
    <x v="268"/>
    <x v="3"/>
    <n v="1890"/>
    <x v="268"/>
    <x v="1"/>
    <x v="1"/>
    <x v="261"/>
    <x v="263"/>
    <x v="0"/>
    <b v="0"/>
    <s v="games/video games"/>
    <x v="6"/>
    <x v="11"/>
  </r>
  <r>
    <n v="271"/>
    <x v="270"/>
    <s v="Progressive zero administration leverage"/>
    <n v="153700"/>
    <n v="1953"/>
    <x v="269"/>
    <x v="2"/>
    <n v="61"/>
    <x v="269"/>
    <x v="1"/>
    <x v="1"/>
    <x v="262"/>
    <x v="264"/>
    <x v="0"/>
    <b v="0"/>
    <s v="photography/photography books"/>
    <x v="7"/>
    <x v="14"/>
  </r>
  <r>
    <n v="272"/>
    <x v="271"/>
    <s v="Networked radical neural-net"/>
    <n v="51100"/>
    <n v="155349"/>
    <x v="270"/>
    <x v="1"/>
    <n v="1894"/>
    <x v="270"/>
    <x v="1"/>
    <x v="1"/>
    <x v="263"/>
    <x v="265"/>
    <x v="0"/>
    <b v="1"/>
    <s v="theater/plays"/>
    <x v="3"/>
    <x v="3"/>
  </r>
  <r>
    <n v="273"/>
    <x v="272"/>
    <s v="Re-engineered heuristic forecast"/>
    <n v="7800"/>
    <n v="10704"/>
    <x v="271"/>
    <x v="1"/>
    <n v="282"/>
    <x v="271"/>
    <x v="0"/>
    <x v="0"/>
    <x v="264"/>
    <x v="266"/>
    <x v="0"/>
    <b v="0"/>
    <s v="theater/plays"/>
    <x v="3"/>
    <x v="3"/>
  </r>
  <r>
    <n v="274"/>
    <x v="273"/>
    <s v="Fully-configurable background algorithm"/>
    <n v="2400"/>
    <n v="773"/>
    <x v="272"/>
    <x v="0"/>
    <n v="15"/>
    <x v="272"/>
    <x v="1"/>
    <x v="1"/>
    <x v="265"/>
    <x v="267"/>
    <x v="0"/>
    <b v="0"/>
    <s v="theater/plays"/>
    <x v="3"/>
    <x v="3"/>
  </r>
  <r>
    <n v="275"/>
    <x v="274"/>
    <s v="Stand-alone discrete Graphical User Interface"/>
    <n v="3900"/>
    <n v="9419"/>
    <x v="273"/>
    <x v="1"/>
    <n v="116"/>
    <x v="273"/>
    <x v="1"/>
    <x v="1"/>
    <x v="266"/>
    <x v="153"/>
    <x v="0"/>
    <b v="0"/>
    <s v="publishing/translations"/>
    <x v="5"/>
    <x v="18"/>
  </r>
  <r>
    <n v="276"/>
    <x v="275"/>
    <s v="Front-line foreground project"/>
    <n v="5500"/>
    <n v="5324"/>
    <x v="274"/>
    <x v="0"/>
    <n v="133"/>
    <x v="274"/>
    <x v="1"/>
    <x v="1"/>
    <x v="267"/>
    <x v="268"/>
    <x v="0"/>
    <b v="1"/>
    <s v="games/video games"/>
    <x v="6"/>
    <x v="11"/>
  </r>
  <r>
    <n v="277"/>
    <x v="276"/>
    <s v="Persevering system-worthy info-mediaries"/>
    <n v="700"/>
    <n v="7465"/>
    <x v="275"/>
    <x v="1"/>
    <n v="83"/>
    <x v="275"/>
    <x v="1"/>
    <x v="1"/>
    <x v="268"/>
    <x v="269"/>
    <x v="0"/>
    <b v="0"/>
    <s v="theater/plays"/>
    <x v="3"/>
    <x v="3"/>
  </r>
  <r>
    <n v="278"/>
    <x v="277"/>
    <s v="Distributed multi-tasking strategy"/>
    <n v="2700"/>
    <n v="8799"/>
    <x v="276"/>
    <x v="1"/>
    <n v="91"/>
    <x v="276"/>
    <x v="1"/>
    <x v="1"/>
    <x v="269"/>
    <x v="270"/>
    <x v="0"/>
    <b v="0"/>
    <s v="technology/web"/>
    <x v="2"/>
    <x v="2"/>
  </r>
  <r>
    <n v="279"/>
    <x v="278"/>
    <s v="Vision-oriented methodical application"/>
    <n v="8000"/>
    <n v="13656"/>
    <x v="277"/>
    <x v="1"/>
    <n v="546"/>
    <x v="277"/>
    <x v="1"/>
    <x v="1"/>
    <x v="270"/>
    <x v="271"/>
    <x v="0"/>
    <b v="0"/>
    <s v="theater/plays"/>
    <x v="3"/>
    <x v="3"/>
  </r>
  <r>
    <n v="280"/>
    <x v="279"/>
    <s v="Function-based high-level infrastructure"/>
    <n v="2500"/>
    <n v="14536"/>
    <x v="278"/>
    <x v="1"/>
    <n v="393"/>
    <x v="278"/>
    <x v="1"/>
    <x v="1"/>
    <x v="271"/>
    <x v="272"/>
    <x v="0"/>
    <b v="0"/>
    <s v="film &amp; video/animation"/>
    <x v="4"/>
    <x v="10"/>
  </r>
  <r>
    <n v="281"/>
    <x v="280"/>
    <s v="Profound object-oriented paradigm"/>
    <n v="164500"/>
    <n v="150552"/>
    <x v="279"/>
    <x v="0"/>
    <n v="2062"/>
    <x v="279"/>
    <x v="1"/>
    <x v="1"/>
    <x v="272"/>
    <x v="273"/>
    <x v="0"/>
    <b v="1"/>
    <s v="theater/plays"/>
    <x v="3"/>
    <x v="3"/>
  </r>
  <r>
    <n v="282"/>
    <x v="281"/>
    <s v="Virtual contextually-based circuit"/>
    <n v="8400"/>
    <n v="9076"/>
    <x v="280"/>
    <x v="1"/>
    <n v="133"/>
    <x v="280"/>
    <x v="1"/>
    <x v="1"/>
    <x v="73"/>
    <x v="274"/>
    <x v="0"/>
    <b v="1"/>
    <s v="film &amp; video/television"/>
    <x v="4"/>
    <x v="19"/>
  </r>
  <r>
    <n v="283"/>
    <x v="282"/>
    <s v="Business-focused dynamic instruction set"/>
    <n v="8100"/>
    <n v="1517"/>
    <x v="281"/>
    <x v="0"/>
    <n v="29"/>
    <x v="281"/>
    <x v="3"/>
    <x v="3"/>
    <x v="273"/>
    <x v="148"/>
    <x v="0"/>
    <b v="0"/>
    <s v="music/rock"/>
    <x v="1"/>
    <x v="1"/>
  </r>
  <r>
    <n v="284"/>
    <x v="283"/>
    <s v="Ameliorated fresh-thinking protocol"/>
    <n v="9800"/>
    <n v="8153"/>
    <x v="282"/>
    <x v="0"/>
    <n v="132"/>
    <x v="282"/>
    <x v="1"/>
    <x v="1"/>
    <x v="274"/>
    <x v="275"/>
    <x v="0"/>
    <b v="0"/>
    <s v="technology/web"/>
    <x v="2"/>
    <x v="2"/>
  </r>
  <r>
    <n v="285"/>
    <x v="284"/>
    <s v="Front-line optimizing emulation"/>
    <n v="900"/>
    <n v="6357"/>
    <x v="283"/>
    <x v="1"/>
    <n v="254"/>
    <x v="283"/>
    <x v="1"/>
    <x v="1"/>
    <x v="275"/>
    <x v="276"/>
    <x v="0"/>
    <b v="0"/>
    <s v="theater/plays"/>
    <x v="3"/>
    <x v="3"/>
  </r>
  <r>
    <n v="286"/>
    <x v="285"/>
    <s v="Devolved uniform complexity"/>
    <n v="112100"/>
    <n v="19557"/>
    <x v="284"/>
    <x v="3"/>
    <n v="184"/>
    <x v="284"/>
    <x v="1"/>
    <x v="1"/>
    <x v="276"/>
    <x v="72"/>
    <x v="0"/>
    <b v="0"/>
    <s v="theater/plays"/>
    <x v="3"/>
    <x v="3"/>
  </r>
  <r>
    <n v="287"/>
    <x v="286"/>
    <s v="Public-key intangible superstructure"/>
    <n v="6300"/>
    <n v="13213"/>
    <x v="285"/>
    <x v="1"/>
    <n v="176"/>
    <x v="285"/>
    <x v="1"/>
    <x v="1"/>
    <x v="277"/>
    <x v="277"/>
    <x v="0"/>
    <b v="0"/>
    <s v="music/electric music"/>
    <x v="1"/>
    <x v="5"/>
  </r>
  <r>
    <n v="288"/>
    <x v="287"/>
    <s v="Secured global success"/>
    <n v="5600"/>
    <n v="5476"/>
    <x v="286"/>
    <x v="0"/>
    <n v="137"/>
    <x v="286"/>
    <x v="3"/>
    <x v="3"/>
    <x v="278"/>
    <x v="278"/>
    <x v="0"/>
    <b v="1"/>
    <s v="music/metal"/>
    <x v="1"/>
    <x v="16"/>
  </r>
  <r>
    <n v="289"/>
    <x v="288"/>
    <s v="Grass-roots mission-critical capability"/>
    <n v="800"/>
    <n v="13474"/>
    <x v="287"/>
    <x v="1"/>
    <n v="337"/>
    <x v="287"/>
    <x v="0"/>
    <x v="0"/>
    <x v="279"/>
    <x v="71"/>
    <x v="0"/>
    <b v="0"/>
    <s v="theater/plays"/>
    <x v="3"/>
    <x v="3"/>
  </r>
  <r>
    <n v="290"/>
    <x v="289"/>
    <s v="Advanced global data-warehouse"/>
    <n v="168600"/>
    <n v="91722"/>
    <x v="288"/>
    <x v="0"/>
    <n v="908"/>
    <x v="288"/>
    <x v="1"/>
    <x v="1"/>
    <x v="280"/>
    <x v="279"/>
    <x v="0"/>
    <b v="1"/>
    <s v="film &amp; video/documentary"/>
    <x v="4"/>
    <x v="4"/>
  </r>
  <r>
    <n v="291"/>
    <x v="290"/>
    <s v="Self-enabling uniform complexity"/>
    <n v="1800"/>
    <n v="8219"/>
    <x v="289"/>
    <x v="1"/>
    <n v="107"/>
    <x v="289"/>
    <x v="1"/>
    <x v="1"/>
    <x v="281"/>
    <x v="280"/>
    <x v="1"/>
    <b v="0"/>
    <s v="technology/web"/>
    <x v="2"/>
    <x v="2"/>
  </r>
  <r>
    <n v="292"/>
    <x v="291"/>
    <s v="Versatile cohesive encoding"/>
    <n v="7300"/>
    <n v="717"/>
    <x v="290"/>
    <x v="0"/>
    <n v="10"/>
    <x v="290"/>
    <x v="1"/>
    <x v="1"/>
    <x v="282"/>
    <x v="281"/>
    <x v="0"/>
    <b v="0"/>
    <s v="food/food trucks"/>
    <x v="0"/>
    <x v="0"/>
  </r>
  <r>
    <n v="293"/>
    <x v="292"/>
    <s v="Organized executive solution"/>
    <n v="6500"/>
    <n v="1065"/>
    <x v="291"/>
    <x v="3"/>
    <n v="32"/>
    <x v="291"/>
    <x v="6"/>
    <x v="6"/>
    <x v="283"/>
    <x v="282"/>
    <x v="0"/>
    <b v="0"/>
    <s v="theater/plays"/>
    <x v="3"/>
    <x v="3"/>
  </r>
  <r>
    <n v="294"/>
    <x v="293"/>
    <s v="Automated local emulation"/>
    <n v="600"/>
    <n v="8038"/>
    <x v="292"/>
    <x v="1"/>
    <n v="183"/>
    <x v="292"/>
    <x v="1"/>
    <x v="1"/>
    <x v="284"/>
    <x v="283"/>
    <x v="0"/>
    <b v="0"/>
    <s v="theater/plays"/>
    <x v="3"/>
    <x v="3"/>
  </r>
  <r>
    <n v="295"/>
    <x v="294"/>
    <s v="Enterprise-wide intermediate middleware"/>
    <n v="192900"/>
    <n v="68769"/>
    <x v="293"/>
    <x v="0"/>
    <n v="1910"/>
    <x v="293"/>
    <x v="5"/>
    <x v="5"/>
    <x v="285"/>
    <x v="284"/>
    <x v="0"/>
    <b v="0"/>
    <s v="theater/plays"/>
    <x v="3"/>
    <x v="3"/>
  </r>
  <r>
    <n v="296"/>
    <x v="295"/>
    <s v="Grass-roots real-time Local Area Network"/>
    <n v="6100"/>
    <n v="3352"/>
    <x v="294"/>
    <x v="0"/>
    <n v="38"/>
    <x v="294"/>
    <x v="2"/>
    <x v="2"/>
    <x v="286"/>
    <x v="285"/>
    <x v="0"/>
    <b v="0"/>
    <s v="theater/plays"/>
    <x v="3"/>
    <x v="3"/>
  </r>
  <r>
    <n v="297"/>
    <x v="296"/>
    <s v="Organized client-driven capacity"/>
    <n v="7200"/>
    <n v="6785"/>
    <x v="295"/>
    <x v="0"/>
    <n v="104"/>
    <x v="295"/>
    <x v="2"/>
    <x v="2"/>
    <x v="287"/>
    <x v="286"/>
    <x v="0"/>
    <b v="1"/>
    <s v="theater/plays"/>
    <x v="3"/>
    <x v="3"/>
  </r>
  <r>
    <n v="298"/>
    <x v="297"/>
    <s v="Adaptive intangible database"/>
    <n v="3500"/>
    <n v="5037"/>
    <x v="296"/>
    <x v="1"/>
    <n v="72"/>
    <x v="296"/>
    <x v="1"/>
    <x v="1"/>
    <x v="288"/>
    <x v="287"/>
    <x v="0"/>
    <b v="1"/>
    <s v="music/rock"/>
    <x v="1"/>
    <x v="1"/>
  </r>
  <r>
    <n v="299"/>
    <x v="298"/>
    <s v="Grass-roots contextually-based algorithm"/>
    <n v="3800"/>
    <n v="1954"/>
    <x v="297"/>
    <x v="0"/>
    <n v="49"/>
    <x v="297"/>
    <x v="1"/>
    <x v="1"/>
    <x v="289"/>
    <x v="288"/>
    <x v="0"/>
    <b v="0"/>
    <s v="food/food trucks"/>
    <x v="0"/>
    <x v="0"/>
  </r>
  <r>
    <n v="300"/>
    <x v="299"/>
    <s v="Focused executive core"/>
    <n v="100"/>
    <n v="5"/>
    <x v="298"/>
    <x v="0"/>
    <n v="1"/>
    <x v="298"/>
    <x v="3"/>
    <x v="3"/>
    <x v="290"/>
    <x v="289"/>
    <x v="0"/>
    <b v="1"/>
    <s v="publishing/nonfiction"/>
    <x v="5"/>
    <x v="9"/>
  </r>
  <r>
    <n v="301"/>
    <x v="300"/>
    <s v="Multi-channeled disintermediate policy"/>
    <n v="900"/>
    <n v="12102"/>
    <x v="299"/>
    <x v="1"/>
    <n v="295"/>
    <x v="299"/>
    <x v="1"/>
    <x v="1"/>
    <x v="291"/>
    <x v="290"/>
    <x v="0"/>
    <b v="0"/>
    <s v="film &amp; video/documentary"/>
    <x v="4"/>
    <x v="4"/>
  </r>
  <r>
    <n v="302"/>
    <x v="301"/>
    <s v="Customizable bi-directional hardware"/>
    <n v="76100"/>
    <n v="24234"/>
    <x v="300"/>
    <x v="0"/>
    <n v="245"/>
    <x v="300"/>
    <x v="1"/>
    <x v="1"/>
    <x v="292"/>
    <x v="18"/>
    <x v="0"/>
    <b v="0"/>
    <s v="theater/plays"/>
    <x v="3"/>
    <x v="3"/>
  </r>
  <r>
    <n v="303"/>
    <x v="302"/>
    <s v="Networked optimal architecture"/>
    <n v="3400"/>
    <n v="2809"/>
    <x v="301"/>
    <x v="0"/>
    <n v="32"/>
    <x v="301"/>
    <x v="1"/>
    <x v="1"/>
    <x v="293"/>
    <x v="291"/>
    <x v="0"/>
    <b v="0"/>
    <s v="music/indie rock"/>
    <x v="1"/>
    <x v="7"/>
  </r>
  <r>
    <n v="304"/>
    <x v="303"/>
    <s v="User-friendly discrete benchmark"/>
    <n v="2100"/>
    <n v="11469"/>
    <x v="302"/>
    <x v="1"/>
    <n v="142"/>
    <x v="302"/>
    <x v="1"/>
    <x v="1"/>
    <x v="294"/>
    <x v="292"/>
    <x v="0"/>
    <b v="0"/>
    <s v="film &amp; video/documentary"/>
    <x v="4"/>
    <x v="4"/>
  </r>
  <r>
    <n v="305"/>
    <x v="304"/>
    <s v="Grass-roots actuating policy"/>
    <n v="2800"/>
    <n v="8014"/>
    <x v="303"/>
    <x v="1"/>
    <n v="85"/>
    <x v="303"/>
    <x v="1"/>
    <x v="1"/>
    <x v="295"/>
    <x v="293"/>
    <x v="0"/>
    <b v="0"/>
    <s v="theater/plays"/>
    <x v="3"/>
    <x v="3"/>
  </r>
  <r>
    <n v="306"/>
    <x v="305"/>
    <s v="Enterprise-wide 3rdgeneration knowledge user"/>
    <n v="6500"/>
    <n v="514"/>
    <x v="304"/>
    <x v="0"/>
    <n v="7"/>
    <x v="304"/>
    <x v="1"/>
    <x v="1"/>
    <x v="296"/>
    <x v="294"/>
    <x v="0"/>
    <b v="1"/>
    <s v="theater/plays"/>
    <x v="3"/>
    <x v="3"/>
  </r>
  <r>
    <n v="307"/>
    <x v="306"/>
    <s v="Face-to-face zero tolerance moderator"/>
    <n v="32900"/>
    <n v="43473"/>
    <x v="305"/>
    <x v="1"/>
    <n v="659"/>
    <x v="305"/>
    <x v="3"/>
    <x v="3"/>
    <x v="297"/>
    <x v="295"/>
    <x v="0"/>
    <b v="1"/>
    <s v="publishing/fiction"/>
    <x v="5"/>
    <x v="13"/>
  </r>
  <r>
    <n v="308"/>
    <x v="307"/>
    <s v="Grass-roots optimizing projection"/>
    <n v="118200"/>
    <n v="87560"/>
    <x v="306"/>
    <x v="0"/>
    <n v="803"/>
    <x v="306"/>
    <x v="1"/>
    <x v="1"/>
    <x v="298"/>
    <x v="296"/>
    <x v="0"/>
    <b v="0"/>
    <s v="theater/plays"/>
    <x v="3"/>
    <x v="3"/>
  </r>
  <r>
    <n v="309"/>
    <x v="308"/>
    <s v="User-centric 6thgeneration attitude"/>
    <n v="4100"/>
    <n v="3087"/>
    <x v="307"/>
    <x v="3"/>
    <n v="75"/>
    <x v="307"/>
    <x v="1"/>
    <x v="1"/>
    <x v="299"/>
    <x v="297"/>
    <x v="0"/>
    <b v="1"/>
    <s v="music/indie rock"/>
    <x v="1"/>
    <x v="7"/>
  </r>
  <r>
    <n v="310"/>
    <x v="309"/>
    <s v="Switchable zero tolerance website"/>
    <n v="7800"/>
    <n v="1586"/>
    <x v="308"/>
    <x v="0"/>
    <n v="16"/>
    <x v="308"/>
    <x v="1"/>
    <x v="1"/>
    <x v="300"/>
    <x v="298"/>
    <x v="0"/>
    <b v="0"/>
    <s v="games/video games"/>
    <x v="6"/>
    <x v="11"/>
  </r>
  <r>
    <n v="311"/>
    <x v="310"/>
    <s v="Focused real-time help-desk"/>
    <n v="6300"/>
    <n v="12812"/>
    <x v="309"/>
    <x v="1"/>
    <n v="121"/>
    <x v="309"/>
    <x v="1"/>
    <x v="1"/>
    <x v="247"/>
    <x v="299"/>
    <x v="0"/>
    <b v="0"/>
    <s v="theater/plays"/>
    <x v="3"/>
    <x v="3"/>
  </r>
  <r>
    <n v="312"/>
    <x v="311"/>
    <s v="Robust impactful approach"/>
    <n v="59100"/>
    <n v="183345"/>
    <x v="310"/>
    <x v="1"/>
    <n v="3742"/>
    <x v="310"/>
    <x v="1"/>
    <x v="1"/>
    <x v="244"/>
    <x v="300"/>
    <x v="0"/>
    <b v="0"/>
    <s v="theater/plays"/>
    <x v="3"/>
    <x v="3"/>
  </r>
  <r>
    <n v="313"/>
    <x v="312"/>
    <s v="Secured maximized policy"/>
    <n v="2200"/>
    <n v="8697"/>
    <x v="311"/>
    <x v="1"/>
    <n v="223"/>
    <x v="311"/>
    <x v="1"/>
    <x v="1"/>
    <x v="301"/>
    <x v="301"/>
    <x v="0"/>
    <b v="0"/>
    <s v="music/rock"/>
    <x v="1"/>
    <x v="1"/>
  </r>
  <r>
    <n v="314"/>
    <x v="313"/>
    <s v="Realigned upward-trending strategy"/>
    <n v="1400"/>
    <n v="4126"/>
    <x v="312"/>
    <x v="1"/>
    <n v="133"/>
    <x v="312"/>
    <x v="1"/>
    <x v="1"/>
    <x v="188"/>
    <x v="162"/>
    <x v="0"/>
    <b v="1"/>
    <s v="film &amp; video/documentary"/>
    <x v="4"/>
    <x v="4"/>
  </r>
  <r>
    <n v="315"/>
    <x v="314"/>
    <s v="Open-source interactive knowledge user"/>
    <n v="9500"/>
    <n v="3220"/>
    <x v="313"/>
    <x v="0"/>
    <n v="31"/>
    <x v="313"/>
    <x v="1"/>
    <x v="1"/>
    <x v="302"/>
    <x v="302"/>
    <x v="0"/>
    <b v="0"/>
    <s v="theater/plays"/>
    <x v="3"/>
    <x v="3"/>
  </r>
  <r>
    <n v="316"/>
    <x v="315"/>
    <s v="Configurable demand-driven matrix"/>
    <n v="9600"/>
    <n v="6401"/>
    <x v="314"/>
    <x v="0"/>
    <n v="108"/>
    <x v="314"/>
    <x v="6"/>
    <x v="6"/>
    <x v="303"/>
    <x v="303"/>
    <x v="0"/>
    <b v="1"/>
    <s v="food/food trucks"/>
    <x v="0"/>
    <x v="0"/>
  </r>
  <r>
    <n v="317"/>
    <x v="316"/>
    <s v="Cross-group coherent hierarchy"/>
    <n v="6600"/>
    <n v="1269"/>
    <x v="315"/>
    <x v="0"/>
    <n v="30"/>
    <x v="315"/>
    <x v="1"/>
    <x v="1"/>
    <x v="304"/>
    <x v="304"/>
    <x v="0"/>
    <b v="0"/>
    <s v="theater/plays"/>
    <x v="3"/>
    <x v="3"/>
  </r>
  <r>
    <n v="318"/>
    <x v="317"/>
    <s v="Decentralized demand-driven open system"/>
    <n v="5700"/>
    <n v="903"/>
    <x v="316"/>
    <x v="0"/>
    <n v="17"/>
    <x v="316"/>
    <x v="1"/>
    <x v="1"/>
    <x v="305"/>
    <x v="305"/>
    <x v="0"/>
    <b v="0"/>
    <s v="music/rock"/>
    <x v="1"/>
    <x v="1"/>
  </r>
  <r>
    <n v="319"/>
    <x v="318"/>
    <s v="Advanced empowering matrix"/>
    <n v="8400"/>
    <n v="3251"/>
    <x v="317"/>
    <x v="3"/>
    <n v="64"/>
    <x v="317"/>
    <x v="1"/>
    <x v="1"/>
    <x v="306"/>
    <x v="306"/>
    <x v="0"/>
    <b v="0"/>
    <s v="technology/web"/>
    <x v="2"/>
    <x v="2"/>
  </r>
  <r>
    <n v="320"/>
    <x v="319"/>
    <s v="Phased holistic implementation"/>
    <n v="84400"/>
    <n v="8092"/>
    <x v="318"/>
    <x v="0"/>
    <n v="80"/>
    <x v="318"/>
    <x v="1"/>
    <x v="1"/>
    <x v="307"/>
    <x v="307"/>
    <x v="0"/>
    <b v="0"/>
    <s v="publishing/fiction"/>
    <x v="5"/>
    <x v="13"/>
  </r>
  <r>
    <n v="321"/>
    <x v="320"/>
    <s v="Proactive attitude-oriented knowledge user"/>
    <n v="170400"/>
    <n v="160422"/>
    <x v="319"/>
    <x v="0"/>
    <n v="2468"/>
    <x v="319"/>
    <x v="1"/>
    <x v="1"/>
    <x v="308"/>
    <x v="308"/>
    <x v="0"/>
    <b v="0"/>
    <s v="film &amp; video/shorts"/>
    <x v="4"/>
    <x v="12"/>
  </r>
  <r>
    <n v="322"/>
    <x v="321"/>
    <s v="Visionary asymmetric Graphical User Interface"/>
    <n v="117900"/>
    <n v="196377"/>
    <x v="320"/>
    <x v="1"/>
    <n v="5168"/>
    <x v="320"/>
    <x v="1"/>
    <x v="1"/>
    <x v="309"/>
    <x v="309"/>
    <x v="0"/>
    <b v="0"/>
    <s v="theater/plays"/>
    <x v="3"/>
    <x v="3"/>
  </r>
  <r>
    <n v="323"/>
    <x v="322"/>
    <s v="Integrated zero-defect help-desk"/>
    <n v="8900"/>
    <n v="2148"/>
    <x v="321"/>
    <x v="0"/>
    <n v="26"/>
    <x v="321"/>
    <x v="4"/>
    <x v="4"/>
    <x v="310"/>
    <x v="310"/>
    <x v="0"/>
    <b v="0"/>
    <s v="film &amp; video/documentary"/>
    <x v="4"/>
    <x v="4"/>
  </r>
  <r>
    <n v="324"/>
    <x v="323"/>
    <s v="Inverse analyzing matrices"/>
    <n v="7100"/>
    <n v="11648"/>
    <x v="322"/>
    <x v="1"/>
    <n v="307"/>
    <x v="322"/>
    <x v="1"/>
    <x v="1"/>
    <x v="311"/>
    <x v="311"/>
    <x v="0"/>
    <b v="1"/>
    <s v="theater/plays"/>
    <x v="3"/>
    <x v="3"/>
  </r>
  <r>
    <n v="325"/>
    <x v="324"/>
    <s v="Programmable systemic implementation"/>
    <n v="6500"/>
    <n v="5897"/>
    <x v="323"/>
    <x v="0"/>
    <n v="73"/>
    <x v="323"/>
    <x v="1"/>
    <x v="1"/>
    <x v="79"/>
    <x v="312"/>
    <x v="0"/>
    <b v="1"/>
    <s v="theater/plays"/>
    <x v="3"/>
    <x v="3"/>
  </r>
  <r>
    <n v="326"/>
    <x v="325"/>
    <s v="Multi-channeled next generation architecture"/>
    <n v="7200"/>
    <n v="3326"/>
    <x v="324"/>
    <x v="0"/>
    <n v="128"/>
    <x v="324"/>
    <x v="1"/>
    <x v="1"/>
    <x v="312"/>
    <x v="313"/>
    <x v="0"/>
    <b v="0"/>
    <s v="film &amp; video/animation"/>
    <x v="4"/>
    <x v="10"/>
  </r>
  <r>
    <n v="327"/>
    <x v="326"/>
    <s v="Digitized 3rdgeneration encoding"/>
    <n v="2600"/>
    <n v="1002"/>
    <x v="325"/>
    <x v="0"/>
    <n v="33"/>
    <x v="325"/>
    <x v="1"/>
    <x v="1"/>
    <x v="313"/>
    <x v="314"/>
    <x v="0"/>
    <b v="1"/>
    <s v="theater/plays"/>
    <x v="3"/>
    <x v="3"/>
  </r>
  <r>
    <n v="328"/>
    <x v="327"/>
    <s v="Innovative well-modulated functionalities"/>
    <n v="98700"/>
    <n v="131826"/>
    <x v="326"/>
    <x v="1"/>
    <n v="2441"/>
    <x v="326"/>
    <x v="1"/>
    <x v="1"/>
    <x v="314"/>
    <x v="315"/>
    <x v="0"/>
    <b v="0"/>
    <s v="music/rock"/>
    <x v="1"/>
    <x v="1"/>
  </r>
  <r>
    <n v="329"/>
    <x v="328"/>
    <s v="Fundamental incremental database"/>
    <n v="93800"/>
    <n v="21477"/>
    <x v="327"/>
    <x v="2"/>
    <n v="211"/>
    <x v="327"/>
    <x v="1"/>
    <x v="1"/>
    <x v="315"/>
    <x v="316"/>
    <x v="0"/>
    <b v="0"/>
    <s v="games/video games"/>
    <x v="6"/>
    <x v="11"/>
  </r>
  <r>
    <n v="330"/>
    <x v="329"/>
    <s v="Expanded encompassing open architecture"/>
    <n v="33700"/>
    <n v="62330"/>
    <x v="328"/>
    <x v="1"/>
    <n v="1385"/>
    <x v="328"/>
    <x v="4"/>
    <x v="4"/>
    <x v="316"/>
    <x v="317"/>
    <x v="0"/>
    <b v="0"/>
    <s v="film &amp; video/documentary"/>
    <x v="4"/>
    <x v="4"/>
  </r>
  <r>
    <n v="331"/>
    <x v="330"/>
    <s v="Intuitive static portal"/>
    <n v="3300"/>
    <n v="14643"/>
    <x v="329"/>
    <x v="1"/>
    <n v="190"/>
    <x v="329"/>
    <x v="1"/>
    <x v="1"/>
    <x v="317"/>
    <x v="318"/>
    <x v="0"/>
    <b v="0"/>
    <s v="food/food trucks"/>
    <x v="0"/>
    <x v="0"/>
  </r>
  <r>
    <n v="332"/>
    <x v="331"/>
    <s v="Optional bandwidth-monitored definition"/>
    <n v="20700"/>
    <n v="41396"/>
    <x v="330"/>
    <x v="1"/>
    <n v="470"/>
    <x v="330"/>
    <x v="1"/>
    <x v="1"/>
    <x v="318"/>
    <x v="319"/>
    <x v="0"/>
    <b v="0"/>
    <s v="technology/wearables"/>
    <x v="2"/>
    <x v="8"/>
  </r>
  <r>
    <n v="333"/>
    <x v="332"/>
    <s v="Persistent well-modulated synergy"/>
    <n v="9600"/>
    <n v="11900"/>
    <x v="331"/>
    <x v="1"/>
    <n v="253"/>
    <x v="331"/>
    <x v="1"/>
    <x v="1"/>
    <x v="319"/>
    <x v="320"/>
    <x v="0"/>
    <b v="0"/>
    <s v="theater/plays"/>
    <x v="3"/>
    <x v="3"/>
  </r>
  <r>
    <n v="334"/>
    <x v="333"/>
    <s v="Assimilated discrete algorithm"/>
    <n v="66200"/>
    <n v="123538"/>
    <x v="332"/>
    <x v="1"/>
    <n v="1113"/>
    <x v="332"/>
    <x v="1"/>
    <x v="1"/>
    <x v="32"/>
    <x v="321"/>
    <x v="0"/>
    <b v="0"/>
    <s v="music/rock"/>
    <x v="1"/>
    <x v="1"/>
  </r>
  <r>
    <n v="335"/>
    <x v="334"/>
    <s v="Operative uniform hub"/>
    <n v="173800"/>
    <n v="198628"/>
    <x v="333"/>
    <x v="1"/>
    <n v="2283"/>
    <x v="333"/>
    <x v="1"/>
    <x v="1"/>
    <x v="320"/>
    <x v="322"/>
    <x v="0"/>
    <b v="0"/>
    <s v="music/rock"/>
    <x v="1"/>
    <x v="1"/>
  </r>
  <r>
    <n v="336"/>
    <x v="335"/>
    <s v="Customizable intangible capability"/>
    <n v="70700"/>
    <n v="68602"/>
    <x v="334"/>
    <x v="0"/>
    <n v="1072"/>
    <x v="334"/>
    <x v="1"/>
    <x v="1"/>
    <x v="321"/>
    <x v="323"/>
    <x v="0"/>
    <b v="1"/>
    <s v="music/rock"/>
    <x v="1"/>
    <x v="1"/>
  </r>
  <r>
    <n v="337"/>
    <x v="336"/>
    <s v="Innovative didactic analyzer"/>
    <n v="94500"/>
    <n v="116064"/>
    <x v="335"/>
    <x v="1"/>
    <n v="1095"/>
    <x v="335"/>
    <x v="1"/>
    <x v="1"/>
    <x v="322"/>
    <x v="324"/>
    <x v="0"/>
    <b v="0"/>
    <s v="theater/plays"/>
    <x v="3"/>
    <x v="3"/>
  </r>
  <r>
    <n v="338"/>
    <x v="337"/>
    <s v="Decentralized intangible encoding"/>
    <n v="69800"/>
    <n v="125042"/>
    <x v="336"/>
    <x v="1"/>
    <n v="1690"/>
    <x v="336"/>
    <x v="1"/>
    <x v="1"/>
    <x v="323"/>
    <x v="325"/>
    <x v="0"/>
    <b v="0"/>
    <s v="theater/plays"/>
    <x v="3"/>
    <x v="3"/>
  </r>
  <r>
    <n v="339"/>
    <x v="338"/>
    <s v="Front-line transitional algorithm"/>
    <n v="136300"/>
    <n v="108974"/>
    <x v="337"/>
    <x v="3"/>
    <n v="1297"/>
    <x v="337"/>
    <x v="0"/>
    <x v="0"/>
    <x v="324"/>
    <x v="326"/>
    <x v="0"/>
    <b v="0"/>
    <s v="theater/plays"/>
    <x v="3"/>
    <x v="3"/>
  </r>
  <r>
    <n v="340"/>
    <x v="339"/>
    <s v="Switchable didactic matrices"/>
    <n v="37100"/>
    <n v="34964"/>
    <x v="338"/>
    <x v="0"/>
    <n v="393"/>
    <x v="338"/>
    <x v="1"/>
    <x v="1"/>
    <x v="325"/>
    <x v="327"/>
    <x v="0"/>
    <b v="0"/>
    <s v="photography/photography books"/>
    <x v="7"/>
    <x v="14"/>
  </r>
  <r>
    <n v="341"/>
    <x v="340"/>
    <s v="Ameliorated disintermediate utilization"/>
    <n v="114300"/>
    <n v="96777"/>
    <x v="339"/>
    <x v="0"/>
    <n v="1257"/>
    <x v="339"/>
    <x v="1"/>
    <x v="1"/>
    <x v="326"/>
    <x v="328"/>
    <x v="0"/>
    <b v="0"/>
    <s v="music/indie rock"/>
    <x v="1"/>
    <x v="7"/>
  </r>
  <r>
    <n v="342"/>
    <x v="341"/>
    <s v="Visionary foreground middleware"/>
    <n v="47900"/>
    <n v="31864"/>
    <x v="340"/>
    <x v="0"/>
    <n v="328"/>
    <x v="340"/>
    <x v="1"/>
    <x v="1"/>
    <x v="327"/>
    <x v="329"/>
    <x v="0"/>
    <b v="0"/>
    <s v="theater/plays"/>
    <x v="3"/>
    <x v="3"/>
  </r>
  <r>
    <n v="343"/>
    <x v="342"/>
    <s v="Optional zero-defect task-force"/>
    <n v="9000"/>
    <n v="4853"/>
    <x v="341"/>
    <x v="0"/>
    <n v="147"/>
    <x v="341"/>
    <x v="1"/>
    <x v="1"/>
    <x v="328"/>
    <x v="151"/>
    <x v="0"/>
    <b v="0"/>
    <s v="theater/plays"/>
    <x v="3"/>
    <x v="3"/>
  </r>
  <r>
    <n v="344"/>
    <x v="343"/>
    <s v="Devolved exuding emulation"/>
    <n v="197600"/>
    <n v="82959"/>
    <x v="342"/>
    <x v="0"/>
    <n v="830"/>
    <x v="342"/>
    <x v="1"/>
    <x v="1"/>
    <x v="329"/>
    <x v="330"/>
    <x v="0"/>
    <b v="0"/>
    <s v="games/video games"/>
    <x v="6"/>
    <x v="11"/>
  </r>
  <r>
    <n v="345"/>
    <x v="344"/>
    <s v="Open-source neutral task-force"/>
    <n v="157600"/>
    <n v="23159"/>
    <x v="343"/>
    <x v="0"/>
    <n v="331"/>
    <x v="343"/>
    <x v="4"/>
    <x v="4"/>
    <x v="330"/>
    <x v="331"/>
    <x v="0"/>
    <b v="0"/>
    <s v="film &amp; video/drama"/>
    <x v="4"/>
    <x v="6"/>
  </r>
  <r>
    <n v="346"/>
    <x v="345"/>
    <s v="Virtual attitude-oriented migration"/>
    <n v="8000"/>
    <n v="2758"/>
    <x v="344"/>
    <x v="0"/>
    <n v="25"/>
    <x v="344"/>
    <x v="1"/>
    <x v="1"/>
    <x v="331"/>
    <x v="332"/>
    <x v="0"/>
    <b v="1"/>
    <s v="music/indie rock"/>
    <x v="1"/>
    <x v="7"/>
  </r>
  <r>
    <n v="347"/>
    <x v="346"/>
    <s v="Open-source full-range portal"/>
    <n v="900"/>
    <n v="12607"/>
    <x v="345"/>
    <x v="1"/>
    <n v="191"/>
    <x v="345"/>
    <x v="1"/>
    <x v="1"/>
    <x v="332"/>
    <x v="333"/>
    <x v="0"/>
    <b v="0"/>
    <s v="technology/web"/>
    <x v="2"/>
    <x v="2"/>
  </r>
  <r>
    <n v="348"/>
    <x v="347"/>
    <s v="Versatile cohesive open system"/>
    <n v="199000"/>
    <n v="142823"/>
    <x v="346"/>
    <x v="0"/>
    <n v="3483"/>
    <x v="346"/>
    <x v="1"/>
    <x v="1"/>
    <x v="333"/>
    <x v="334"/>
    <x v="0"/>
    <b v="0"/>
    <s v="food/food trucks"/>
    <x v="0"/>
    <x v="0"/>
  </r>
  <r>
    <n v="349"/>
    <x v="348"/>
    <s v="Multi-layered bottom-line frame"/>
    <n v="180800"/>
    <n v="95958"/>
    <x v="347"/>
    <x v="0"/>
    <n v="923"/>
    <x v="347"/>
    <x v="1"/>
    <x v="1"/>
    <x v="296"/>
    <x v="335"/>
    <x v="0"/>
    <b v="0"/>
    <s v="theater/plays"/>
    <x v="3"/>
    <x v="3"/>
  </r>
  <r>
    <n v="350"/>
    <x v="349"/>
    <s v="Pre-emptive neutral capacity"/>
    <n v="100"/>
    <n v="5"/>
    <x v="298"/>
    <x v="0"/>
    <n v="1"/>
    <x v="298"/>
    <x v="1"/>
    <x v="1"/>
    <x v="334"/>
    <x v="336"/>
    <x v="0"/>
    <b v="1"/>
    <s v="music/jazz"/>
    <x v="1"/>
    <x v="17"/>
  </r>
  <r>
    <n v="351"/>
    <x v="350"/>
    <s v="Universal maximized methodology"/>
    <n v="74100"/>
    <n v="94631"/>
    <x v="348"/>
    <x v="1"/>
    <n v="2013"/>
    <x v="348"/>
    <x v="1"/>
    <x v="1"/>
    <x v="335"/>
    <x v="337"/>
    <x v="0"/>
    <b v="0"/>
    <s v="music/rock"/>
    <x v="1"/>
    <x v="1"/>
  </r>
  <r>
    <n v="352"/>
    <x v="351"/>
    <s v="Expanded hybrid hardware"/>
    <n v="2800"/>
    <n v="977"/>
    <x v="349"/>
    <x v="0"/>
    <n v="33"/>
    <x v="349"/>
    <x v="0"/>
    <x v="0"/>
    <x v="336"/>
    <x v="338"/>
    <x v="0"/>
    <b v="0"/>
    <s v="theater/plays"/>
    <x v="3"/>
    <x v="3"/>
  </r>
  <r>
    <n v="353"/>
    <x v="352"/>
    <s v="Profit-focused multi-tasking access"/>
    <n v="33600"/>
    <n v="137961"/>
    <x v="350"/>
    <x v="1"/>
    <n v="1703"/>
    <x v="350"/>
    <x v="1"/>
    <x v="1"/>
    <x v="337"/>
    <x v="339"/>
    <x v="0"/>
    <b v="0"/>
    <s v="theater/plays"/>
    <x v="3"/>
    <x v="3"/>
  </r>
  <r>
    <n v="354"/>
    <x v="353"/>
    <s v="Profit-focused transitional capability"/>
    <n v="6100"/>
    <n v="7548"/>
    <x v="351"/>
    <x v="1"/>
    <n v="80"/>
    <x v="351"/>
    <x v="3"/>
    <x v="3"/>
    <x v="338"/>
    <x v="340"/>
    <x v="0"/>
    <b v="0"/>
    <s v="film &amp; video/documentary"/>
    <x v="4"/>
    <x v="4"/>
  </r>
  <r>
    <n v="355"/>
    <x v="354"/>
    <s v="Front-line scalable definition"/>
    <n v="3800"/>
    <n v="2241"/>
    <x v="352"/>
    <x v="2"/>
    <n v="86"/>
    <x v="352"/>
    <x v="1"/>
    <x v="1"/>
    <x v="339"/>
    <x v="341"/>
    <x v="0"/>
    <b v="0"/>
    <s v="technology/wearables"/>
    <x v="2"/>
    <x v="8"/>
  </r>
  <r>
    <n v="356"/>
    <x v="355"/>
    <s v="Open-source systematic protocol"/>
    <n v="9300"/>
    <n v="3431"/>
    <x v="353"/>
    <x v="0"/>
    <n v="40"/>
    <x v="353"/>
    <x v="6"/>
    <x v="6"/>
    <x v="340"/>
    <x v="342"/>
    <x v="0"/>
    <b v="0"/>
    <s v="theater/plays"/>
    <x v="3"/>
    <x v="3"/>
  </r>
  <r>
    <n v="357"/>
    <x v="356"/>
    <s v="Implemented tangible algorithm"/>
    <n v="2300"/>
    <n v="4253"/>
    <x v="354"/>
    <x v="1"/>
    <n v="41"/>
    <x v="354"/>
    <x v="1"/>
    <x v="1"/>
    <x v="341"/>
    <x v="343"/>
    <x v="0"/>
    <b v="0"/>
    <s v="games/video games"/>
    <x v="6"/>
    <x v="11"/>
  </r>
  <r>
    <n v="358"/>
    <x v="357"/>
    <s v="Profit-focused 3rdgeneration circuit"/>
    <n v="9700"/>
    <n v="1146"/>
    <x v="355"/>
    <x v="0"/>
    <n v="23"/>
    <x v="355"/>
    <x v="0"/>
    <x v="0"/>
    <x v="342"/>
    <x v="344"/>
    <x v="1"/>
    <b v="0"/>
    <s v="photography/photography books"/>
    <x v="7"/>
    <x v="14"/>
  </r>
  <r>
    <n v="359"/>
    <x v="358"/>
    <s v="Compatible needs-based architecture"/>
    <n v="4000"/>
    <n v="11948"/>
    <x v="356"/>
    <x v="1"/>
    <n v="187"/>
    <x v="356"/>
    <x v="1"/>
    <x v="1"/>
    <x v="343"/>
    <x v="127"/>
    <x v="0"/>
    <b v="0"/>
    <s v="film &amp; video/animation"/>
    <x v="4"/>
    <x v="10"/>
  </r>
  <r>
    <n v="360"/>
    <x v="359"/>
    <s v="Right-sized zero tolerance migration"/>
    <n v="59700"/>
    <n v="135132"/>
    <x v="357"/>
    <x v="1"/>
    <n v="2875"/>
    <x v="357"/>
    <x v="4"/>
    <x v="4"/>
    <x v="344"/>
    <x v="345"/>
    <x v="0"/>
    <b v="1"/>
    <s v="theater/plays"/>
    <x v="3"/>
    <x v="3"/>
  </r>
  <r>
    <n v="361"/>
    <x v="360"/>
    <s v="Quality-focused reciprocal structure"/>
    <n v="5500"/>
    <n v="9546"/>
    <x v="358"/>
    <x v="1"/>
    <n v="88"/>
    <x v="358"/>
    <x v="1"/>
    <x v="1"/>
    <x v="345"/>
    <x v="346"/>
    <x v="0"/>
    <b v="0"/>
    <s v="theater/plays"/>
    <x v="3"/>
    <x v="3"/>
  </r>
  <r>
    <n v="362"/>
    <x v="361"/>
    <s v="Automated actuating conglomeration"/>
    <n v="3700"/>
    <n v="13755"/>
    <x v="359"/>
    <x v="1"/>
    <n v="191"/>
    <x v="359"/>
    <x v="1"/>
    <x v="1"/>
    <x v="65"/>
    <x v="347"/>
    <x v="0"/>
    <b v="0"/>
    <s v="music/rock"/>
    <x v="1"/>
    <x v="1"/>
  </r>
  <r>
    <n v="363"/>
    <x v="362"/>
    <s v="Re-contextualized local initiative"/>
    <n v="5200"/>
    <n v="8330"/>
    <x v="360"/>
    <x v="1"/>
    <n v="139"/>
    <x v="360"/>
    <x v="1"/>
    <x v="1"/>
    <x v="346"/>
    <x v="348"/>
    <x v="0"/>
    <b v="0"/>
    <s v="music/rock"/>
    <x v="1"/>
    <x v="1"/>
  </r>
  <r>
    <n v="364"/>
    <x v="363"/>
    <s v="Switchable intangible definition"/>
    <n v="900"/>
    <n v="14547"/>
    <x v="361"/>
    <x v="1"/>
    <n v="186"/>
    <x v="361"/>
    <x v="1"/>
    <x v="1"/>
    <x v="347"/>
    <x v="349"/>
    <x v="0"/>
    <b v="0"/>
    <s v="music/indie rock"/>
    <x v="1"/>
    <x v="7"/>
  </r>
  <r>
    <n v="365"/>
    <x v="364"/>
    <s v="Networked bottom-line initiative"/>
    <n v="1600"/>
    <n v="11735"/>
    <x v="362"/>
    <x v="1"/>
    <n v="112"/>
    <x v="362"/>
    <x v="2"/>
    <x v="2"/>
    <x v="348"/>
    <x v="350"/>
    <x v="0"/>
    <b v="0"/>
    <s v="theater/plays"/>
    <x v="3"/>
    <x v="3"/>
  </r>
  <r>
    <n v="366"/>
    <x v="365"/>
    <s v="Robust directional system engine"/>
    <n v="1800"/>
    <n v="10658"/>
    <x v="363"/>
    <x v="1"/>
    <n v="101"/>
    <x v="363"/>
    <x v="1"/>
    <x v="1"/>
    <x v="349"/>
    <x v="351"/>
    <x v="0"/>
    <b v="1"/>
    <s v="theater/plays"/>
    <x v="3"/>
    <x v="3"/>
  </r>
  <r>
    <n v="367"/>
    <x v="366"/>
    <s v="Triple-buffered explicit methodology"/>
    <n v="9900"/>
    <n v="1870"/>
    <x v="364"/>
    <x v="0"/>
    <n v="75"/>
    <x v="364"/>
    <x v="1"/>
    <x v="1"/>
    <x v="350"/>
    <x v="33"/>
    <x v="0"/>
    <b v="1"/>
    <s v="theater/plays"/>
    <x v="3"/>
    <x v="3"/>
  </r>
  <r>
    <n v="368"/>
    <x v="367"/>
    <s v="Reactive directional capacity"/>
    <n v="5200"/>
    <n v="14394"/>
    <x v="365"/>
    <x v="1"/>
    <n v="206"/>
    <x v="365"/>
    <x v="4"/>
    <x v="4"/>
    <x v="351"/>
    <x v="352"/>
    <x v="0"/>
    <b v="1"/>
    <s v="film &amp; video/documentary"/>
    <x v="4"/>
    <x v="4"/>
  </r>
  <r>
    <n v="369"/>
    <x v="368"/>
    <s v="Polarized needs-based approach"/>
    <n v="5400"/>
    <n v="14743"/>
    <x v="366"/>
    <x v="1"/>
    <n v="154"/>
    <x v="366"/>
    <x v="1"/>
    <x v="1"/>
    <x v="352"/>
    <x v="353"/>
    <x v="0"/>
    <b v="1"/>
    <s v="film &amp; video/television"/>
    <x v="4"/>
    <x v="19"/>
  </r>
  <r>
    <n v="370"/>
    <x v="369"/>
    <s v="Intuitive well-modulated middleware"/>
    <n v="112300"/>
    <n v="178965"/>
    <x v="367"/>
    <x v="1"/>
    <n v="5966"/>
    <x v="367"/>
    <x v="1"/>
    <x v="1"/>
    <x v="353"/>
    <x v="354"/>
    <x v="0"/>
    <b v="0"/>
    <s v="theater/plays"/>
    <x v="3"/>
    <x v="3"/>
  </r>
  <r>
    <n v="371"/>
    <x v="370"/>
    <s v="Multi-channeled logistical matrices"/>
    <n v="189200"/>
    <n v="128410"/>
    <x v="368"/>
    <x v="0"/>
    <n v="2176"/>
    <x v="368"/>
    <x v="1"/>
    <x v="1"/>
    <x v="354"/>
    <x v="355"/>
    <x v="0"/>
    <b v="0"/>
    <s v="theater/plays"/>
    <x v="3"/>
    <x v="3"/>
  </r>
  <r>
    <n v="372"/>
    <x v="371"/>
    <s v="Pre-emptive bifurcated artificial intelligence"/>
    <n v="900"/>
    <n v="14324"/>
    <x v="369"/>
    <x v="1"/>
    <n v="169"/>
    <x v="369"/>
    <x v="1"/>
    <x v="1"/>
    <x v="355"/>
    <x v="356"/>
    <x v="0"/>
    <b v="1"/>
    <s v="film &amp; video/documentary"/>
    <x v="4"/>
    <x v="4"/>
  </r>
  <r>
    <n v="373"/>
    <x v="372"/>
    <s v="Down-sized coherent toolset"/>
    <n v="22500"/>
    <n v="164291"/>
    <x v="370"/>
    <x v="1"/>
    <n v="2106"/>
    <x v="370"/>
    <x v="1"/>
    <x v="1"/>
    <x v="356"/>
    <x v="357"/>
    <x v="0"/>
    <b v="0"/>
    <s v="theater/plays"/>
    <x v="3"/>
    <x v="3"/>
  </r>
  <r>
    <n v="374"/>
    <x v="373"/>
    <s v="Open-source multi-tasking data-warehouse"/>
    <n v="167400"/>
    <n v="22073"/>
    <x v="371"/>
    <x v="0"/>
    <n v="441"/>
    <x v="371"/>
    <x v="1"/>
    <x v="1"/>
    <x v="357"/>
    <x v="358"/>
    <x v="0"/>
    <b v="1"/>
    <s v="film &amp; video/documentary"/>
    <x v="4"/>
    <x v="4"/>
  </r>
  <r>
    <n v="375"/>
    <x v="374"/>
    <s v="Future-proofed upward-trending contingency"/>
    <n v="2700"/>
    <n v="1479"/>
    <x v="372"/>
    <x v="0"/>
    <n v="25"/>
    <x v="372"/>
    <x v="1"/>
    <x v="1"/>
    <x v="358"/>
    <x v="359"/>
    <x v="0"/>
    <b v="0"/>
    <s v="music/indie rock"/>
    <x v="1"/>
    <x v="7"/>
  </r>
  <r>
    <n v="376"/>
    <x v="375"/>
    <s v="Mandatory uniform matrix"/>
    <n v="3400"/>
    <n v="12275"/>
    <x v="373"/>
    <x v="1"/>
    <n v="131"/>
    <x v="373"/>
    <x v="1"/>
    <x v="1"/>
    <x v="359"/>
    <x v="360"/>
    <x v="0"/>
    <b v="0"/>
    <s v="music/rock"/>
    <x v="1"/>
    <x v="1"/>
  </r>
  <r>
    <n v="377"/>
    <x v="376"/>
    <s v="Phased methodical initiative"/>
    <n v="49700"/>
    <n v="5098"/>
    <x v="374"/>
    <x v="0"/>
    <n v="127"/>
    <x v="374"/>
    <x v="1"/>
    <x v="1"/>
    <x v="12"/>
    <x v="361"/>
    <x v="0"/>
    <b v="0"/>
    <s v="theater/plays"/>
    <x v="3"/>
    <x v="3"/>
  </r>
  <r>
    <n v="378"/>
    <x v="377"/>
    <s v="Managed stable function"/>
    <n v="178200"/>
    <n v="24882"/>
    <x v="375"/>
    <x v="0"/>
    <n v="355"/>
    <x v="375"/>
    <x v="1"/>
    <x v="1"/>
    <x v="360"/>
    <x v="362"/>
    <x v="0"/>
    <b v="0"/>
    <s v="film &amp; video/documentary"/>
    <x v="4"/>
    <x v="4"/>
  </r>
  <r>
    <n v="379"/>
    <x v="378"/>
    <s v="Realigned clear-thinking migration"/>
    <n v="7200"/>
    <n v="2912"/>
    <x v="376"/>
    <x v="0"/>
    <n v="44"/>
    <x v="376"/>
    <x v="4"/>
    <x v="4"/>
    <x v="361"/>
    <x v="363"/>
    <x v="0"/>
    <b v="0"/>
    <s v="theater/plays"/>
    <x v="3"/>
    <x v="3"/>
  </r>
  <r>
    <n v="380"/>
    <x v="379"/>
    <s v="Optional clear-thinking process improvement"/>
    <n v="2500"/>
    <n v="4008"/>
    <x v="377"/>
    <x v="1"/>
    <n v="84"/>
    <x v="377"/>
    <x v="1"/>
    <x v="1"/>
    <x v="362"/>
    <x v="364"/>
    <x v="0"/>
    <b v="0"/>
    <s v="theater/plays"/>
    <x v="3"/>
    <x v="3"/>
  </r>
  <r>
    <n v="381"/>
    <x v="380"/>
    <s v="Cross-group global moratorium"/>
    <n v="5300"/>
    <n v="9749"/>
    <x v="378"/>
    <x v="1"/>
    <n v="155"/>
    <x v="378"/>
    <x v="1"/>
    <x v="1"/>
    <x v="363"/>
    <x v="365"/>
    <x v="0"/>
    <b v="0"/>
    <s v="theater/plays"/>
    <x v="3"/>
    <x v="3"/>
  </r>
  <r>
    <n v="382"/>
    <x v="381"/>
    <s v="Visionary systemic process improvement"/>
    <n v="9100"/>
    <n v="5803"/>
    <x v="379"/>
    <x v="0"/>
    <n v="67"/>
    <x v="379"/>
    <x v="1"/>
    <x v="1"/>
    <x v="364"/>
    <x v="366"/>
    <x v="0"/>
    <b v="0"/>
    <s v="photography/photography books"/>
    <x v="7"/>
    <x v="14"/>
  </r>
  <r>
    <n v="383"/>
    <x v="382"/>
    <s v="Progressive intangible flexibility"/>
    <n v="6300"/>
    <n v="14199"/>
    <x v="380"/>
    <x v="1"/>
    <n v="189"/>
    <x v="380"/>
    <x v="1"/>
    <x v="1"/>
    <x v="210"/>
    <x v="285"/>
    <x v="0"/>
    <b v="1"/>
    <s v="food/food trucks"/>
    <x v="0"/>
    <x v="0"/>
  </r>
  <r>
    <n v="384"/>
    <x v="383"/>
    <s v="Reactive real-time software"/>
    <n v="114400"/>
    <n v="196779"/>
    <x v="381"/>
    <x v="1"/>
    <n v="4799"/>
    <x v="381"/>
    <x v="1"/>
    <x v="1"/>
    <x v="365"/>
    <x v="367"/>
    <x v="1"/>
    <b v="1"/>
    <s v="film &amp; video/documentary"/>
    <x v="4"/>
    <x v="4"/>
  </r>
  <r>
    <n v="385"/>
    <x v="384"/>
    <s v="Programmable incremental knowledge user"/>
    <n v="38900"/>
    <n v="56859"/>
    <x v="382"/>
    <x v="1"/>
    <n v="1137"/>
    <x v="382"/>
    <x v="1"/>
    <x v="1"/>
    <x v="366"/>
    <x v="368"/>
    <x v="0"/>
    <b v="0"/>
    <s v="publishing/nonfiction"/>
    <x v="5"/>
    <x v="9"/>
  </r>
  <r>
    <n v="386"/>
    <x v="385"/>
    <s v="Progressive 5thgeneration customer loyalty"/>
    <n v="135500"/>
    <n v="103554"/>
    <x v="383"/>
    <x v="0"/>
    <n v="1068"/>
    <x v="383"/>
    <x v="1"/>
    <x v="1"/>
    <x v="367"/>
    <x v="369"/>
    <x v="0"/>
    <b v="0"/>
    <s v="theater/plays"/>
    <x v="3"/>
    <x v="3"/>
  </r>
  <r>
    <n v="387"/>
    <x v="386"/>
    <s v="Triple-buffered logistical frame"/>
    <n v="109000"/>
    <n v="42795"/>
    <x v="384"/>
    <x v="0"/>
    <n v="424"/>
    <x v="384"/>
    <x v="1"/>
    <x v="1"/>
    <x v="368"/>
    <x v="370"/>
    <x v="0"/>
    <b v="0"/>
    <s v="technology/wearables"/>
    <x v="2"/>
    <x v="8"/>
  </r>
  <r>
    <n v="388"/>
    <x v="387"/>
    <s v="Exclusive dynamic adapter"/>
    <n v="114800"/>
    <n v="12938"/>
    <x v="385"/>
    <x v="3"/>
    <n v="145"/>
    <x v="385"/>
    <x v="5"/>
    <x v="5"/>
    <x v="369"/>
    <x v="371"/>
    <x v="0"/>
    <b v="0"/>
    <s v="music/indie rock"/>
    <x v="1"/>
    <x v="7"/>
  </r>
  <r>
    <n v="389"/>
    <x v="388"/>
    <s v="Automated systemic hierarchy"/>
    <n v="83000"/>
    <n v="101352"/>
    <x v="386"/>
    <x v="1"/>
    <n v="1152"/>
    <x v="386"/>
    <x v="1"/>
    <x v="1"/>
    <x v="370"/>
    <x v="372"/>
    <x v="0"/>
    <b v="0"/>
    <s v="theater/plays"/>
    <x v="3"/>
    <x v="3"/>
  </r>
  <r>
    <n v="390"/>
    <x v="389"/>
    <s v="Digitized eco-centric core"/>
    <n v="2400"/>
    <n v="4477"/>
    <x v="387"/>
    <x v="1"/>
    <n v="50"/>
    <x v="387"/>
    <x v="1"/>
    <x v="1"/>
    <x v="371"/>
    <x v="373"/>
    <x v="0"/>
    <b v="0"/>
    <s v="photography/photography books"/>
    <x v="7"/>
    <x v="14"/>
  </r>
  <r>
    <n v="391"/>
    <x v="390"/>
    <s v="Mandatory uniform strategy"/>
    <n v="60400"/>
    <n v="4393"/>
    <x v="388"/>
    <x v="0"/>
    <n v="151"/>
    <x v="388"/>
    <x v="1"/>
    <x v="1"/>
    <x v="287"/>
    <x v="374"/>
    <x v="0"/>
    <b v="0"/>
    <s v="publishing/nonfiction"/>
    <x v="5"/>
    <x v="9"/>
  </r>
  <r>
    <n v="392"/>
    <x v="391"/>
    <s v="Profit-focused zero administration forecast"/>
    <n v="102900"/>
    <n v="67546"/>
    <x v="389"/>
    <x v="0"/>
    <n v="1608"/>
    <x v="389"/>
    <x v="1"/>
    <x v="1"/>
    <x v="372"/>
    <x v="375"/>
    <x v="0"/>
    <b v="0"/>
    <s v="technology/wearables"/>
    <x v="2"/>
    <x v="8"/>
  </r>
  <r>
    <n v="393"/>
    <x v="392"/>
    <s v="De-engineered static orchestration"/>
    <n v="62800"/>
    <n v="143788"/>
    <x v="390"/>
    <x v="1"/>
    <n v="3059"/>
    <x v="390"/>
    <x v="0"/>
    <x v="0"/>
    <x v="373"/>
    <x v="376"/>
    <x v="0"/>
    <b v="0"/>
    <s v="music/jazz"/>
    <x v="1"/>
    <x v="17"/>
  </r>
  <r>
    <n v="394"/>
    <x v="393"/>
    <s v="Customizable dynamic info-mediaries"/>
    <n v="800"/>
    <n v="3755"/>
    <x v="391"/>
    <x v="1"/>
    <n v="34"/>
    <x v="391"/>
    <x v="1"/>
    <x v="1"/>
    <x v="374"/>
    <x v="377"/>
    <x v="0"/>
    <b v="1"/>
    <s v="film &amp; video/documentary"/>
    <x v="4"/>
    <x v="4"/>
  </r>
  <r>
    <n v="395"/>
    <x v="122"/>
    <s v="Enhanced incremental budgetary management"/>
    <n v="7100"/>
    <n v="9238"/>
    <x v="392"/>
    <x v="1"/>
    <n v="220"/>
    <x v="392"/>
    <x v="1"/>
    <x v="1"/>
    <x v="375"/>
    <x v="378"/>
    <x v="1"/>
    <b v="0"/>
    <s v="theater/plays"/>
    <x v="3"/>
    <x v="3"/>
  </r>
  <r>
    <n v="396"/>
    <x v="394"/>
    <s v="Digitized local info-mediaries"/>
    <n v="46100"/>
    <n v="77012"/>
    <x v="393"/>
    <x v="1"/>
    <n v="1604"/>
    <x v="393"/>
    <x v="2"/>
    <x v="2"/>
    <x v="376"/>
    <x v="379"/>
    <x v="0"/>
    <b v="0"/>
    <s v="film &amp; video/drama"/>
    <x v="4"/>
    <x v="6"/>
  </r>
  <r>
    <n v="397"/>
    <x v="395"/>
    <s v="Virtual systematic monitoring"/>
    <n v="8100"/>
    <n v="14083"/>
    <x v="394"/>
    <x v="1"/>
    <n v="454"/>
    <x v="394"/>
    <x v="1"/>
    <x v="1"/>
    <x v="377"/>
    <x v="380"/>
    <x v="0"/>
    <b v="0"/>
    <s v="music/rock"/>
    <x v="1"/>
    <x v="1"/>
  </r>
  <r>
    <n v="398"/>
    <x v="396"/>
    <s v="Reactive bottom-line open architecture"/>
    <n v="1700"/>
    <n v="12202"/>
    <x v="395"/>
    <x v="1"/>
    <n v="123"/>
    <x v="395"/>
    <x v="6"/>
    <x v="6"/>
    <x v="378"/>
    <x v="103"/>
    <x v="0"/>
    <b v="1"/>
    <s v="film &amp; video/animation"/>
    <x v="4"/>
    <x v="10"/>
  </r>
  <r>
    <n v="399"/>
    <x v="397"/>
    <s v="Pre-emptive interactive model"/>
    <n v="97300"/>
    <n v="62127"/>
    <x v="396"/>
    <x v="0"/>
    <n v="941"/>
    <x v="396"/>
    <x v="1"/>
    <x v="1"/>
    <x v="379"/>
    <x v="381"/>
    <x v="0"/>
    <b v="0"/>
    <s v="music/indie rock"/>
    <x v="1"/>
    <x v="7"/>
  </r>
  <r>
    <n v="400"/>
    <x v="398"/>
    <s v="Ergonomic eco-centric open architecture"/>
    <n v="100"/>
    <n v="2"/>
    <x v="50"/>
    <x v="0"/>
    <n v="1"/>
    <x v="50"/>
    <x v="1"/>
    <x v="1"/>
    <x v="380"/>
    <x v="382"/>
    <x v="0"/>
    <b v="1"/>
    <s v="photography/photography books"/>
    <x v="7"/>
    <x v="14"/>
  </r>
  <r>
    <n v="401"/>
    <x v="399"/>
    <s v="Inverse radical hierarchy"/>
    <n v="900"/>
    <n v="13772"/>
    <x v="397"/>
    <x v="1"/>
    <n v="299"/>
    <x v="397"/>
    <x v="1"/>
    <x v="1"/>
    <x v="381"/>
    <x v="383"/>
    <x v="0"/>
    <b v="0"/>
    <s v="theater/plays"/>
    <x v="3"/>
    <x v="3"/>
  </r>
  <r>
    <n v="402"/>
    <x v="400"/>
    <s v="Team-oriented static interface"/>
    <n v="7300"/>
    <n v="2946"/>
    <x v="398"/>
    <x v="0"/>
    <n v="40"/>
    <x v="398"/>
    <x v="1"/>
    <x v="1"/>
    <x v="382"/>
    <x v="384"/>
    <x v="0"/>
    <b v="1"/>
    <s v="film &amp; video/shorts"/>
    <x v="4"/>
    <x v="12"/>
  </r>
  <r>
    <n v="403"/>
    <x v="401"/>
    <s v="Virtual foreground throughput"/>
    <n v="195800"/>
    <n v="168820"/>
    <x v="399"/>
    <x v="0"/>
    <n v="3015"/>
    <x v="399"/>
    <x v="0"/>
    <x v="0"/>
    <x v="125"/>
    <x v="385"/>
    <x v="0"/>
    <b v="1"/>
    <s v="theater/plays"/>
    <x v="3"/>
    <x v="3"/>
  </r>
  <r>
    <n v="404"/>
    <x v="402"/>
    <s v="Visionary exuding Internet solution"/>
    <n v="48900"/>
    <n v="154321"/>
    <x v="400"/>
    <x v="1"/>
    <n v="2237"/>
    <x v="400"/>
    <x v="1"/>
    <x v="1"/>
    <x v="383"/>
    <x v="386"/>
    <x v="0"/>
    <b v="0"/>
    <s v="theater/plays"/>
    <x v="3"/>
    <x v="3"/>
  </r>
  <r>
    <n v="405"/>
    <x v="403"/>
    <s v="Synchronized secondary analyzer"/>
    <n v="29600"/>
    <n v="26527"/>
    <x v="401"/>
    <x v="0"/>
    <n v="435"/>
    <x v="401"/>
    <x v="1"/>
    <x v="1"/>
    <x v="384"/>
    <x v="387"/>
    <x v="0"/>
    <b v="0"/>
    <s v="theater/plays"/>
    <x v="3"/>
    <x v="3"/>
  </r>
  <r>
    <n v="406"/>
    <x v="404"/>
    <s v="Balanced attitude-oriented parallelism"/>
    <n v="39300"/>
    <n v="71583"/>
    <x v="402"/>
    <x v="1"/>
    <n v="645"/>
    <x v="402"/>
    <x v="1"/>
    <x v="1"/>
    <x v="385"/>
    <x v="388"/>
    <x v="1"/>
    <b v="0"/>
    <s v="film &amp; video/documentary"/>
    <x v="4"/>
    <x v="4"/>
  </r>
  <r>
    <n v="407"/>
    <x v="405"/>
    <s v="Organized bandwidth-monitored core"/>
    <n v="3400"/>
    <n v="12100"/>
    <x v="403"/>
    <x v="1"/>
    <n v="484"/>
    <x v="403"/>
    <x v="3"/>
    <x v="3"/>
    <x v="386"/>
    <x v="389"/>
    <x v="0"/>
    <b v="0"/>
    <s v="theater/plays"/>
    <x v="3"/>
    <x v="3"/>
  </r>
  <r>
    <n v="408"/>
    <x v="406"/>
    <s v="Cloned leadingedge utilization"/>
    <n v="9200"/>
    <n v="12129"/>
    <x v="404"/>
    <x v="1"/>
    <n v="154"/>
    <x v="404"/>
    <x v="0"/>
    <x v="0"/>
    <x v="387"/>
    <x v="390"/>
    <x v="0"/>
    <b v="0"/>
    <s v="film &amp; video/documentary"/>
    <x v="4"/>
    <x v="4"/>
  </r>
  <r>
    <n v="409"/>
    <x v="97"/>
    <s v="Secured asymmetric projection"/>
    <n v="135600"/>
    <n v="62804"/>
    <x v="405"/>
    <x v="0"/>
    <n v="714"/>
    <x v="405"/>
    <x v="1"/>
    <x v="1"/>
    <x v="388"/>
    <x v="391"/>
    <x v="0"/>
    <b v="0"/>
    <s v="music/rock"/>
    <x v="1"/>
    <x v="1"/>
  </r>
  <r>
    <n v="410"/>
    <x v="407"/>
    <s v="Advanced cohesive Graphic Interface"/>
    <n v="153700"/>
    <n v="55536"/>
    <x v="406"/>
    <x v="2"/>
    <n v="1111"/>
    <x v="406"/>
    <x v="1"/>
    <x v="1"/>
    <x v="277"/>
    <x v="277"/>
    <x v="0"/>
    <b v="0"/>
    <s v="games/mobile games"/>
    <x v="6"/>
    <x v="20"/>
  </r>
  <r>
    <n v="411"/>
    <x v="408"/>
    <s v="Down-sized maximized function"/>
    <n v="7800"/>
    <n v="8161"/>
    <x v="407"/>
    <x v="1"/>
    <n v="82"/>
    <x v="407"/>
    <x v="1"/>
    <x v="1"/>
    <x v="389"/>
    <x v="392"/>
    <x v="0"/>
    <b v="0"/>
    <s v="theater/plays"/>
    <x v="3"/>
    <x v="3"/>
  </r>
  <r>
    <n v="412"/>
    <x v="409"/>
    <s v="Realigned zero tolerance software"/>
    <n v="2100"/>
    <n v="14046"/>
    <x v="408"/>
    <x v="1"/>
    <n v="134"/>
    <x v="408"/>
    <x v="1"/>
    <x v="1"/>
    <x v="390"/>
    <x v="393"/>
    <x v="0"/>
    <b v="0"/>
    <s v="publishing/fiction"/>
    <x v="5"/>
    <x v="13"/>
  </r>
  <r>
    <n v="413"/>
    <x v="410"/>
    <s v="Persevering analyzing extranet"/>
    <n v="189500"/>
    <n v="117628"/>
    <x v="409"/>
    <x v="2"/>
    <n v="1089"/>
    <x v="409"/>
    <x v="1"/>
    <x v="1"/>
    <x v="391"/>
    <x v="394"/>
    <x v="0"/>
    <b v="0"/>
    <s v="film &amp; video/animation"/>
    <x v="4"/>
    <x v="10"/>
  </r>
  <r>
    <n v="414"/>
    <x v="411"/>
    <s v="Innovative human-resource migration"/>
    <n v="188200"/>
    <n v="159405"/>
    <x v="410"/>
    <x v="0"/>
    <n v="5497"/>
    <x v="410"/>
    <x v="1"/>
    <x v="1"/>
    <x v="392"/>
    <x v="395"/>
    <x v="0"/>
    <b v="1"/>
    <s v="food/food trucks"/>
    <x v="0"/>
    <x v="0"/>
  </r>
  <r>
    <n v="415"/>
    <x v="412"/>
    <s v="Intuitive needs-based monitoring"/>
    <n v="113500"/>
    <n v="12552"/>
    <x v="411"/>
    <x v="0"/>
    <n v="418"/>
    <x v="411"/>
    <x v="1"/>
    <x v="1"/>
    <x v="393"/>
    <x v="396"/>
    <x v="0"/>
    <b v="0"/>
    <s v="theater/plays"/>
    <x v="3"/>
    <x v="3"/>
  </r>
  <r>
    <n v="416"/>
    <x v="413"/>
    <s v="Customer-focused disintermediate toolset"/>
    <n v="134600"/>
    <n v="59007"/>
    <x v="412"/>
    <x v="0"/>
    <n v="1439"/>
    <x v="412"/>
    <x v="1"/>
    <x v="1"/>
    <x v="394"/>
    <x v="397"/>
    <x v="0"/>
    <b v="1"/>
    <s v="film &amp; video/documentary"/>
    <x v="4"/>
    <x v="4"/>
  </r>
  <r>
    <n v="417"/>
    <x v="414"/>
    <s v="Upgradable 24/7 emulation"/>
    <n v="1700"/>
    <n v="943"/>
    <x v="413"/>
    <x v="0"/>
    <n v="15"/>
    <x v="413"/>
    <x v="1"/>
    <x v="1"/>
    <x v="395"/>
    <x v="398"/>
    <x v="0"/>
    <b v="0"/>
    <s v="theater/plays"/>
    <x v="3"/>
    <x v="3"/>
  </r>
  <r>
    <n v="418"/>
    <x v="32"/>
    <s v="Quality-focused client-server core"/>
    <n v="163700"/>
    <n v="93963"/>
    <x v="414"/>
    <x v="0"/>
    <n v="1999"/>
    <x v="414"/>
    <x v="0"/>
    <x v="0"/>
    <x v="396"/>
    <x v="399"/>
    <x v="0"/>
    <b v="0"/>
    <s v="film &amp; video/documentary"/>
    <x v="4"/>
    <x v="4"/>
  </r>
  <r>
    <n v="419"/>
    <x v="415"/>
    <s v="Upgradable maximized protocol"/>
    <n v="113800"/>
    <n v="140469"/>
    <x v="415"/>
    <x v="1"/>
    <n v="5203"/>
    <x v="415"/>
    <x v="1"/>
    <x v="1"/>
    <x v="397"/>
    <x v="348"/>
    <x v="0"/>
    <b v="0"/>
    <s v="technology/web"/>
    <x v="2"/>
    <x v="2"/>
  </r>
  <r>
    <n v="420"/>
    <x v="416"/>
    <s v="Cross-platform interactive synergy"/>
    <n v="5000"/>
    <n v="6423"/>
    <x v="416"/>
    <x v="1"/>
    <n v="94"/>
    <x v="416"/>
    <x v="1"/>
    <x v="1"/>
    <x v="398"/>
    <x v="400"/>
    <x v="0"/>
    <b v="0"/>
    <s v="theater/plays"/>
    <x v="3"/>
    <x v="3"/>
  </r>
  <r>
    <n v="421"/>
    <x v="417"/>
    <s v="User-centric fault-tolerant archive"/>
    <n v="9400"/>
    <n v="6015"/>
    <x v="417"/>
    <x v="0"/>
    <n v="118"/>
    <x v="417"/>
    <x v="1"/>
    <x v="1"/>
    <x v="399"/>
    <x v="401"/>
    <x v="0"/>
    <b v="1"/>
    <s v="technology/wearables"/>
    <x v="2"/>
    <x v="8"/>
  </r>
  <r>
    <n v="422"/>
    <x v="418"/>
    <s v="Reverse-engineered regional knowledge user"/>
    <n v="8700"/>
    <n v="11075"/>
    <x v="418"/>
    <x v="1"/>
    <n v="205"/>
    <x v="418"/>
    <x v="1"/>
    <x v="1"/>
    <x v="400"/>
    <x v="402"/>
    <x v="0"/>
    <b v="1"/>
    <s v="theater/plays"/>
    <x v="3"/>
    <x v="3"/>
  </r>
  <r>
    <n v="423"/>
    <x v="419"/>
    <s v="Self-enabling real-time definition"/>
    <n v="147800"/>
    <n v="15723"/>
    <x v="419"/>
    <x v="0"/>
    <n v="162"/>
    <x v="419"/>
    <x v="1"/>
    <x v="1"/>
    <x v="116"/>
    <x v="403"/>
    <x v="0"/>
    <b v="1"/>
    <s v="food/food trucks"/>
    <x v="0"/>
    <x v="0"/>
  </r>
  <r>
    <n v="424"/>
    <x v="420"/>
    <s v="User-centric impactful projection"/>
    <n v="5100"/>
    <n v="2064"/>
    <x v="420"/>
    <x v="0"/>
    <n v="83"/>
    <x v="420"/>
    <x v="1"/>
    <x v="1"/>
    <x v="401"/>
    <x v="404"/>
    <x v="0"/>
    <b v="0"/>
    <s v="music/indie rock"/>
    <x v="1"/>
    <x v="7"/>
  </r>
  <r>
    <n v="425"/>
    <x v="421"/>
    <s v="Vision-oriented actuating hardware"/>
    <n v="2700"/>
    <n v="7767"/>
    <x v="421"/>
    <x v="1"/>
    <n v="92"/>
    <x v="421"/>
    <x v="1"/>
    <x v="1"/>
    <x v="402"/>
    <x v="405"/>
    <x v="0"/>
    <b v="0"/>
    <s v="photography/photography books"/>
    <x v="7"/>
    <x v="14"/>
  </r>
  <r>
    <n v="426"/>
    <x v="422"/>
    <s v="Virtual leadingedge framework"/>
    <n v="1800"/>
    <n v="10313"/>
    <x v="422"/>
    <x v="1"/>
    <n v="219"/>
    <x v="422"/>
    <x v="1"/>
    <x v="1"/>
    <x v="403"/>
    <x v="406"/>
    <x v="0"/>
    <b v="0"/>
    <s v="theater/plays"/>
    <x v="3"/>
    <x v="3"/>
  </r>
  <r>
    <n v="427"/>
    <x v="423"/>
    <s v="Managed discrete framework"/>
    <n v="174500"/>
    <n v="197018"/>
    <x v="423"/>
    <x v="1"/>
    <n v="2526"/>
    <x v="423"/>
    <x v="1"/>
    <x v="1"/>
    <x v="404"/>
    <x v="407"/>
    <x v="0"/>
    <b v="1"/>
    <s v="theater/plays"/>
    <x v="3"/>
    <x v="3"/>
  </r>
  <r>
    <n v="428"/>
    <x v="424"/>
    <s v="Progressive zero-defect capability"/>
    <n v="101400"/>
    <n v="47037"/>
    <x v="424"/>
    <x v="0"/>
    <n v="747"/>
    <x v="424"/>
    <x v="1"/>
    <x v="1"/>
    <x v="405"/>
    <x v="408"/>
    <x v="0"/>
    <b v="0"/>
    <s v="film &amp; video/animation"/>
    <x v="4"/>
    <x v="10"/>
  </r>
  <r>
    <n v="429"/>
    <x v="425"/>
    <s v="Right-sized demand-driven adapter"/>
    <n v="191000"/>
    <n v="173191"/>
    <x v="425"/>
    <x v="3"/>
    <n v="2138"/>
    <x v="425"/>
    <x v="1"/>
    <x v="1"/>
    <x v="406"/>
    <x v="409"/>
    <x v="0"/>
    <b v="1"/>
    <s v="photography/photography books"/>
    <x v="7"/>
    <x v="14"/>
  </r>
  <r>
    <n v="430"/>
    <x v="426"/>
    <s v="Re-engineered attitude-oriented frame"/>
    <n v="8100"/>
    <n v="5487"/>
    <x v="426"/>
    <x v="0"/>
    <n v="84"/>
    <x v="426"/>
    <x v="1"/>
    <x v="1"/>
    <x v="407"/>
    <x v="410"/>
    <x v="0"/>
    <b v="0"/>
    <s v="theater/plays"/>
    <x v="3"/>
    <x v="3"/>
  </r>
  <r>
    <n v="431"/>
    <x v="427"/>
    <s v="Compatible multimedia utilization"/>
    <n v="5100"/>
    <n v="9817"/>
    <x v="427"/>
    <x v="1"/>
    <n v="94"/>
    <x v="427"/>
    <x v="1"/>
    <x v="1"/>
    <x v="408"/>
    <x v="312"/>
    <x v="1"/>
    <b v="0"/>
    <s v="theater/plays"/>
    <x v="3"/>
    <x v="3"/>
  </r>
  <r>
    <n v="432"/>
    <x v="428"/>
    <s v="Re-contextualized dedicated hardware"/>
    <n v="7700"/>
    <n v="6369"/>
    <x v="428"/>
    <x v="0"/>
    <n v="91"/>
    <x v="428"/>
    <x v="1"/>
    <x v="1"/>
    <x v="409"/>
    <x v="411"/>
    <x v="0"/>
    <b v="0"/>
    <s v="theater/plays"/>
    <x v="3"/>
    <x v="3"/>
  </r>
  <r>
    <n v="433"/>
    <x v="429"/>
    <s v="Decentralized composite paradigm"/>
    <n v="121400"/>
    <n v="65755"/>
    <x v="429"/>
    <x v="0"/>
    <n v="792"/>
    <x v="429"/>
    <x v="1"/>
    <x v="1"/>
    <x v="410"/>
    <x v="412"/>
    <x v="0"/>
    <b v="1"/>
    <s v="film &amp; video/documentary"/>
    <x v="4"/>
    <x v="4"/>
  </r>
  <r>
    <n v="434"/>
    <x v="430"/>
    <s v="Cloned transitional hierarchy"/>
    <n v="5400"/>
    <n v="903"/>
    <x v="430"/>
    <x v="3"/>
    <n v="10"/>
    <x v="430"/>
    <x v="0"/>
    <x v="0"/>
    <x v="411"/>
    <x v="413"/>
    <x v="1"/>
    <b v="0"/>
    <s v="theater/plays"/>
    <x v="3"/>
    <x v="3"/>
  </r>
  <r>
    <n v="435"/>
    <x v="431"/>
    <s v="Advanced discrete leverage"/>
    <n v="152400"/>
    <n v="178120"/>
    <x v="431"/>
    <x v="1"/>
    <n v="1713"/>
    <x v="431"/>
    <x v="6"/>
    <x v="6"/>
    <x v="412"/>
    <x v="414"/>
    <x v="0"/>
    <b v="1"/>
    <s v="theater/plays"/>
    <x v="3"/>
    <x v="3"/>
  </r>
  <r>
    <n v="436"/>
    <x v="432"/>
    <s v="Open-source incremental throughput"/>
    <n v="1300"/>
    <n v="13678"/>
    <x v="432"/>
    <x v="1"/>
    <n v="249"/>
    <x v="432"/>
    <x v="1"/>
    <x v="1"/>
    <x v="413"/>
    <x v="354"/>
    <x v="0"/>
    <b v="0"/>
    <s v="music/jazz"/>
    <x v="1"/>
    <x v="17"/>
  </r>
  <r>
    <n v="437"/>
    <x v="433"/>
    <s v="Centralized regional interface"/>
    <n v="8100"/>
    <n v="9969"/>
    <x v="433"/>
    <x v="1"/>
    <n v="192"/>
    <x v="433"/>
    <x v="1"/>
    <x v="1"/>
    <x v="414"/>
    <x v="415"/>
    <x v="0"/>
    <b v="1"/>
    <s v="film &amp; video/animation"/>
    <x v="4"/>
    <x v="10"/>
  </r>
  <r>
    <n v="438"/>
    <x v="434"/>
    <s v="Streamlined web-enabled knowledgebase"/>
    <n v="8300"/>
    <n v="14827"/>
    <x v="434"/>
    <x v="1"/>
    <n v="247"/>
    <x v="434"/>
    <x v="1"/>
    <x v="1"/>
    <x v="415"/>
    <x v="416"/>
    <x v="0"/>
    <b v="0"/>
    <s v="theater/plays"/>
    <x v="3"/>
    <x v="3"/>
  </r>
  <r>
    <n v="439"/>
    <x v="435"/>
    <s v="Digitized transitional monitoring"/>
    <n v="28400"/>
    <n v="100900"/>
    <x v="435"/>
    <x v="1"/>
    <n v="2293"/>
    <x v="435"/>
    <x v="1"/>
    <x v="1"/>
    <x v="416"/>
    <x v="417"/>
    <x v="0"/>
    <b v="0"/>
    <s v="film &amp; video/science fiction"/>
    <x v="4"/>
    <x v="22"/>
  </r>
  <r>
    <n v="440"/>
    <x v="436"/>
    <s v="Networked optimal adapter"/>
    <n v="102500"/>
    <n v="165954"/>
    <x v="436"/>
    <x v="1"/>
    <n v="3131"/>
    <x v="436"/>
    <x v="1"/>
    <x v="1"/>
    <x v="417"/>
    <x v="418"/>
    <x v="0"/>
    <b v="0"/>
    <s v="film &amp; video/television"/>
    <x v="4"/>
    <x v="19"/>
  </r>
  <r>
    <n v="441"/>
    <x v="437"/>
    <s v="Automated optimal function"/>
    <n v="7000"/>
    <n v="1744"/>
    <x v="437"/>
    <x v="0"/>
    <n v="32"/>
    <x v="437"/>
    <x v="1"/>
    <x v="1"/>
    <x v="418"/>
    <x v="419"/>
    <x v="0"/>
    <b v="0"/>
    <s v="technology/wearables"/>
    <x v="2"/>
    <x v="8"/>
  </r>
  <r>
    <n v="442"/>
    <x v="438"/>
    <s v="Devolved system-worthy framework"/>
    <n v="5400"/>
    <n v="10731"/>
    <x v="438"/>
    <x v="1"/>
    <n v="143"/>
    <x v="438"/>
    <x v="6"/>
    <x v="6"/>
    <x v="419"/>
    <x v="420"/>
    <x v="0"/>
    <b v="0"/>
    <s v="theater/plays"/>
    <x v="3"/>
    <x v="3"/>
  </r>
  <r>
    <n v="443"/>
    <x v="439"/>
    <s v="Stand-alone user-facing service-desk"/>
    <n v="9300"/>
    <n v="3232"/>
    <x v="439"/>
    <x v="3"/>
    <n v="90"/>
    <x v="439"/>
    <x v="1"/>
    <x v="1"/>
    <x v="420"/>
    <x v="421"/>
    <x v="0"/>
    <b v="0"/>
    <s v="theater/plays"/>
    <x v="3"/>
    <x v="3"/>
  </r>
  <r>
    <n v="444"/>
    <x v="347"/>
    <s v="Versatile global attitude"/>
    <n v="6200"/>
    <n v="10938"/>
    <x v="440"/>
    <x v="1"/>
    <n v="296"/>
    <x v="440"/>
    <x v="1"/>
    <x v="1"/>
    <x v="421"/>
    <x v="422"/>
    <x v="0"/>
    <b v="1"/>
    <s v="music/indie rock"/>
    <x v="1"/>
    <x v="7"/>
  </r>
  <r>
    <n v="445"/>
    <x v="440"/>
    <s v="Intuitive demand-driven Local Area Network"/>
    <n v="2100"/>
    <n v="10739"/>
    <x v="441"/>
    <x v="1"/>
    <n v="170"/>
    <x v="441"/>
    <x v="1"/>
    <x v="1"/>
    <x v="422"/>
    <x v="423"/>
    <x v="0"/>
    <b v="1"/>
    <s v="theater/plays"/>
    <x v="3"/>
    <x v="3"/>
  </r>
  <r>
    <n v="446"/>
    <x v="441"/>
    <s v="Assimilated uniform methodology"/>
    <n v="6800"/>
    <n v="5579"/>
    <x v="442"/>
    <x v="0"/>
    <n v="186"/>
    <x v="442"/>
    <x v="1"/>
    <x v="1"/>
    <x v="423"/>
    <x v="424"/>
    <x v="0"/>
    <b v="0"/>
    <s v="technology/wearables"/>
    <x v="2"/>
    <x v="8"/>
  </r>
  <r>
    <n v="447"/>
    <x v="442"/>
    <s v="Self-enabling next generation algorithm"/>
    <n v="155200"/>
    <n v="37754"/>
    <x v="443"/>
    <x v="3"/>
    <n v="439"/>
    <x v="443"/>
    <x v="4"/>
    <x v="4"/>
    <x v="424"/>
    <x v="425"/>
    <x v="0"/>
    <b v="0"/>
    <s v="film &amp; video/television"/>
    <x v="4"/>
    <x v="19"/>
  </r>
  <r>
    <n v="448"/>
    <x v="443"/>
    <s v="Object-based demand-driven strategy"/>
    <n v="89900"/>
    <n v="45384"/>
    <x v="444"/>
    <x v="0"/>
    <n v="605"/>
    <x v="444"/>
    <x v="1"/>
    <x v="1"/>
    <x v="425"/>
    <x v="426"/>
    <x v="0"/>
    <b v="1"/>
    <s v="games/video games"/>
    <x v="6"/>
    <x v="11"/>
  </r>
  <r>
    <n v="449"/>
    <x v="444"/>
    <s v="Public-key coherent ability"/>
    <n v="900"/>
    <n v="8703"/>
    <x v="445"/>
    <x v="1"/>
    <n v="86"/>
    <x v="445"/>
    <x v="3"/>
    <x v="3"/>
    <x v="426"/>
    <x v="427"/>
    <x v="0"/>
    <b v="0"/>
    <s v="games/video games"/>
    <x v="6"/>
    <x v="11"/>
  </r>
  <r>
    <n v="450"/>
    <x v="445"/>
    <s v="Up-sized composite success"/>
    <n v="100"/>
    <n v="4"/>
    <x v="446"/>
    <x v="0"/>
    <n v="1"/>
    <x v="446"/>
    <x v="0"/>
    <x v="0"/>
    <x v="427"/>
    <x v="428"/>
    <x v="0"/>
    <b v="0"/>
    <s v="film &amp; video/animation"/>
    <x v="4"/>
    <x v="10"/>
  </r>
  <r>
    <n v="451"/>
    <x v="446"/>
    <s v="Innovative exuding matrix"/>
    <n v="148400"/>
    <n v="182302"/>
    <x v="447"/>
    <x v="1"/>
    <n v="6286"/>
    <x v="447"/>
    <x v="1"/>
    <x v="1"/>
    <x v="428"/>
    <x v="429"/>
    <x v="0"/>
    <b v="0"/>
    <s v="music/rock"/>
    <x v="1"/>
    <x v="1"/>
  </r>
  <r>
    <n v="452"/>
    <x v="447"/>
    <s v="Realigned impactful artificial intelligence"/>
    <n v="4800"/>
    <n v="3045"/>
    <x v="448"/>
    <x v="0"/>
    <n v="31"/>
    <x v="448"/>
    <x v="1"/>
    <x v="1"/>
    <x v="429"/>
    <x v="430"/>
    <x v="0"/>
    <b v="0"/>
    <s v="film &amp; video/drama"/>
    <x v="4"/>
    <x v="6"/>
  </r>
  <r>
    <n v="453"/>
    <x v="448"/>
    <s v="Multi-layered multi-tasking secured line"/>
    <n v="182400"/>
    <n v="102749"/>
    <x v="449"/>
    <x v="0"/>
    <n v="1181"/>
    <x v="449"/>
    <x v="1"/>
    <x v="1"/>
    <x v="411"/>
    <x v="431"/>
    <x v="0"/>
    <b v="0"/>
    <s v="film &amp; video/science fiction"/>
    <x v="4"/>
    <x v="22"/>
  </r>
  <r>
    <n v="454"/>
    <x v="449"/>
    <s v="Upgradable upward-trending portal"/>
    <n v="4000"/>
    <n v="1763"/>
    <x v="450"/>
    <x v="0"/>
    <n v="39"/>
    <x v="450"/>
    <x v="1"/>
    <x v="1"/>
    <x v="430"/>
    <x v="432"/>
    <x v="0"/>
    <b v="1"/>
    <s v="film &amp; video/drama"/>
    <x v="4"/>
    <x v="6"/>
  </r>
  <r>
    <n v="455"/>
    <x v="450"/>
    <s v="Profit-focused global product"/>
    <n v="116500"/>
    <n v="137904"/>
    <x v="451"/>
    <x v="1"/>
    <n v="3727"/>
    <x v="451"/>
    <x v="1"/>
    <x v="1"/>
    <x v="431"/>
    <x v="433"/>
    <x v="0"/>
    <b v="0"/>
    <s v="theater/plays"/>
    <x v="3"/>
    <x v="3"/>
  </r>
  <r>
    <n v="456"/>
    <x v="451"/>
    <s v="Operative well-modulated data-warehouse"/>
    <n v="146400"/>
    <n v="152438"/>
    <x v="452"/>
    <x v="1"/>
    <n v="1605"/>
    <x v="452"/>
    <x v="1"/>
    <x v="1"/>
    <x v="432"/>
    <x v="434"/>
    <x v="0"/>
    <b v="1"/>
    <s v="music/indie rock"/>
    <x v="1"/>
    <x v="7"/>
  </r>
  <r>
    <n v="457"/>
    <x v="452"/>
    <s v="Cloned asymmetric functionalities"/>
    <n v="5000"/>
    <n v="1332"/>
    <x v="453"/>
    <x v="0"/>
    <n v="46"/>
    <x v="453"/>
    <x v="1"/>
    <x v="1"/>
    <x v="433"/>
    <x v="435"/>
    <x v="0"/>
    <b v="0"/>
    <s v="theater/plays"/>
    <x v="3"/>
    <x v="3"/>
  </r>
  <r>
    <n v="458"/>
    <x v="453"/>
    <s v="Pre-emptive neutral portal"/>
    <n v="33800"/>
    <n v="118706"/>
    <x v="454"/>
    <x v="1"/>
    <n v="2120"/>
    <x v="454"/>
    <x v="1"/>
    <x v="1"/>
    <x v="434"/>
    <x v="436"/>
    <x v="0"/>
    <b v="0"/>
    <s v="theater/plays"/>
    <x v="3"/>
    <x v="3"/>
  </r>
  <r>
    <n v="459"/>
    <x v="454"/>
    <s v="Switchable demand-driven help-desk"/>
    <n v="6300"/>
    <n v="5674"/>
    <x v="455"/>
    <x v="0"/>
    <n v="105"/>
    <x v="455"/>
    <x v="1"/>
    <x v="1"/>
    <x v="435"/>
    <x v="437"/>
    <x v="0"/>
    <b v="0"/>
    <s v="film &amp; video/documentary"/>
    <x v="4"/>
    <x v="4"/>
  </r>
  <r>
    <n v="460"/>
    <x v="455"/>
    <s v="Business-focused static ability"/>
    <n v="2400"/>
    <n v="4119"/>
    <x v="456"/>
    <x v="1"/>
    <n v="50"/>
    <x v="456"/>
    <x v="1"/>
    <x v="1"/>
    <x v="8"/>
    <x v="438"/>
    <x v="0"/>
    <b v="0"/>
    <s v="theater/plays"/>
    <x v="3"/>
    <x v="3"/>
  </r>
  <r>
    <n v="461"/>
    <x v="456"/>
    <s v="Networked secondary structure"/>
    <n v="98800"/>
    <n v="139354"/>
    <x v="457"/>
    <x v="1"/>
    <n v="2080"/>
    <x v="457"/>
    <x v="1"/>
    <x v="1"/>
    <x v="436"/>
    <x v="439"/>
    <x v="0"/>
    <b v="0"/>
    <s v="film &amp; video/drama"/>
    <x v="4"/>
    <x v="6"/>
  </r>
  <r>
    <n v="462"/>
    <x v="457"/>
    <s v="Total multimedia website"/>
    <n v="188800"/>
    <n v="57734"/>
    <x v="458"/>
    <x v="0"/>
    <n v="535"/>
    <x v="458"/>
    <x v="1"/>
    <x v="1"/>
    <x v="385"/>
    <x v="440"/>
    <x v="0"/>
    <b v="0"/>
    <s v="games/mobile games"/>
    <x v="6"/>
    <x v="20"/>
  </r>
  <r>
    <n v="463"/>
    <x v="458"/>
    <s v="Cross-platform upward-trending parallelism"/>
    <n v="134300"/>
    <n v="145265"/>
    <x v="459"/>
    <x v="1"/>
    <n v="2105"/>
    <x v="459"/>
    <x v="1"/>
    <x v="1"/>
    <x v="437"/>
    <x v="441"/>
    <x v="0"/>
    <b v="0"/>
    <s v="film &amp; video/animation"/>
    <x v="4"/>
    <x v="10"/>
  </r>
  <r>
    <n v="464"/>
    <x v="459"/>
    <s v="Pre-emptive mission-critical hardware"/>
    <n v="71200"/>
    <n v="95020"/>
    <x v="460"/>
    <x v="1"/>
    <n v="2436"/>
    <x v="460"/>
    <x v="1"/>
    <x v="1"/>
    <x v="438"/>
    <x v="442"/>
    <x v="0"/>
    <b v="0"/>
    <s v="theater/plays"/>
    <x v="3"/>
    <x v="3"/>
  </r>
  <r>
    <n v="465"/>
    <x v="460"/>
    <s v="Up-sized responsive protocol"/>
    <n v="4700"/>
    <n v="8829"/>
    <x v="461"/>
    <x v="1"/>
    <n v="80"/>
    <x v="461"/>
    <x v="1"/>
    <x v="1"/>
    <x v="439"/>
    <x v="443"/>
    <x v="0"/>
    <b v="0"/>
    <s v="publishing/translations"/>
    <x v="5"/>
    <x v="18"/>
  </r>
  <r>
    <n v="466"/>
    <x v="461"/>
    <s v="Pre-emptive transitional frame"/>
    <n v="1200"/>
    <n v="3984"/>
    <x v="462"/>
    <x v="1"/>
    <n v="42"/>
    <x v="462"/>
    <x v="1"/>
    <x v="1"/>
    <x v="440"/>
    <x v="444"/>
    <x v="0"/>
    <b v="1"/>
    <s v="technology/wearables"/>
    <x v="2"/>
    <x v="8"/>
  </r>
  <r>
    <n v="467"/>
    <x v="462"/>
    <s v="Profit-focused content-based application"/>
    <n v="1400"/>
    <n v="8053"/>
    <x v="463"/>
    <x v="1"/>
    <n v="139"/>
    <x v="463"/>
    <x v="0"/>
    <x v="0"/>
    <x v="441"/>
    <x v="445"/>
    <x v="0"/>
    <b v="1"/>
    <s v="technology/web"/>
    <x v="2"/>
    <x v="2"/>
  </r>
  <r>
    <n v="468"/>
    <x v="463"/>
    <s v="Streamlined neutral analyzer"/>
    <n v="4000"/>
    <n v="1620"/>
    <x v="464"/>
    <x v="0"/>
    <n v="16"/>
    <x v="464"/>
    <x v="1"/>
    <x v="1"/>
    <x v="442"/>
    <x v="368"/>
    <x v="0"/>
    <b v="0"/>
    <s v="theater/plays"/>
    <x v="3"/>
    <x v="3"/>
  </r>
  <r>
    <n v="469"/>
    <x v="464"/>
    <s v="Assimilated neutral utilization"/>
    <n v="5600"/>
    <n v="10328"/>
    <x v="465"/>
    <x v="1"/>
    <n v="159"/>
    <x v="465"/>
    <x v="1"/>
    <x v="1"/>
    <x v="443"/>
    <x v="446"/>
    <x v="0"/>
    <b v="0"/>
    <s v="film &amp; video/drama"/>
    <x v="4"/>
    <x v="6"/>
  </r>
  <r>
    <n v="470"/>
    <x v="465"/>
    <s v="Extended dedicated archive"/>
    <n v="3600"/>
    <n v="10289"/>
    <x v="466"/>
    <x v="1"/>
    <n v="381"/>
    <x v="466"/>
    <x v="1"/>
    <x v="1"/>
    <x v="315"/>
    <x v="447"/>
    <x v="0"/>
    <b v="0"/>
    <s v="technology/wearables"/>
    <x v="2"/>
    <x v="8"/>
  </r>
  <r>
    <n v="471"/>
    <x v="197"/>
    <s v="Configurable static help-desk"/>
    <n v="3100"/>
    <n v="9889"/>
    <x v="467"/>
    <x v="1"/>
    <n v="194"/>
    <x v="467"/>
    <x v="4"/>
    <x v="4"/>
    <x v="444"/>
    <x v="448"/>
    <x v="0"/>
    <b v="1"/>
    <s v="food/food trucks"/>
    <x v="0"/>
    <x v="0"/>
  </r>
  <r>
    <n v="472"/>
    <x v="466"/>
    <s v="Self-enabling clear-thinking framework"/>
    <n v="153800"/>
    <n v="60342"/>
    <x v="468"/>
    <x v="0"/>
    <n v="575"/>
    <x v="468"/>
    <x v="1"/>
    <x v="1"/>
    <x v="445"/>
    <x v="178"/>
    <x v="0"/>
    <b v="0"/>
    <s v="music/rock"/>
    <x v="1"/>
    <x v="1"/>
  </r>
  <r>
    <n v="473"/>
    <x v="467"/>
    <s v="Assimilated fault-tolerant capacity"/>
    <n v="5000"/>
    <n v="8907"/>
    <x v="469"/>
    <x v="1"/>
    <n v="106"/>
    <x v="469"/>
    <x v="1"/>
    <x v="1"/>
    <x v="446"/>
    <x v="449"/>
    <x v="0"/>
    <b v="0"/>
    <s v="music/electric music"/>
    <x v="1"/>
    <x v="5"/>
  </r>
  <r>
    <n v="474"/>
    <x v="468"/>
    <s v="Enhanced neutral ability"/>
    <n v="4000"/>
    <n v="14606"/>
    <x v="470"/>
    <x v="1"/>
    <n v="142"/>
    <x v="470"/>
    <x v="1"/>
    <x v="1"/>
    <x v="447"/>
    <x v="450"/>
    <x v="0"/>
    <b v="0"/>
    <s v="film &amp; video/television"/>
    <x v="4"/>
    <x v="19"/>
  </r>
  <r>
    <n v="475"/>
    <x v="469"/>
    <s v="Function-based attitude-oriented groupware"/>
    <n v="7400"/>
    <n v="8432"/>
    <x v="471"/>
    <x v="1"/>
    <n v="211"/>
    <x v="471"/>
    <x v="1"/>
    <x v="1"/>
    <x v="448"/>
    <x v="451"/>
    <x v="0"/>
    <b v="1"/>
    <s v="publishing/translations"/>
    <x v="5"/>
    <x v="18"/>
  </r>
  <r>
    <n v="476"/>
    <x v="470"/>
    <s v="Optional solution-oriented instruction set"/>
    <n v="191500"/>
    <n v="57122"/>
    <x v="472"/>
    <x v="0"/>
    <n v="1120"/>
    <x v="472"/>
    <x v="1"/>
    <x v="1"/>
    <x v="342"/>
    <x v="452"/>
    <x v="0"/>
    <b v="0"/>
    <s v="publishing/fiction"/>
    <x v="5"/>
    <x v="13"/>
  </r>
  <r>
    <n v="477"/>
    <x v="471"/>
    <s v="Organic object-oriented core"/>
    <n v="8500"/>
    <n v="4613"/>
    <x v="473"/>
    <x v="0"/>
    <n v="113"/>
    <x v="473"/>
    <x v="1"/>
    <x v="1"/>
    <x v="449"/>
    <x v="453"/>
    <x v="0"/>
    <b v="0"/>
    <s v="film &amp; video/science fiction"/>
    <x v="4"/>
    <x v="22"/>
  </r>
  <r>
    <n v="478"/>
    <x v="472"/>
    <s v="Balanced impactful circuit"/>
    <n v="68800"/>
    <n v="162603"/>
    <x v="474"/>
    <x v="1"/>
    <n v="2756"/>
    <x v="474"/>
    <x v="1"/>
    <x v="1"/>
    <x v="450"/>
    <x v="454"/>
    <x v="0"/>
    <b v="0"/>
    <s v="technology/wearables"/>
    <x v="2"/>
    <x v="8"/>
  </r>
  <r>
    <n v="479"/>
    <x v="473"/>
    <s v="Future-proofed heuristic encryption"/>
    <n v="2400"/>
    <n v="12310"/>
    <x v="475"/>
    <x v="1"/>
    <n v="173"/>
    <x v="475"/>
    <x v="4"/>
    <x v="4"/>
    <x v="451"/>
    <x v="455"/>
    <x v="0"/>
    <b v="0"/>
    <s v="food/food trucks"/>
    <x v="0"/>
    <x v="0"/>
  </r>
  <r>
    <n v="480"/>
    <x v="474"/>
    <s v="Balanced bifurcated leverage"/>
    <n v="8600"/>
    <n v="8656"/>
    <x v="476"/>
    <x v="1"/>
    <n v="87"/>
    <x v="476"/>
    <x v="1"/>
    <x v="1"/>
    <x v="452"/>
    <x v="456"/>
    <x v="0"/>
    <b v="1"/>
    <s v="photography/photography books"/>
    <x v="7"/>
    <x v="14"/>
  </r>
  <r>
    <n v="481"/>
    <x v="475"/>
    <s v="Sharable discrete budgetary management"/>
    <n v="196600"/>
    <n v="159931"/>
    <x v="477"/>
    <x v="0"/>
    <n v="1538"/>
    <x v="477"/>
    <x v="1"/>
    <x v="1"/>
    <x v="453"/>
    <x v="457"/>
    <x v="0"/>
    <b v="1"/>
    <s v="theater/plays"/>
    <x v="3"/>
    <x v="3"/>
  </r>
  <r>
    <n v="482"/>
    <x v="476"/>
    <s v="Focused solution-oriented instruction set"/>
    <n v="4200"/>
    <n v="689"/>
    <x v="478"/>
    <x v="0"/>
    <n v="9"/>
    <x v="478"/>
    <x v="1"/>
    <x v="1"/>
    <x v="454"/>
    <x v="458"/>
    <x v="0"/>
    <b v="1"/>
    <s v="publishing/fiction"/>
    <x v="5"/>
    <x v="13"/>
  </r>
  <r>
    <n v="483"/>
    <x v="477"/>
    <s v="Down-sized actuating infrastructure"/>
    <n v="91400"/>
    <n v="48236"/>
    <x v="479"/>
    <x v="0"/>
    <n v="554"/>
    <x v="479"/>
    <x v="1"/>
    <x v="1"/>
    <x v="455"/>
    <x v="459"/>
    <x v="0"/>
    <b v="0"/>
    <s v="theater/plays"/>
    <x v="3"/>
    <x v="3"/>
  </r>
  <r>
    <n v="484"/>
    <x v="478"/>
    <s v="Synergistic cohesive adapter"/>
    <n v="29600"/>
    <n v="77021"/>
    <x v="480"/>
    <x v="1"/>
    <n v="1572"/>
    <x v="480"/>
    <x v="4"/>
    <x v="4"/>
    <x v="456"/>
    <x v="460"/>
    <x v="0"/>
    <b v="1"/>
    <s v="food/food trucks"/>
    <x v="0"/>
    <x v="0"/>
  </r>
  <r>
    <n v="485"/>
    <x v="479"/>
    <s v="Quality-focused mission-critical structure"/>
    <n v="90600"/>
    <n v="27844"/>
    <x v="481"/>
    <x v="0"/>
    <n v="648"/>
    <x v="481"/>
    <x v="4"/>
    <x v="4"/>
    <x v="457"/>
    <x v="461"/>
    <x v="0"/>
    <b v="0"/>
    <s v="theater/plays"/>
    <x v="3"/>
    <x v="3"/>
  </r>
  <r>
    <n v="486"/>
    <x v="480"/>
    <s v="Compatible exuding Graphical User Interface"/>
    <n v="5200"/>
    <n v="702"/>
    <x v="482"/>
    <x v="0"/>
    <n v="21"/>
    <x v="482"/>
    <x v="4"/>
    <x v="4"/>
    <x v="458"/>
    <x v="462"/>
    <x v="0"/>
    <b v="1"/>
    <s v="publishing/translations"/>
    <x v="5"/>
    <x v="18"/>
  </r>
  <r>
    <n v="487"/>
    <x v="481"/>
    <s v="Monitored 24/7 time-frame"/>
    <n v="110300"/>
    <n v="197024"/>
    <x v="483"/>
    <x v="1"/>
    <n v="2346"/>
    <x v="483"/>
    <x v="1"/>
    <x v="1"/>
    <x v="459"/>
    <x v="463"/>
    <x v="0"/>
    <b v="0"/>
    <s v="theater/plays"/>
    <x v="3"/>
    <x v="3"/>
  </r>
  <r>
    <n v="488"/>
    <x v="482"/>
    <s v="Virtual secondary open architecture"/>
    <n v="5300"/>
    <n v="11663"/>
    <x v="484"/>
    <x v="1"/>
    <n v="115"/>
    <x v="484"/>
    <x v="1"/>
    <x v="1"/>
    <x v="460"/>
    <x v="464"/>
    <x v="0"/>
    <b v="0"/>
    <s v="theater/plays"/>
    <x v="3"/>
    <x v="3"/>
  </r>
  <r>
    <n v="489"/>
    <x v="483"/>
    <s v="Down-sized mobile time-frame"/>
    <n v="9200"/>
    <n v="9339"/>
    <x v="485"/>
    <x v="1"/>
    <n v="85"/>
    <x v="485"/>
    <x v="6"/>
    <x v="6"/>
    <x v="461"/>
    <x v="465"/>
    <x v="0"/>
    <b v="0"/>
    <s v="technology/wearables"/>
    <x v="2"/>
    <x v="8"/>
  </r>
  <r>
    <n v="490"/>
    <x v="484"/>
    <s v="Innovative disintermediate encryption"/>
    <n v="2400"/>
    <n v="4596"/>
    <x v="486"/>
    <x v="1"/>
    <n v="144"/>
    <x v="486"/>
    <x v="1"/>
    <x v="1"/>
    <x v="462"/>
    <x v="466"/>
    <x v="0"/>
    <b v="0"/>
    <s v="journalism/audio"/>
    <x v="8"/>
    <x v="23"/>
  </r>
  <r>
    <n v="491"/>
    <x v="485"/>
    <s v="Universal contextually-based knowledgebase"/>
    <n v="56800"/>
    <n v="173437"/>
    <x v="487"/>
    <x v="1"/>
    <n v="2443"/>
    <x v="487"/>
    <x v="1"/>
    <x v="1"/>
    <x v="463"/>
    <x v="467"/>
    <x v="0"/>
    <b v="1"/>
    <s v="food/food trucks"/>
    <x v="0"/>
    <x v="0"/>
  </r>
  <r>
    <n v="492"/>
    <x v="486"/>
    <s v="Persevering interactive matrix"/>
    <n v="191000"/>
    <n v="45831"/>
    <x v="488"/>
    <x v="3"/>
    <n v="595"/>
    <x v="488"/>
    <x v="1"/>
    <x v="1"/>
    <x v="464"/>
    <x v="468"/>
    <x v="1"/>
    <b v="1"/>
    <s v="film &amp; video/shorts"/>
    <x v="4"/>
    <x v="12"/>
  </r>
  <r>
    <n v="493"/>
    <x v="487"/>
    <s v="Seamless background framework"/>
    <n v="900"/>
    <n v="6514"/>
    <x v="489"/>
    <x v="1"/>
    <n v="64"/>
    <x v="489"/>
    <x v="1"/>
    <x v="1"/>
    <x v="465"/>
    <x v="469"/>
    <x v="0"/>
    <b v="0"/>
    <s v="photography/photography books"/>
    <x v="7"/>
    <x v="14"/>
  </r>
  <r>
    <n v="494"/>
    <x v="488"/>
    <s v="Balanced upward-trending productivity"/>
    <n v="2500"/>
    <n v="13684"/>
    <x v="490"/>
    <x v="1"/>
    <n v="268"/>
    <x v="490"/>
    <x v="1"/>
    <x v="1"/>
    <x v="466"/>
    <x v="470"/>
    <x v="0"/>
    <b v="0"/>
    <s v="technology/wearables"/>
    <x v="2"/>
    <x v="8"/>
  </r>
  <r>
    <n v="495"/>
    <x v="489"/>
    <s v="Centralized clear-thinking solution"/>
    <n v="3200"/>
    <n v="13264"/>
    <x v="491"/>
    <x v="1"/>
    <n v="195"/>
    <x v="491"/>
    <x v="3"/>
    <x v="3"/>
    <x v="467"/>
    <x v="471"/>
    <x v="0"/>
    <b v="0"/>
    <s v="theater/plays"/>
    <x v="3"/>
    <x v="3"/>
  </r>
  <r>
    <n v="496"/>
    <x v="490"/>
    <s v="Optimized bi-directional extranet"/>
    <n v="183800"/>
    <n v="1667"/>
    <x v="492"/>
    <x v="0"/>
    <n v="54"/>
    <x v="492"/>
    <x v="1"/>
    <x v="1"/>
    <x v="468"/>
    <x v="472"/>
    <x v="0"/>
    <b v="0"/>
    <s v="film &amp; video/animation"/>
    <x v="4"/>
    <x v="10"/>
  </r>
  <r>
    <n v="497"/>
    <x v="491"/>
    <s v="Intuitive actuating benchmark"/>
    <n v="9800"/>
    <n v="3349"/>
    <x v="493"/>
    <x v="0"/>
    <n v="120"/>
    <x v="493"/>
    <x v="1"/>
    <x v="1"/>
    <x v="469"/>
    <x v="473"/>
    <x v="0"/>
    <b v="1"/>
    <s v="technology/wearables"/>
    <x v="2"/>
    <x v="8"/>
  </r>
  <r>
    <n v="498"/>
    <x v="492"/>
    <s v="Devolved background project"/>
    <n v="193400"/>
    <n v="46317"/>
    <x v="494"/>
    <x v="0"/>
    <n v="579"/>
    <x v="494"/>
    <x v="3"/>
    <x v="3"/>
    <x v="470"/>
    <x v="474"/>
    <x v="0"/>
    <b v="0"/>
    <s v="technology/web"/>
    <x v="2"/>
    <x v="2"/>
  </r>
  <r>
    <n v="499"/>
    <x v="493"/>
    <s v="Reverse-engineered executive emulation"/>
    <n v="163800"/>
    <n v="78743"/>
    <x v="495"/>
    <x v="0"/>
    <n v="2072"/>
    <x v="495"/>
    <x v="1"/>
    <x v="1"/>
    <x v="471"/>
    <x v="475"/>
    <x v="0"/>
    <b v="1"/>
    <s v="film &amp; video/documentary"/>
    <x v="4"/>
    <x v="4"/>
  </r>
  <r>
    <n v="500"/>
    <x v="494"/>
    <s v="Team-oriented clear-thinking matrix"/>
    <n v="100"/>
    <n v="0"/>
    <x v="0"/>
    <x v="0"/>
    <n v="0"/>
    <x v="496"/>
    <x v="1"/>
    <x v="1"/>
    <x v="472"/>
    <x v="380"/>
    <x v="0"/>
    <b v="1"/>
    <s v="theater/plays"/>
    <x v="3"/>
    <x v="3"/>
  </r>
  <r>
    <n v="501"/>
    <x v="495"/>
    <s v="Focused coherent methodology"/>
    <n v="153600"/>
    <n v="107743"/>
    <x v="496"/>
    <x v="0"/>
    <n v="1796"/>
    <x v="497"/>
    <x v="1"/>
    <x v="1"/>
    <x v="473"/>
    <x v="353"/>
    <x v="0"/>
    <b v="0"/>
    <s v="film &amp; video/documentary"/>
    <x v="4"/>
    <x v="4"/>
  </r>
  <r>
    <n v="502"/>
    <x v="212"/>
    <s v="Reduced context-sensitive complexity"/>
    <n v="1300"/>
    <n v="6889"/>
    <x v="497"/>
    <x v="1"/>
    <n v="186"/>
    <x v="498"/>
    <x v="2"/>
    <x v="2"/>
    <x v="474"/>
    <x v="476"/>
    <x v="0"/>
    <b v="1"/>
    <s v="games/video games"/>
    <x v="6"/>
    <x v="11"/>
  </r>
  <r>
    <n v="503"/>
    <x v="496"/>
    <s v="Decentralized 4thgeneration time-frame"/>
    <n v="25500"/>
    <n v="45983"/>
    <x v="498"/>
    <x v="1"/>
    <n v="460"/>
    <x v="499"/>
    <x v="1"/>
    <x v="1"/>
    <x v="72"/>
    <x v="477"/>
    <x v="0"/>
    <b v="0"/>
    <s v="film &amp; video/drama"/>
    <x v="4"/>
    <x v="6"/>
  </r>
  <r>
    <n v="504"/>
    <x v="497"/>
    <s v="De-engineered cohesive moderator"/>
    <n v="7500"/>
    <n v="6924"/>
    <x v="499"/>
    <x v="0"/>
    <n v="62"/>
    <x v="500"/>
    <x v="6"/>
    <x v="6"/>
    <x v="443"/>
    <x v="478"/>
    <x v="0"/>
    <b v="0"/>
    <s v="music/rock"/>
    <x v="1"/>
    <x v="1"/>
  </r>
  <r>
    <n v="505"/>
    <x v="498"/>
    <s v="Ameliorated explicit parallelism"/>
    <n v="89900"/>
    <n v="12497"/>
    <x v="500"/>
    <x v="0"/>
    <n v="347"/>
    <x v="501"/>
    <x v="1"/>
    <x v="1"/>
    <x v="475"/>
    <x v="479"/>
    <x v="0"/>
    <b v="1"/>
    <s v="publishing/radio &amp; podcasts"/>
    <x v="5"/>
    <x v="15"/>
  </r>
  <r>
    <n v="506"/>
    <x v="499"/>
    <s v="Customizable background monitoring"/>
    <n v="18000"/>
    <n v="166874"/>
    <x v="501"/>
    <x v="1"/>
    <n v="2528"/>
    <x v="502"/>
    <x v="1"/>
    <x v="1"/>
    <x v="81"/>
    <x v="480"/>
    <x v="0"/>
    <b v="1"/>
    <s v="theater/plays"/>
    <x v="3"/>
    <x v="3"/>
  </r>
  <r>
    <n v="507"/>
    <x v="500"/>
    <s v="Compatible well-modulated budgetary management"/>
    <n v="2100"/>
    <n v="837"/>
    <x v="502"/>
    <x v="0"/>
    <n v="19"/>
    <x v="503"/>
    <x v="1"/>
    <x v="1"/>
    <x v="476"/>
    <x v="481"/>
    <x v="0"/>
    <b v="1"/>
    <s v="technology/web"/>
    <x v="2"/>
    <x v="2"/>
  </r>
  <r>
    <n v="508"/>
    <x v="501"/>
    <s v="Up-sized radical pricing structure"/>
    <n v="172700"/>
    <n v="193820"/>
    <x v="503"/>
    <x v="1"/>
    <n v="3657"/>
    <x v="504"/>
    <x v="1"/>
    <x v="1"/>
    <x v="192"/>
    <x v="482"/>
    <x v="0"/>
    <b v="0"/>
    <s v="theater/plays"/>
    <x v="3"/>
    <x v="3"/>
  </r>
  <r>
    <n v="509"/>
    <x v="173"/>
    <s v="Robust zero-defect project"/>
    <n v="168500"/>
    <n v="119510"/>
    <x v="504"/>
    <x v="0"/>
    <n v="1258"/>
    <x v="505"/>
    <x v="1"/>
    <x v="1"/>
    <x v="477"/>
    <x v="483"/>
    <x v="0"/>
    <b v="0"/>
    <s v="theater/plays"/>
    <x v="3"/>
    <x v="3"/>
  </r>
  <r>
    <n v="510"/>
    <x v="502"/>
    <s v="Re-engineered mobile task-force"/>
    <n v="7800"/>
    <n v="9289"/>
    <x v="505"/>
    <x v="1"/>
    <n v="131"/>
    <x v="506"/>
    <x v="2"/>
    <x v="2"/>
    <x v="478"/>
    <x v="484"/>
    <x v="0"/>
    <b v="0"/>
    <s v="film &amp; video/drama"/>
    <x v="4"/>
    <x v="6"/>
  </r>
  <r>
    <n v="511"/>
    <x v="503"/>
    <s v="User-centric intangible neural-net"/>
    <n v="147800"/>
    <n v="35498"/>
    <x v="506"/>
    <x v="0"/>
    <n v="362"/>
    <x v="507"/>
    <x v="1"/>
    <x v="1"/>
    <x v="479"/>
    <x v="265"/>
    <x v="0"/>
    <b v="0"/>
    <s v="theater/plays"/>
    <x v="3"/>
    <x v="3"/>
  </r>
  <r>
    <n v="512"/>
    <x v="504"/>
    <s v="Organized explicit core"/>
    <n v="9100"/>
    <n v="12678"/>
    <x v="507"/>
    <x v="1"/>
    <n v="239"/>
    <x v="508"/>
    <x v="1"/>
    <x v="1"/>
    <x v="480"/>
    <x v="485"/>
    <x v="0"/>
    <b v="1"/>
    <s v="games/video games"/>
    <x v="6"/>
    <x v="11"/>
  </r>
  <r>
    <n v="513"/>
    <x v="505"/>
    <s v="Synchronized 6thgeneration adapter"/>
    <n v="8300"/>
    <n v="3260"/>
    <x v="508"/>
    <x v="3"/>
    <n v="35"/>
    <x v="509"/>
    <x v="1"/>
    <x v="1"/>
    <x v="180"/>
    <x v="486"/>
    <x v="0"/>
    <b v="0"/>
    <s v="film &amp; video/television"/>
    <x v="4"/>
    <x v="19"/>
  </r>
  <r>
    <n v="514"/>
    <x v="506"/>
    <s v="Centralized motivating capacity"/>
    <n v="138700"/>
    <n v="31123"/>
    <x v="509"/>
    <x v="3"/>
    <n v="528"/>
    <x v="510"/>
    <x v="5"/>
    <x v="5"/>
    <x v="481"/>
    <x v="412"/>
    <x v="0"/>
    <b v="1"/>
    <s v="music/rock"/>
    <x v="1"/>
    <x v="1"/>
  </r>
  <r>
    <n v="515"/>
    <x v="507"/>
    <s v="Phased 24hour flexibility"/>
    <n v="8600"/>
    <n v="4797"/>
    <x v="510"/>
    <x v="0"/>
    <n v="133"/>
    <x v="511"/>
    <x v="0"/>
    <x v="0"/>
    <x v="482"/>
    <x v="487"/>
    <x v="0"/>
    <b v="1"/>
    <s v="theater/plays"/>
    <x v="3"/>
    <x v="3"/>
  </r>
  <r>
    <n v="516"/>
    <x v="508"/>
    <s v="Exclusive 5thgeneration structure"/>
    <n v="125400"/>
    <n v="53324"/>
    <x v="511"/>
    <x v="0"/>
    <n v="846"/>
    <x v="512"/>
    <x v="1"/>
    <x v="1"/>
    <x v="194"/>
    <x v="488"/>
    <x v="0"/>
    <b v="0"/>
    <s v="publishing/nonfiction"/>
    <x v="5"/>
    <x v="9"/>
  </r>
  <r>
    <n v="517"/>
    <x v="509"/>
    <s v="Multi-tiered maximized orchestration"/>
    <n v="5900"/>
    <n v="6608"/>
    <x v="512"/>
    <x v="1"/>
    <n v="78"/>
    <x v="513"/>
    <x v="1"/>
    <x v="1"/>
    <x v="483"/>
    <x v="489"/>
    <x v="0"/>
    <b v="0"/>
    <s v="food/food trucks"/>
    <x v="0"/>
    <x v="0"/>
  </r>
  <r>
    <n v="518"/>
    <x v="510"/>
    <s v="Open-architected uniform instruction set"/>
    <n v="8800"/>
    <n v="622"/>
    <x v="513"/>
    <x v="0"/>
    <n v="10"/>
    <x v="514"/>
    <x v="1"/>
    <x v="1"/>
    <x v="484"/>
    <x v="442"/>
    <x v="0"/>
    <b v="1"/>
    <s v="film &amp; video/animation"/>
    <x v="4"/>
    <x v="10"/>
  </r>
  <r>
    <n v="519"/>
    <x v="511"/>
    <s v="Exclusive asymmetric analyzer"/>
    <n v="177700"/>
    <n v="180802"/>
    <x v="514"/>
    <x v="1"/>
    <n v="1773"/>
    <x v="515"/>
    <x v="1"/>
    <x v="1"/>
    <x v="355"/>
    <x v="437"/>
    <x v="0"/>
    <b v="1"/>
    <s v="music/rock"/>
    <x v="1"/>
    <x v="1"/>
  </r>
  <r>
    <n v="520"/>
    <x v="512"/>
    <s v="Organic radical collaboration"/>
    <n v="800"/>
    <n v="3406"/>
    <x v="515"/>
    <x v="1"/>
    <n v="32"/>
    <x v="516"/>
    <x v="1"/>
    <x v="1"/>
    <x v="485"/>
    <x v="490"/>
    <x v="0"/>
    <b v="0"/>
    <s v="theater/plays"/>
    <x v="3"/>
    <x v="3"/>
  </r>
  <r>
    <n v="521"/>
    <x v="513"/>
    <s v="Function-based multi-state software"/>
    <n v="7600"/>
    <n v="11061"/>
    <x v="516"/>
    <x v="1"/>
    <n v="369"/>
    <x v="517"/>
    <x v="1"/>
    <x v="1"/>
    <x v="486"/>
    <x v="491"/>
    <x v="0"/>
    <b v="1"/>
    <s v="film &amp; video/drama"/>
    <x v="4"/>
    <x v="6"/>
  </r>
  <r>
    <n v="522"/>
    <x v="514"/>
    <s v="Innovative static budgetary management"/>
    <n v="50500"/>
    <n v="16389"/>
    <x v="517"/>
    <x v="0"/>
    <n v="191"/>
    <x v="518"/>
    <x v="1"/>
    <x v="1"/>
    <x v="487"/>
    <x v="163"/>
    <x v="0"/>
    <b v="0"/>
    <s v="film &amp; video/shorts"/>
    <x v="4"/>
    <x v="12"/>
  </r>
  <r>
    <n v="523"/>
    <x v="515"/>
    <s v="Triple-buffered holistic ability"/>
    <n v="900"/>
    <n v="6303"/>
    <x v="518"/>
    <x v="1"/>
    <n v="89"/>
    <x v="519"/>
    <x v="1"/>
    <x v="1"/>
    <x v="488"/>
    <x v="492"/>
    <x v="0"/>
    <b v="0"/>
    <s v="film &amp; video/shorts"/>
    <x v="4"/>
    <x v="12"/>
  </r>
  <r>
    <n v="524"/>
    <x v="516"/>
    <s v="Diverse scalable superstructure"/>
    <n v="96700"/>
    <n v="81136"/>
    <x v="519"/>
    <x v="0"/>
    <n v="1979"/>
    <x v="520"/>
    <x v="1"/>
    <x v="1"/>
    <x v="489"/>
    <x v="493"/>
    <x v="0"/>
    <b v="0"/>
    <s v="theater/plays"/>
    <x v="3"/>
    <x v="3"/>
  </r>
  <r>
    <n v="525"/>
    <x v="517"/>
    <s v="Balanced leadingedge data-warehouse"/>
    <n v="2100"/>
    <n v="1768"/>
    <x v="520"/>
    <x v="0"/>
    <n v="63"/>
    <x v="521"/>
    <x v="1"/>
    <x v="1"/>
    <x v="490"/>
    <x v="494"/>
    <x v="0"/>
    <b v="0"/>
    <s v="technology/wearables"/>
    <x v="2"/>
    <x v="8"/>
  </r>
  <r>
    <n v="526"/>
    <x v="518"/>
    <s v="Digitized bandwidth-monitored open architecture"/>
    <n v="8300"/>
    <n v="12944"/>
    <x v="521"/>
    <x v="1"/>
    <n v="147"/>
    <x v="522"/>
    <x v="1"/>
    <x v="1"/>
    <x v="312"/>
    <x v="495"/>
    <x v="0"/>
    <b v="1"/>
    <s v="theater/plays"/>
    <x v="3"/>
    <x v="3"/>
  </r>
  <r>
    <n v="527"/>
    <x v="519"/>
    <s v="Enterprise-wide intermediate portal"/>
    <n v="189200"/>
    <n v="188480"/>
    <x v="522"/>
    <x v="0"/>
    <n v="6080"/>
    <x v="523"/>
    <x v="0"/>
    <x v="0"/>
    <x v="491"/>
    <x v="496"/>
    <x v="0"/>
    <b v="0"/>
    <s v="film &amp; video/animation"/>
    <x v="4"/>
    <x v="10"/>
  </r>
  <r>
    <n v="528"/>
    <x v="520"/>
    <s v="Focused leadingedge matrix"/>
    <n v="9000"/>
    <n v="7227"/>
    <x v="523"/>
    <x v="0"/>
    <n v="80"/>
    <x v="524"/>
    <x v="4"/>
    <x v="4"/>
    <x v="492"/>
    <x v="497"/>
    <x v="0"/>
    <b v="0"/>
    <s v="music/indie rock"/>
    <x v="1"/>
    <x v="7"/>
  </r>
  <r>
    <n v="529"/>
    <x v="521"/>
    <s v="Seamless logistical encryption"/>
    <n v="5100"/>
    <n v="574"/>
    <x v="524"/>
    <x v="0"/>
    <n v="9"/>
    <x v="525"/>
    <x v="1"/>
    <x v="1"/>
    <x v="493"/>
    <x v="180"/>
    <x v="0"/>
    <b v="0"/>
    <s v="games/video games"/>
    <x v="6"/>
    <x v="11"/>
  </r>
  <r>
    <n v="530"/>
    <x v="522"/>
    <s v="Stand-alone human-resource workforce"/>
    <n v="105000"/>
    <n v="96328"/>
    <x v="525"/>
    <x v="0"/>
    <n v="1784"/>
    <x v="526"/>
    <x v="1"/>
    <x v="1"/>
    <x v="494"/>
    <x v="498"/>
    <x v="0"/>
    <b v="1"/>
    <s v="publishing/fiction"/>
    <x v="5"/>
    <x v="13"/>
  </r>
  <r>
    <n v="531"/>
    <x v="523"/>
    <s v="Automated zero tolerance implementation"/>
    <n v="186700"/>
    <n v="178338"/>
    <x v="526"/>
    <x v="2"/>
    <n v="3640"/>
    <x v="527"/>
    <x v="5"/>
    <x v="5"/>
    <x v="495"/>
    <x v="499"/>
    <x v="0"/>
    <b v="0"/>
    <s v="games/video games"/>
    <x v="6"/>
    <x v="11"/>
  </r>
  <r>
    <n v="532"/>
    <x v="524"/>
    <s v="Pre-emptive grid-enabled contingency"/>
    <n v="1600"/>
    <n v="8046"/>
    <x v="527"/>
    <x v="1"/>
    <n v="126"/>
    <x v="528"/>
    <x v="0"/>
    <x v="0"/>
    <x v="496"/>
    <x v="500"/>
    <x v="0"/>
    <b v="0"/>
    <s v="theater/plays"/>
    <x v="3"/>
    <x v="3"/>
  </r>
  <r>
    <n v="533"/>
    <x v="525"/>
    <s v="Multi-lateral didactic encoding"/>
    <n v="115600"/>
    <n v="184086"/>
    <x v="528"/>
    <x v="1"/>
    <n v="2218"/>
    <x v="529"/>
    <x v="4"/>
    <x v="4"/>
    <x v="497"/>
    <x v="50"/>
    <x v="0"/>
    <b v="0"/>
    <s v="music/indie rock"/>
    <x v="1"/>
    <x v="7"/>
  </r>
  <r>
    <n v="534"/>
    <x v="526"/>
    <s v="Self-enabling didactic orchestration"/>
    <n v="89100"/>
    <n v="13385"/>
    <x v="529"/>
    <x v="0"/>
    <n v="243"/>
    <x v="530"/>
    <x v="1"/>
    <x v="1"/>
    <x v="498"/>
    <x v="501"/>
    <x v="0"/>
    <b v="1"/>
    <s v="film &amp; video/drama"/>
    <x v="4"/>
    <x v="6"/>
  </r>
  <r>
    <n v="535"/>
    <x v="527"/>
    <s v="Profit-focused 24/7 data-warehouse"/>
    <n v="2600"/>
    <n v="12533"/>
    <x v="530"/>
    <x v="1"/>
    <n v="202"/>
    <x v="531"/>
    <x v="6"/>
    <x v="6"/>
    <x v="499"/>
    <x v="502"/>
    <x v="0"/>
    <b v="1"/>
    <s v="theater/plays"/>
    <x v="3"/>
    <x v="3"/>
  </r>
  <r>
    <n v="536"/>
    <x v="528"/>
    <s v="Enhanced methodical middleware"/>
    <n v="9800"/>
    <n v="14697"/>
    <x v="531"/>
    <x v="1"/>
    <n v="140"/>
    <x v="532"/>
    <x v="6"/>
    <x v="6"/>
    <x v="500"/>
    <x v="52"/>
    <x v="0"/>
    <b v="0"/>
    <s v="publishing/fiction"/>
    <x v="5"/>
    <x v="13"/>
  </r>
  <r>
    <n v="537"/>
    <x v="529"/>
    <s v="Synchronized client-driven projection"/>
    <n v="84400"/>
    <n v="98935"/>
    <x v="532"/>
    <x v="1"/>
    <n v="1052"/>
    <x v="533"/>
    <x v="3"/>
    <x v="3"/>
    <x v="501"/>
    <x v="503"/>
    <x v="1"/>
    <b v="1"/>
    <s v="film &amp; video/documentary"/>
    <x v="4"/>
    <x v="4"/>
  </r>
  <r>
    <n v="538"/>
    <x v="530"/>
    <s v="Networked didactic time-frame"/>
    <n v="151300"/>
    <n v="57034"/>
    <x v="533"/>
    <x v="0"/>
    <n v="1296"/>
    <x v="534"/>
    <x v="1"/>
    <x v="1"/>
    <x v="502"/>
    <x v="504"/>
    <x v="0"/>
    <b v="0"/>
    <s v="games/mobile games"/>
    <x v="6"/>
    <x v="20"/>
  </r>
  <r>
    <n v="539"/>
    <x v="531"/>
    <s v="Assimilated exuding toolset"/>
    <n v="9800"/>
    <n v="7120"/>
    <x v="534"/>
    <x v="0"/>
    <n v="77"/>
    <x v="535"/>
    <x v="1"/>
    <x v="1"/>
    <x v="503"/>
    <x v="505"/>
    <x v="0"/>
    <b v="1"/>
    <s v="food/food trucks"/>
    <x v="0"/>
    <x v="0"/>
  </r>
  <r>
    <n v="540"/>
    <x v="532"/>
    <s v="Front-line client-server secured line"/>
    <n v="5300"/>
    <n v="14097"/>
    <x v="535"/>
    <x v="1"/>
    <n v="247"/>
    <x v="536"/>
    <x v="1"/>
    <x v="1"/>
    <x v="504"/>
    <x v="506"/>
    <x v="0"/>
    <b v="0"/>
    <s v="photography/photography books"/>
    <x v="7"/>
    <x v="14"/>
  </r>
  <r>
    <n v="541"/>
    <x v="533"/>
    <s v="Polarized systemic Internet solution"/>
    <n v="178000"/>
    <n v="43086"/>
    <x v="536"/>
    <x v="0"/>
    <n v="395"/>
    <x v="537"/>
    <x v="6"/>
    <x v="6"/>
    <x v="505"/>
    <x v="507"/>
    <x v="0"/>
    <b v="0"/>
    <s v="games/mobile games"/>
    <x v="6"/>
    <x v="20"/>
  </r>
  <r>
    <n v="542"/>
    <x v="534"/>
    <s v="Profit-focused exuding moderator"/>
    <n v="77000"/>
    <n v="1930"/>
    <x v="537"/>
    <x v="0"/>
    <n v="49"/>
    <x v="538"/>
    <x v="4"/>
    <x v="4"/>
    <x v="506"/>
    <x v="508"/>
    <x v="0"/>
    <b v="0"/>
    <s v="music/indie rock"/>
    <x v="1"/>
    <x v="7"/>
  </r>
  <r>
    <n v="543"/>
    <x v="535"/>
    <s v="Cross-group high-level moderator"/>
    <n v="84900"/>
    <n v="13864"/>
    <x v="538"/>
    <x v="0"/>
    <n v="180"/>
    <x v="539"/>
    <x v="1"/>
    <x v="1"/>
    <x v="507"/>
    <x v="509"/>
    <x v="0"/>
    <b v="0"/>
    <s v="games/video games"/>
    <x v="6"/>
    <x v="11"/>
  </r>
  <r>
    <n v="544"/>
    <x v="536"/>
    <s v="Public-key 3rdgeneration system engine"/>
    <n v="2800"/>
    <n v="7742"/>
    <x v="539"/>
    <x v="1"/>
    <n v="84"/>
    <x v="540"/>
    <x v="1"/>
    <x v="1"/>
    <x v="508"/>
    <x v="510"/>
    <x v="0"/>
    <b v="0"/>
    <s v="music/rock"/>
    <x v="1"/>
    <x v="1"/>
  </r>
  <r>
    <n v="545"/>
    <x v="537"/>
    <s v="Organized value-added access"/>
    <n v="184800"/>
    <n v="164109"/>
    <x v="540"/>
    <x v="0"/>
    <n v="2690"/>
    <x v="541"/>
    <x v="1"/>
    <x v="1"/>
    <x v="509"/>
    <x v="511"/>
    <x v="0"/>
    <b v="0"/>
    <s v="theater/plays"/>
    <x v="3"/>
    <x v="3"/>
  </r>
  <r>
    <n v="546"/>
    <x v="538"/>
    <s v="Cloned global Graphical User Interface"/>
    <n v="4200"/>
    <n v="6870"/>
    <x v="541"/>
    <x v="1"/>
    <n v="88"/>
    <x v="542"/>
    <x v="1"/>
    <x v="1"/>
    <x v="510"/>
    <x v="512"/>
    <x v="0"/>
    <b v="1"/>
    <s v="theater/plays"/>
    <x v="3"/>
    <x v="3"/>
  </r>
  <r>
    <n v="547"/>
    <x v="539"/>
    <s v="Focused solution-oriented matrix"/>
    <n v="1300"/>
    <n v="12597"/>
    <x v="542"/>
    <x v="1"/>
    <n v="156"/>
    <x v="543"/>
    <x v="1"/>
    <x v="1"/>
    <x v="511"/>
    <x v="513"/>
    <x v="0"/>
    <b v="0"/>
    <s v="film &amp; video/drama"/>
    <x v="4"/>
    <x v="6"/>
  </r>
  <r>
    <n v="548"/>
    <x v="540"/>
    <s v="Monitored discrete toolset"/>
    <n v="66100"/>
    <n v="179074"/>
    <x v="543"/>
    <x v="1"/>
    <n v="2985"/>
    <x v="544"/>
    <x v="1"/>
    <x v="1"/>
    <x v="512"/>
    <x v="514"/>
    <x v="0"/>
    <b v="0"/>
    <s v="theater/plays"/>
    <x v="3"/>
    <x v="3"/>
  </r>
  <r>
    <n v="549"/>
    <x v="541"/>
    <s v="Business-focused intermediate system engine"/>
    <n v="29500"/>
    <n v="83843"/>
    <x v="544"/>
    <x v="1"/>
    <n v="762"/>
    <x v="545"/>
    <x v="1"/>
    <x v="1"/>
    <x v="513"/>
    <x v="515"/>
    <x v="0"/>
    <b v="0"/>
    <s v="technology/wearables"/>
    <x v="2"/>
    <x v="8"/>
  </r>
  <r>
    <n v="550"/>
    <x v="542"/>
    <s v="De-engineered disintermediate encoding"/>
    <n v="100"/>
    <n v="4"/>
    <x v="446"/>
    <x v="3"/>
    <n v="1"/>
    <x v="446"/>
    <x v="5"/>
    <x v="5"/>
    <x v="514"/>
    <x v="516"/>
    <x v="0"/>
    <b v="0"/>
    <s v="music/indie rock"/>
    <x v="1"/>
    <x v="7"/>
  </r>
  <r>
    <n v="551"/>
    <x v="543"/>
    <s v="Streamlined upward-trending analyzer"/>
    <n v="180100"/>
    <n v="105598"/>
    <x v="545"/>
    <x v="0"/>
    <n v="2779"/>
    <x v="546"/>
    <x v="2"/>
    <x v="2"/>
    <x v="515"/>
    <x v="517"/>
    <x v="0"/>
    <b v="1"/>
    <s v="technology/web"/>
    <x v="2"/>
    <x v="2"/>
  </r>
  <r>
    <n v="552"/>
    <x v="544"/>
    <s v="Distributed human-resource policy"/>
    <n v="9000"/>
    <n v="8866"/>
    <x v="546"/>
    <x v="0"/>
    <n v="92"/>
    <x v="547"/>
    <x v="1"/>
    <x v="1"/>
    <x v="516"/>
    <x v="518"/>
    <x v="0"/>
    <b v="0"/>
    <s v="theater/plays"/>
    <x v="3"/>
    <x v="3"/>
  </r>
  <r>
    <n v="553"/>
    <x v="545"/>
    <s v="De-engineered 5thgeneration contingency"/>
    <n v="170600"/>
    <n v="75022"/>
    <x v="547"/>
    <x v="0"/>
    <n v="1028"/>
    <x v="548"/>
    <x v="1"/>
    <x v="1"/>
    <x v="517"/>
    <x v="519"/>
    <x v="0"/>
    <b v="0"/>
    <s v="music/rock"/>
    <x v="1"/>
    <x v="1"/>
  </r>
  <r>
    <n v="554"/>
    <x v="546"/>
    <s v="Multi-channeled upward-trending application"/>
    <n v="9500"/>
    <n v="14408"/>
    <x v="548"/>
    <x v="1"/>
    <n v="554"/>
    <x v="549"/>
    <x v="0"/>
    <x v="0"/>
    <x v="518"/>
    <x v="520"/>
    <x v="0"/>
    <b v="0"/>
    <s v="music/indie rock"/>
    <x v="1"/>
    <x v="7"/>
  </r>
  <r>
    <n v="555"/>
    <x v="547"/>
    <s v="Organic maximized database"/>
    <n v="6300"/>
    <n v="14089"/>
    <x v="549"/>
    <x v="1"/>
    <n v="135"/>
    <x v="550"/>
    <x v="3"/>
    <x v="3"/>
    <x v="519"/>
    <x v="219"/>
    <x v="0"/>
    <b v="0"/>
    <s v="music/rock"/>
    <x v="1"/>
    <x v="1"/>
  </r>
  <r>
    <n v="556"/>
    <x v="195"/>
    <s v="Grass-roots 24/7 attitude"/>
    <n v="5200"/>
    <n v="12467"/>
    <x v="550"/>
    <x v="1"/>
    <n v="122"/>
    <x v="551"/>
    <x v="1"/>
    <x v="1"/>
    <x v="520"/>
    <x v="521"/>
    <x v="0"/>
    <b v="1"/>
    <s v="publishing/translations"/>
    <x v="5"/>
    <x v="18"/>
  </r>
  <r>
    <n v="557"/>
    <x v="548"/>
    <s v="Team-oriented global strategy"/>
    <n v="6000"/>
    <n v="11960"/>
    <x v="551"/>
    <x v="1"/>
    <n v="221"/>
    <x v="552"/>
    <x v="1"/>
    <x v="1"/>
    <x v="521"/>
    <x v="522"/>
    <x v="0"/>
    <b v="1"/>
    <s v="film &amp; video/science fiction"/>
    <x v="4"/>
    <x v="22"/>
  </r>
  <r>
    <n v="558"/>
    <x v="549"/>
    <s v="Enhanced client-driven capacity"/>
    <n v="5800"/>
    <n v="7966"/>
    <x v="552"/>
    <x v="1"/>
    <n v="126"/>
    <x v="553"/>
    <x v="1"/>
    <x v="1"/>
    <x v="522"/>
    <x v="523"/>
    <x v="0"/>
    <b v="0"/>
    <s v="theater/plays"/>
    <x v="3"/>
    <x v="3"/>
  </r>
  <r>
    <n v="559"/>
    <x v="550"/>
    <s v="Exclusive systematic productivity"/>
    <n v="105300"/>
    <n v="106321"/>
    <x v="553"/>
    <x v="1"/>
    <n v="1022"/>
    <x v="554"/>
    <x v="1"/>
    <x v="1"/>
    <x v="523"/>
    <x v="524"/>
    <x v="0"/>
    <b v="0"/>
    <s v="theater/plays"/>
    <x v="3"/>
    <x v="3"/>
  </r>
  <r>
    <n v="560"/>
    <x v="551"/>
    <s v="Re-engineered radical policy"/>
    <n v="20000"/>
    <n v="158832"/>
    <x v="554"/>
    <x v="1"/>
    <n v="3177"/>
    <x v="555"/>
    <x v="1"/>
    <x v="1"/>
    <x v="524"/>
    <x v="348"/>
    <x v="0"/>
    <b v="0"/>
    <s v="film &amp; video/animation"/>
    <x v="4"/>
    <x v="10"/>
  </r>
  <r>
    <n v="561"/>
    <x v="552"/>
    <s v="Down-sized logistical adapter"/>
    <n v="3000"/>
    <n v="11091"/>
    <x v="555"/>
    <x v="1"/>
    <n v="198"/>
    <x v="556"/>
    <x v="5"/>
    <x v="5"/>
    <x v="525"/>
    <x v="280"/>
    <x v="0"/>
    <b v="0"/>
    <s v="theater/plays"/>
    <x v="3"/>
    <x v="3"/>
  </r>
  <r>
    <n v="562"/>
    <x v="553"/>
    <s v="Configurable bandwidth-monitored throughput"/>
    <n v="9900"/>
    <n v="1269"/>
    <x v="556"/>
    <x v="0"/>
    <n v="26"/>
    <x v="557"/>
    <x v="5"/>
    <x v="5"/>
    <x v="188"/>
    <x v="525"/>
    <x v="0"/>
    <b v="0"/>
    <s v="music/rock"/>
    <x v="1"/>
    <x v="1"/>
  </r>
  <r>
    <n v="563"/>
    <x v="554"/>
    <s v="Optional tangible pricing structure"/>
    <n v="3700"/>
    <n v="5107"/>
    <x v="557"/>
    <x v="1"/>
    <n v="85"/>
    <x v="558"/>
    <x v="2"/>
    <x v="2"/>
    <x v="526"/>
    <x v="526"/>
    <x v="0"/>
    <b v="0"/>
    <s v="film &amp; video/documentary"/>
    <x v="4"/>
    <x v="4"/>
  </r>
  <r>
    <n v="564"/>
    <x v="555"/>
    <s v="Organic high-level implementation"/>
    <n v="168700"/>
    <n v="141393"/>
    <x v="558"/>
    <x v="0"/>
    <n v="1790"/>
    <x v="559"/>
    <x v="1"/>
    <x v="1"/>
    <x v="527"/>
    <x v="527"/>
    <x v="0"/>
    <b v="0"/>
    <s v="theater/plays"/>
    <x v="3"/>
    <x v="3"/>
  </r>
  <r>
    <n v="565"/>
    <x v="556"/>
    <s v="Decentralized logistical collaboration"/>
    <n v="94900"/>
    <n v="194166"/>
    <x v="559"/>
    <x v="1"/>
    <n v="3596"/>
    <x v="560"/>
    <x v="1"/>
    <x v="1"/>
    <x v="528"/>
    <x v="528"/>
    <x v="0"/>
    <b v="0"/>
    <s v="theater/plays"/>
    <x v="3"/>
    <x v="3"/>
  </r>
  <r>
    <n v="566"/>
    <x v="557"/>
    <s v="Advanced content-based installation"/>
    <n v="9300"/>
    <n v="4124"/>
    <x v="560"/>
    <x v="0"/>
    <n v="37"/>
    <x v="561"/>
    <x v="1"/>
    <x v="1"/>
    <x v="522"/>
    <x v="529"/>
    <x v="0"/>
    <b v="1"/>
    <s v="music/electric music"/>
    <x v="1"/>
    <x v="5"/>
  </r>
  <r>
    <n v="567"/>
    <x v="558"/>
    <s v="Distributed high-level open architecture"/>
    <n v="6800"/>
    <n v="14865"/>
    <x v="561"/>
    <x v="1"/>
    <n v="244"/>
    <x v="562"/>
    <x v="1"/>
    <x v="1"/>
    <x v="529"/>
    <x v="360"/>
    <x v="0"/>
    <b v="0"/>
    <s v="music/rock"/>
    <x v="1"/>
    <x v="1"/>
  </r>
  <r>
    <n v="568"/>
    <x v="559"/>
    <s v="Synergized zero tolerance help-desk"/>
    <n v="72400"/>
    <n v="134688"/>
    <x v="562"/>
    <x v="1"/>
    <n v="5180"/>
    <x v="563"/>
    <x v="1"/>
    <x v="1"/>
    <x v="530"/>
    <x v="254"/>
    <x v="0"/>
    <b v="0"/>
    <s v="theater/plays"/>
    <x v="3"/>
    <x v="3"/>
  </r>
  <r>
    <n v="569"/>
    <x v="560"/>
    <s v="Extended multi-tasking definition"/>
    <n v="20100"/>
    <n v="47705"/>
    <x v="563"/>
    <x v="1"/>
    <n v="589"/>
    <x v="564"/>
    <x v="6"/>
    <x v="6"/>
    <x v="531"/>
    <x v="530"/>
    <x v="0"/>
    <b v="0"/>
    <s v="film &amp; video/animation"/>
    <x v="4"/>
    <x v="10"/>
  </r>
  <r>
    <n v="570"/>
    <x v="561"/>
    <s v="Realigned uniform knowledge user"/>
    <n v="31200"/>
    <n v="95364"/>
    <x v="564"/>
    <x v="1"/>
    <n v="2725"/>
    <x v="565"/>
    <x v="1"/>
    <x v="1"/>
    <x v="515"/>
    <x v="531"/>
    <x v="0"/>
    <b v="1"/>
    <s v="music/rock"/>
    <x v="1"/>
    <x v="1"/>
  </r>
  <r>
    <n v="571"/>
    <x v="562"/>
    <s v="Monitored grid-enabled model"/>
    <n v="3500"/>
    <n v="3295"/>
    <x v="565"/>
    <x v="0"/>
    <n v="35"/>
    <x v="566"/>
    <x v="6"/>
    <x v="6"/>
    <x v="532"/>
    <x v="532"/>
    <x v="0"/>
    <b v="0"/>
    <s v="film &amp; video/shorts"/>
    <x v="4"/>
    <x v="12"/>
  </r>
  <r>
    <n v="572"/>
    <x v="563"/>
    <s v="Assimilated actuating policy"/>
    <n v="9000"/>
    <n v="4896"/>
    <x v="566"/>
    <x v="3"/>
    <n v="94"/>
    <x v="567"/>
    <x v="1"/>
    <x v="1"/>
    <x v="533"/>
    <x v="533"/>
    <x v="0"/>
    <b v="1"/>
    <s v="music/rock"/>
    <x v="1"/>
    <x v="1"/>
  </r>
  <r>
    <n v="573"/>
    <x v="564"/>
    <s v="Total incremental productivity"/>
    <n v="6700"/>
    <n v="7496"/>
    <x v="567"/>
    <x v="1"/>
    <n v="300"/>
    <x v="568"/>
    <x v="1"/>
    <x v="1"/>
    <x v="409"/>
    <x v="534"/>
    <x v="0"/>
    <b v="0"/>
    <s v="journalism/audio"/>
    <x v="8"/>
    <x v="23"/>
  </r>
  <r>
    <n v="574"/>
    <x v="565"/>
    <s v="Adaptive local task-force"/>
    <n v="2700"/>
    <n v="9967"/>
    <x v="568"/>
    <x v="1"/>
    <n v="144"/>
    <x v="569"/>
    <x v="1"/>
    <x v="1"/>
    <x v="534"/>
    <x v="535"/>
    <x v="0"/>
    <b v="1"/>
    <s v="food/food trucks"/>
    <x v="0"/>
    <x v="0"/>
  </r>
  <r>
    <n v="575"/>
    <x v="566"/>
    <s v="Universal zero-defect concept"/>
    <n v="83300"/>
    <n v="52421"/>
    <x v="569"/>
    <x v="0"/>
    <n v="558"/>
    <x v="570"/>
    <x v="1"/>
    <x v="1"/>
    <x v="53"/>
    <x v="536"/>
    <x v="0"/>
    <b v="1"/>
    <s v="theater/plays"/>
    <x v="3"/>
    <x v="3"/>
  </r>
  <r>
    <n v="576"/>
    <x v="567"/>
    <s v="Object-based bottom-line superstructure"/>
    <n v="9700"/>
    <n v="6298"/>
    <x v="570"/>
    <x v="0"/>
    <n v="64"/>
    <x v="571"/>
    <x v="1"/>
    <x v="1"/>
    <x v="535"/>
    <x v="537"/>
    <x v="0"/>
    <b v="0"/>
    <s v="theater/plays"/>
    <x v="3"/>
    <x v="3"/>
  </r>
  <r>
    <n v="577"/>
    <x v="568"/>
    <s v="Adaptive 24hour projection"/>
    <n v="8200"/>
    <n v="1546"/>
    <x v="571"/>
    <x v="3"/>
    <n v="37"/>
    <x v="572"/>
    <x v="1"/>
    <x v="1"/>
    <x v="536"/>
    <x v="538"/>
    <x v="0"/>
    <b v="0"/>
    <s v="music/jazz"/>
    <x v="1"/>
    <x v="17"/>
  </r>
  <r>
    <n v="578"/>
    <x v="569"/>
    <s v="Sharable radical toolset"/>
    <n v="96500"/>
    <n v="16168"/>
    <x v="572"/>
    <x v="0"/>
    <n v="245"/>
    <x v="573"/>
    <x v="1"/>
    <x v="1"/>
    <x v="537"/>
    <x v="539"/>
    <x v="0"/>
    <b v="0"/>
    <s v="film &amp; video/science fiction"/>
    <x v="4"/>
    <x v="22"/>
  </r>
  <r>
    <n v="579"/>
    <x v="570"/>
    <s v="Focused multimedia knowledgebase"/>
    <n v="6200"/>
    <n v="6269"/>
    <x v="573"/>
    <x v="1"/>
    <n v="87"/>
    <x v="574"/>
    <x v="1"/>
    <x v="1"/>
    <x v="538"/>
    <x v="540"/>
    <x v="0"/>
    <b v="0"/>
    <s v="music/jazz"/>
    <x v="1"/>
    <x v="17"/>
  </r>
  <r>
    <n v="580"/>
    <x v="251"/>
    <s v="Seamless 6thgeneration extranet"/>
    <n v="43800"/>
    <n v="149578"/>
    <x v="574"/>
    <x v="1"/>
    <n v="3116"/>
    <x v="575"/>
    <x v="1"/>
    <x v="1"/>
    <x v="539"/>
    <x v="541"/>
    <x v="0"/>
    <b v="0"/>
    <s v="theater/plays"/>
    <x v="3"/>
    <x v="3"/>
  </r>
  <r>
    <n v="581"/>
    <x v="571"/>
    <s v="Sharable mobile knowledgebase"/>
    <n v="6000"/>
    <n v="3841"/>
    <x v="575"/>
    <x v="0"/>
    <n v="71"/>
    <x v="576"/>
    <x v="1"/>
    <x v="1"/>
    <x v="540"/>
    <x v="542"/>
    <x v="0"/>
    <b v="0"/>
    <s v="technology/web"/>
    <x v="2"/>
    <x v="2"/>
  </r>
  <r>
    <n v="582"/>
    <x v="572"/>
    <s v="Cross-group global system engine"/>
    <n v="8700"/>
    <n v="4531"/>
    <x v="576"/>
    <x v="0"/>
    <n v="42"/>
    <x v="577"/>
    <x v="1"/>
    <x v="1"/>
    <x v="505"/>
    <x v="543"/>
    <x v="0"/>
    <b v="1"/>
    <s v="games/video games"/>
    <x v="6"/>
    <x v="11"/>
  </r>
  <r>
    <n v="583"/>
    <x v="573"/>
    <s v="Centralized clear-thinking conglomeration"/>
    <n v="18900"/>
    <n v="60934"/>
    <x v="577"/>
    <x v="1"/>
    <n v="909"/>
    <x v="578"/>
    <x v="1"/>
    <x v="1"/>
    <x v="541"/>
    <x v="544"/>
    <x v="0"/>
    <b v="0"/>
    <s v="film &amp; video/documentary"/>
    <x v="4"/>
    <x v="4"/>
  </r>
  <r>
    <n v="584"/>
    <x v="8"/>
    <s v="De-engineered cohesive system engine"/>
    <n v="86400"/>
    <n v="103255"/>
    <x v="578"/>
    <x v="1"/>
    <n v="1613"/>
    <x v="579"/>
    <x v="1"/>
    <x v="1"/>
    <x v="542"/>
    <x v="545"/>
    <x v="0"/>
    <b v="0"/>
    <s v="technology/web"/>
    <x v="2"/>
    <x v="2"/>
  </r>
  <r>
    <n v="585"/>
    <x v="574"/>
    <s v="Reactive analyzing function"/>
    <n v="8900"/>
    <n v="13065"/>
    <x v="579"/>
    <x v="1"/>
    <n v="136"/>
    <x v="580"/>
    <x v="1"/>
    <x v="1"/>
    <x v="543"/>
    <x v="546"/>
    <x v="0"/>
    <b v="0"/>
    <s v="publishing/translations"/>
    <x v="5"/>
    <x v="18"/>
  </r>
  <r>
    <n v="586"/>
    <x v="575"/>
    <s v="Robust hybrid budgetary management"/>
    <n v="700"/>
    <n v="6654"/>
    <x v="580"/>
    <x v="1"/>
    <n v="130"/>
    <x v="581"/>
    <x v="1"/>
    <x v="1"/>
    <x v="544"/>
    <x v="547"/>
    <x v="0"/>
    <b v="0"/>
    <s v="music/rock"/>
    <x v="1"/>
    <x v="1"/>
  </r>
  <r>
    <n v="587"/>
    <x v="576"/>
    <s v="Open-source analyzing monitoring"/>
    <n v="9400"/>
    <n v="6852"/>
    <x v="581"/>
    <x v="0"/>
    <n v="156"/>
    <x v="582"/>
    <x v="0"/>
    <x v="0"/>
    <x v="35"/>
    <x v="548"/>
    <x v="0"/>
    <b v="1"/>
    <s v="food/food trucks"/>
    <x v="0"/>
    <x v="0"/>
  </r>
  <r>
    <n v="588"/>
    <x v="577"/>
    <s v="Up-sized discrete firmware"/>
    <n v="157600"/>
    <n v="124517"/>
    <x v="582"/>
    <x v="0"/>
    <n v="1368"/>
    <x v="583"/>
    <x v="4"/>
    <x v="4"/>
    <x v="152"/>
    <x v="298"/>
    <x v="0"/>
    <b v="0"/>
    <s v="theater/plays"/>
    <x v="3"/>
    <x v="3"/>
  </r>
  <r>
    <n v="589"/>
    <x v="578"/>
    <s v="Exclusive intangible extranet"/>
    <n v="7900"/>
    <n v="5113"/>
    <x v="583"/>
    <x v="0"/>
    <n v="102"/>
    <x v="584"/>
    <x v="1"/>
    <x v="1"/>
    <x v="545"/>
    <x v="549"/>
    <x v="0"/>
    <b v="0"/>
    <s v="film &amp; video/documentary"/>
    <x v="4"/>
    <x v="4"/>
  </r>
  <r>
    <n v="590"/>
    <x v="579"/>
    <s v="Synergized analyzing process improvement"/>
    <n v="7100"/>
    <n v="5824"/>
    <x v="584"/>
    <x v="0"/>
    <n v="86"/>
    <x v="585"/>
    <x v="2"/>
    <x v="2"/>
    <x v="546"/>
    <x v="550"/>
    <x v="0"/>
    <b v="0"/>
    <s v="publishing/radio &amp; podcasts"/>
    <x v="5"/>
    <x v="15"/>
  </r>
  <r>
    <n v="591"/>
    <x v="580"/>
    <s v="Realigned dedicated system engine"/>
    <n v="600"/>
    <n v="6226"/>
    <x v="585"/>
    <x v="1"/>
    <n v="102"/>
    <x v="586"/>
    <x v="1"/>
    <x v="1"/>
    <x v="547"/>
    <x v="551"/>
    <x v="0"/>
    <b v="0"/>
    <s v="games/video games"/>
    <x v="6"/>
    <x v="11"/>
  </r>
  <r>
    <n v="592"/>
    <x v="581"/>
    <s v="Object-based bandwidth-monitored concept"/>
    <n v="156800"/>
    <n v="20243"/>
    <x v="586"/>
    <x v="0"/>
    <n v="253"/>
    <x v="587"/>
    <x v="1"/>
    <x v="1"/>
    <x v="548"/>
    <x v="552"/>
    <x v="0"/>
    <b v="0"/>
    <s v="theater/plays"/>
    <x v="3"/>
    <x v="3"/>
  </r>
  <r>
    <n v="593"/>
    <x v="582"/>
    <s v="Ameliorated client-driven open system"/>
    <n v="121600"/>
    <n v="188288"/>
    <x v="587"/>
    <x v="1"/>
    <n v="4006"/>
    <x v="588"/>
    <x v="1"/>
    <x v="1"/>
    <x v="549"/>
    <x v="238"/>
    <x v="0"/>
    <b v="0"/>
    <s v="film &amp; video/animation"/>
    <x v="4"/>
    <x v="10"/>
  </r>
  <r>
    <n v="594"/>
    <x v="583"/>
    <s v="Upgradable leadingedge Local Area Network"/>
    <n v="157300"/>
    <n v="11167"/>
    <x v="588"/>
    <x v="0"/>
    <n v="157"/>
    <x v="589"/>
    <x v="1"/>
    <x v="1"/>
    <x v="550"/>
    <x v="553"/>
    <x v="0"/>
    <b v="1"/>
    <s v="theater/plays"/>
    <x v="3"/>
    <x v="3"/>
  </r>
  <r>
    <n v="595"/>
    <x v="584"/>
    <s v="Customizable intermediate data-warehouse"/>
    <n v="70300"/>
    <n v="146595"/>
    <x v="589"/>
    <x v="1"/>
    <n v="1629"/>
    <x v="590"/>
    <x v="1"/>
    <x v="1"/>
    <x v="551"/>
    <x v="554"/>
    <x v="0"/>
    <b v="1"/>
    <s v="theater/plays"/>
    <x v="3"/>
    <x v="3"/>
  </r>
  <r>
    <n v="596"/>
    <x v="585"/>
    <s v="Managed optimizing archive"/>
    <n v="7900"/>
    <n v="7875"/>
    <x v="590"/>
    <x v="0"/>
    <n v="183"/>
    <x v="591"/>
    <x v="1"/>
    <x v="1"/>
    <x v="552"/>
    <x v="496"/>
    <x v="0"/>
    <b v="1"/>
    <s v="film &amp; video/drama"/>
    <x v="4"/>
    <x v="6"/>
  </r>
  <r>
    <n v="597"/>
    <x v="586"/>
    <s v="Diverse systematic projection"/>
    <n v="73800"/>
    <n v="148779"/>
    <x v="591"/>
    <x v="1"/>
    <n v="2188"/>
    <x v="592"/>
    <x v="1"/>
    <x v="1"/>
    <x v="462"/>
    <x v="555"/>
    <x v="0"/>
    <b v="0"/>
    <s v="theater/plays"/>
    <x v="3"/>
    <x v="3"/>
  </r>
  <r>
    <n v="598"/>
    <x v="587"/>
    <s v="Up-sized web-enabled info-mediaries"/>
    <n v="108500"/>
    <n v="175868"/>
    <x v="592"/>
    <x v="1"/>
    <n v="2409"/>
    <x v="593"/>
    <x v="6"/>
    <x v="6"/>
    <x v="553"/>
    <x v="556"/>
    <x v="0"/>
    <b v="0"/>
    <s v="music/rock"/>
    <x v="1"/>
    <x v="1"/>
  </r>
  <r>
    <n v="599"/>
    <x v="588"/>
    <s v="Persevering optimizing Graphical User Interface"/>
    <n v="140300"/>
    <n v="5112"/>
    <x v="593"/>
    <x v="0"/>
    <n v="82"/>
    <x v="594"/>
    <x v="3"/>
    <x v="3"/>
    <x v="554"/>
    <x v="557"/>
    <x v="0"/>
    <b v="0"/>
    <s v="film &amp; video/documentary"/>
    <x v="4"/>
    <x v="4"/>
  </r>
  <r>
    <n v="600"/>
    <x v="589"/>
    <s v="Cross-platform tertiary array"/>
    <n v="100"/>
    <n v="5"/>
    <x v="298"/>
    <x v="0"/>
    <n v="1"/>
    <x v="298"/>
    <x v="4"/>
    <x v="4"/>
    <x v="555"/>
    <x v="558"/>
    <x v="0"/>
    <b v="0"/>
    <s v="food/food trucks"/>
    <x v="0"/>
    <x v="0"/>
  </r>
  <r>
    <n v="601"/>
    <x v="590"/>
    <s v="Inverse neutral structure"/>
    <n v="6300"/>
    <n v="13018"/>
    <x v="594"/>
    <x v="1"/>
    <n v="194"/>
    <x v="595"/>
    <x v="1"/>
    <x v="1"/>
    <x v="548"/>
    <x v="559"/>
    <x v="1"/>
    <b v="0"/>
    <s v="technology/wearables"/>
    <x v="2"/>
    <x v="8"/>
  </r>
  <r>
    <n v="602"/>
    <x v="591"/>
    <s v="Quality-focused system-worthy support"/>
    <n v="71100"/>
    <n v="91176"/>
    <x v="595"/>
    <x v="1"/>
    <n v="1140"/>
    <x v="596"/>
    <x v="1"/>
    <x v="1"/>
    <x v="62"/>
    <x v="560"/>
    <x v="0"/>
    <b v="0"/>
    <s v="theater/plays"/>
    <x v="3"/>
    <x v="3"/>
  </r>
  <r>
    <n v="603"/>
    <x v="592"/>
    <s v="Vision-oriented 5thgeneration array"/>
    <n v="5300"/>
    <n v="6342"/>
    <x v="596"/>
    <x v="1"/>
    <n v="102"/>
    <x v="597"/>
    <x v="1"/>
    <x v="1"/>
    <x v="556"/>
    <x v="561"/>
    <x v="0"/>
    <b v="0"/>
    <s v="theater/plays"/>
    <x v="3"/>
    <x v="3"/>
  </r>
  <r>
    <n v="604"/>
    <x v="593"/>
    <s v="Cross-platform logistical circuit"/>
    <n v="88700"/>
    <n v="151438"/>
    <x v="597"/>
    <x v="1"/>
    <n v="2857"/>
    <x v="598"/>
    <x v="1"/>
    <x v="1"/>
    <x v="557"/>
    <x v="562"/>
    <x v="0"/>
    <b v="0"/>
    <s v="theater/plays"/>
    <x v="3"/>
    <x v="3"/>
  </r>
  <r>
    <n v="605"/>
    <x v="594"/>
    <s v="Profound solution-oriented matrix"/>
    <n v="3300"/>
    <n v="6178"/>
    <x v="598"/>
    <x v="1"/>
    <n v="107"/>
    <x v="599"/>
    <x v="1"/>
    <x v="1"/>
    <x v="27"/>
    <x v="563"/>
    <x v="0"/>
    <b v="0"/>
    <s v="publishing/nonfiction"/>
    <x v="5"/>
    <x v="9"/>
  </r>
  <r>
    <n v="606"/>
    <x v="595"/>
    <s v="Extended asynchronous initiative"/>
    <n v="3400"/>
    <n v="6405"/>
    <x v="599"/>
    <x v="1"/>
    <n v="160"/>
    <x v="600"/>
    <x v="4"/>
    <x v="4"/>
    <x v="558"/>
    <x v="529"/>
    <x v="0"/>
    <b v="0"/>
    <s v="music/rock"/>
    <x v="1"/>
    <x v="1"/>
  </r>
  <r>
    <n v="607"/>
    <x v="596"/>
    <s v="Fundamental needs-based frame"/>
    <n v="137600"/>
    <n v="180667"/>
    <x v="600"/>
    <x v="1"/>
    <n v="2230"/>
    <x v="601"/>
    <x v="1"/>
    <x v="1"/>
    <x v="559"/>
    <x v="564"/>
    <x v="0"/>
    <b v="0"/>
    <s v="food/food trucks"/>
    <x v="0"/>
    <x v="0"/>
  </r>
  <r>
    <n v="608"/>
    <x v="597"/>
    <s v="Compatible full-range leverage"/>
    <n v="3900"/>
    <n v="11075"/>
    <x v="601"/>
    <x v="1"/>
    <n v="316"/>
    <x v="602"/>
    <x v="1"/>
    <x v="1"/>
    <x v="426"/>
    <x v="565"/>
    <x v="0"/>
    <b v="1"/>
    <s v="music/jazz"/>
    <x v="1"/>
    <x v="17"/>
  </r>
  <r>
    <n v="609"/>
    <x v="598"/>
    <s v="Upgradable holistic system engine"/>
    <n v="10000"/>
    <n v="12042"/>
    <x v="602"/>
    <x v="1"/>
    <n v="117"/>
    <x v="603"/>
    <x v="1"/>
    <x v="1"/>
    <x v="560"/>
    <x v="566"/>
    <x v="0"/>
    <b v="0"/>
    <s v="film &amp; video/science fiction"/>
    <x v="4"/>
    <x v="22"/>
  </r>
  <r>
    <n v="610"/>
    <x v="599"/>
    <s v="Stand-alone multi-state data-warehouse"/>
    <n v="42800"/>
    <n v="179356"/>
    <x v="603"/>
    <x v="1"/>
    <n v="6406"/>
    <x v="604"/>
    <x v="1"/>
    <x v="1"/>
    <x v="561"/>
    <x v="567"/>
    <x v="0"/>
    <b v="0"/>
    <s v="theater/plays"/>
    <x v="3"/>
    <x v="3"/>
  </r>
  <r>
    <n v="611"/>
    <x v="600"/>
    <s v="Multi-lateral maximized core"/>
    <n v="8200"/>
    <n v="1136"/>
    <x v="604"/>
    <x v="3"/>
    <n v="15"/>
    <x v="605"/>
    <x v="1"/>
    <x v="1"/>
    <x v="562"/>
    <x v="568"/>
    <x v="0"/>
    <b v="0"/>
    <s v="theater/plays"/>
    <x v="3"/>
    <x v="3"/>
  </r>
  <r>
    <n v="612"/>
    <x v="601"/>
    <s v="Innovative holistic hub"/>
    <n v="6200"/>
    <n v="8645"/>
    <x v="605"/>
    <x v="1"/>
    <n v="192"/>
    <x v="606"/>
    <x v="1"/>
    <x v="1"/>
    <x v="563"/>
    <x v="569"/>
    <x v="0"/>
    <b v="0"/>
    <s v="music/electric music"/>
    <x v="1"/>
    <x v="5"/>
  </r>
  <r>
    <n v="613"/>
    <x v="602"/>
    <s v="Reverse-engineered 24/7 methodology"/>
    <n v="1100"/>
    <n v="1914"/>
    <x v="606"/>
    <x v="1"/>
    <n v="26"/>
    <x v="607"/>
    <x v="0"/>
    <x v="0"/>
    <x v="564"/>
    <x v="570"/>
    <x v="0"/>
    <b v="0"/>
    <s v="theater/plays"/>
    <x v="3"/>
    <x v="3"/>
  </r>
  <r>
    <n v="614"/>
    <x v="603"/>
    <s v="Business-focused dynamic info-mediaries"/>
    <n v="26500"/>
    <n v="41205"/>
    <x v="607"/>
    <x v="1"/>
    <n v="723"/>
    <x v="608"/>
    <x v="1"/>
    <x v="1"/>
    <x v="565"/>
    <x v="571"/>
    <x v="0"/>
    <b v="0"/>
    <s v="theater/plays"/>
    <x v="3"/>
    <x v="3"/>
  </r>
  <r>
    <n v="615"/>
    <x v="604"/>
    <s v="Digitized clear-thinking installation"/>
    <n v="8500"/>
    <n v="14488"/>
    <x v="608"/>
    <x v="1"/>
    <n v="170"/>
    <x v="609"/>
    <x v="6"/>
    <x v="6"/>
    <x v="566"/>
    <x v="572"/>
    <x v="0"/>
    <b v="0"/>
    <s v="theater/plays"/>
    <x v="3"/>
    <x v="3"/>
  </r>
  <r>
    <n v="616"/>
    <x v="605"/>
    <s v="Quality-focused 24/7 superstructure"/>
    <n v="6400"/>
    <n v="12129"/>
    <x v="609"/>
    <x v="1"/>
    <n v="238"/>
    <x v="610"/>
    <x v="4"/>
    <x v="4"/>
    <x v="567"/>
    <x v="573"/>
    <x v="0"/>
    <b v="1"/>
    <s v="music/indie rock"/>
    <x v="1"/>
    <x v="7"/>
  </r>
  <r>
    <n v="617"/>
    <x v="606"/>
    <s v="Multi-channeled local intranet"/>
    <n v="1400"/>
    <n v="3496"/>
    <x v="610"/>
    <x v="1"/>
    <n v="55"/>
    <x v="611"/>
    <x v="1"/>
    <x v="1"/>
    <x v="568"/>
    <x v="471"/>
    <x v="0"/>
    <b v="0"/>
    <s v="theater/plays"/>
    <x v="3"/>
    <x v="3"/>
  </r>
  <r>
    <n v="618"/>
    <x v="607"/>
    <s v="Open-architected mobile emulation"/>
    <n v="198600"/>
    <n v="97037"/>
    <x v="611"/>
    <x v="0"/>
    <n v="1198"/>
    <x v="612"/>
    <x v="1"/>
    <x v="1"/>
    <x v="569"/>
    <x v="574"/>
    <x v="0"/>
    <b v="0"/>
    <s v="publishing/nonfiction"/>
    <x v="5"/>
    <x v="9"/>
  </r>
  <r>
    <n v="619"/>
    <x v="608"/>
    <s v="Ameliorated foreground methodology"/>
    <n v="195900"/>
    <n v="55757"/>
    <x v="612"/>
    <x v="0"/>
    <n v="648"/>
    <x v="613"/>
    <x v="1"/>
    <x v="1"/>
    <x v="570"/>
    <x v="575"/>
    <x v="1"/>
    <b v="1"/>
    <s v="theater/plays"/>
    <x v="3"/>
    <x v="3"/>
  </r>
  <r>
    <n v="620"/>
    <x v="609"/>
    <s v="Synergized well-modulated project"/>
    <n v="4300"/>
    <n v="11525"/>
    <x v="613"/>
    <x v="1"/>
    <n v="128"/>
    <x v="614"/>
    <x v="2"/>
    <x v="2"/>
    <x v="571"/>
    <x v="576"/>
    <x v="0"/>
    <b v="0"/>
    <s v="photography/photography books"/>
    <x v="7"/>
    <x v="14"/>
  </r>
  <r>
    <n v="621"/>
    <x v="610"/>
    <s v="Extended context-sensitive forecast"/>
    <n v="25600"/>
    <n v="158669"/>
    <x v="614"/>
    <x v="1"/>
    <n v="2144"/>
    <x v="615"/>
    <x v="1"/>
    <x v="1"/>
    <x v="572"/>
    <x v="577"/>
    <x v="0"/>
    <b v="0"/>
    <s v="theater/plays"/>
    <x v="3"/>
    <x v="3"/>
  </r>
  <r>
    <n v="622"/>
    <x v="611"/>
    <s v="Total leadingedge neural-net"/>
    <n v="189000"/>
    <n v="5916"/>
    <x v="615"/>
    <x v="0"/>
    <n v="64"/>
    <x v="616"/>
    <x v="1"/>
    <x v="1"/>
    <x v="573"/>
    <x v="578"/>
    <x v="0"/>
    <b v="0"/>
    <s v="music/indie rock"/>
    <x v="1"/>
    <x v="7"/>
  </r>
  <r>
    <n v="623"/>
    <x v="612"/>
    <s v="Organic actuating protocol"/>
    <n v="94300"/>
    <n v="150806"/>
    <x v="616"/>
    <x v="1"/>
    <n v="2693"/>
    <x v="617"/>
    <x v="4"/>
    <x v="4"/>
    <x v="574"/>
    <x v="477"/>
    <x v="0"/>
    <b v="0"/>
    <s v="theater/plays"/>
    <x v="3"/>
    <x v="3"/>
  </r>
  <r>
    <n v="624"/>
    <x v="613"/>
    <s v="Down-sized national software"/>
    <n v="5100"/>
    <n v="14249"/>
    <x v="617"/>
    <x v="1"/>
    <n v="432"/>
    <x v="618"/>
    <x v="1"/>
    <x v="1"/>
    <x v="511"/>
    <x v="579"/>
    <x v="0"/>
    <b v="0"/>
    <s v="photography/photography books"/>
    <x v="7"/>
    <x v="14"/>
  </r>
  <r>
    <n v="625"/>
    <x v="614"/>
    <s v="Organic upward-trending Graphical User Interface"/>
    <n v="7500"/>
    <n v="5803"/>
    <x v="618"/>
    <x v="0"/>
    <n v="62"/>
    <x v="619"/>
    <x v="1"/>
    <x v="1"/>
    <x v="575"/>
    <x v="580"/>
    <x v="0"/>
    <b v="0"/>
    <s v="theater/plays"/>
    <x v="3"/>
    <x v="3"/>
  </r>
  <r>
    <n v="626"/>
    <x v="615"/>
    <s v="Synergistic tertiary budgetary management"/>
    <n v="6400"/>
    <n v="13205"/>
    <x v="619"/>
    <x v="1"/>
    <n v="189"/>
    <x v="620"/>
    <x v="1"/>
    <x v="1"/>
    <x v="576"/>
    <x v="581"/>
    <x v="0"/>
    <b v="1"/>
    <s v="theater/plays"/>
    <x v="3"/>
    <x v="3"/>
  </r>
  <r>
    <n v="627"/>
    <x v="616"/>
    <s v="Open-architected incremental ability"/>
    <n v="1600"/>
    <n v="11108"/>
    <x v="620"/>
    <x v="1"/>
    <n v="154"/>
    <x v="621"/>
    <x v="4"/>
    <x v="4"/>
    <x v="577"/>
    <x v="582"/>
    <x v="1"/>
    <b v="0"/>
    <s v="food/food trucks"/>
    <x v="0"/>
    <x v="0"/>
  </r>
  <r>
    <n v="628"/>
    <x v="617"/>
    <s v="Intuitive object-oriented task-force"/>
    <n v="1900"/>
    <n v="2884"/>
    <x v="621"/>
    <x v="1"/>
    <n v="96"/>
    <x v="622"/>
    <x v="1"/>
    <x v="1"/>
    <x v="578"/>
    <x v="581"/>
    <x v="0"/>
    <b v="0"/>
    <s v="music/indie rock"/>
    <x v="1"/>
    <x v="7"/>
  </r>
  <r>
    <n v="629"/>
    <x v="618"/>
    <s v="Multi-tiered executive toolset"/>
    <n v="85900"/>
    <n v="55476"/>
    <x v="622"/>
    <x v="0"/>
    <n v="750"/>
    <x v="623"/>
    <x v="1"/>
    <x v="1"/>
    <x v="579"/>
    <x v="583"/>
    <x v="0"/>
    <b v="1"/>
    <s v="theater/plays"/>
    <x v="3"/>
    <x v="3"/>
  </r>
  <r>
    <n v="630"/>
    <x v="619"/>
    <s v="Grass-roots directional workforce"/>
    <n v="9500"/>
    <n v="5973"/>
    <x v="623"/>
    <x v="3"/>
    <n v="87"/>
    <x v="624"/>
    <x v="1"/>
    <x v="1"/>
    <x v="580"/>
    <x v="584"/>
    <x v="0"/>
    <b v="1"/>
    <s v="theater/plays"/>
    <x v="3"/>
    <x v="3"/>
  </r>
  <r>
    <n v="631"/>
    <x v="620"/>
    <s v="Quality-focused real-time solution"/>
    <n v="59200"/>
    <n v="183756"/>
    <x v="624"/>
    <x v="1"/>
    <n v="3063"/>
    <x v="625"/>
    <x v="1"/>
    <x v="1"/>
    <x v="581"/>
    <x v="585"/>
    <x v="0"/>
    <b v="0"/>
    <s v="theater/plays"/>
    <x v="3"/>
    <x v="3"/>
  </r>
  <r>
    <n v="632"/>
    <x v="621"/>
    <s v="Reduced interactive matrix"/>
    <n v="72100"/>
    <n v="30902"/>
    <x v="625"/>
    <x v="2"/>
    <n v="278"/>
    <x v="626"/>
    <x v="1"/>
    <x v="1"/>
    <x v="582"/>
    <x v="586"/>
    <x v="0"/>
    <b v="0"/>
    <s v="theater/plays"/>
    <x v="3"/>
    <x v="3"/>
  </r>
  <r>
    <n v="633"/>
    <x v="622"/>
    <s v="Adaptive context-sensitive architecture"/>
    <n v="6700"/>
    <n v="5569"/>
    <x v="626"/>
    <x v="0"/>
    <n v="105"/>
    <x v="627"/>
    <x v="1"/>
    <x v="1"/>
    <x v="336"/>
    <x v="587"/>
    <x v="0"/>
    <b v="0"/>
    <s v="film &amp; video/animation"/>
    <x v="4"/>
    <x v="10"/>
  </r>
  <r>
    <n v="634"/>
    <x v="623"/>
    <s v="Polarized incremental portal"/>
    <n v="118200"/>
    <n v="92824"/>
    <x v="627"/>
    <x v="3"/>
    <n v="1658"/>
    <x v="628"/>
    <x v="1"/>
    <x v="1"/>
    <x v="583"/>
    <x v="588"/>
    <x v="0"/>
    <b v="0"/>
    <s v="film &amp; video/television"/>
    <x v="4"/>
    <x v="19"/>
  </r>
  <r>
    <n v="635"/>
    <x v="624"/>
    <s v="Reactive regional access"/>
    <n v="139000"/>
    <n v="158590"/>
    <x v="628"/>
    <x v="1"/>
    <n v="2266"/>
    <x v="629"/>
    <x v="1"/>
    <x v="1"/>
    <x v="584"/>
    <x v="589"/>
    <x v="0"/>
    <b v="0"/>
    <s v="film &amp; video/television"/>
    <x v="4"/>
    <x v="19"/>
  </r>
  <r>
    <n v="636"/>
    <x v="625"/>
    <s v="Stand-alone reciprocal frame"/>
    <n v="197700"/>
    <n v="127591"/>
    <x v="629"/>
    <x v="0"/>
    <n v="2604"/>
    <x v="630"/>
    <x v="3"/>
    <x v="3"/>
    <x v="585"/>
    <x v="590"/>
    <x v="0"/>
    <b v="1"/>
    <s v="film &amp; video/animation"/>
    <x v="4"/>
    <x v="10"/>
  </r>
  <r>
    <n v="637"/>
    <x v="626"/>
    <s v="Open-architected 24/7 throughput"/>
    <n v="8500"/>
    <n v="6750"/>
    <x v="630"/>
    <x v="0"/>
    <n v="65"/>
    <x v="631"/>
    <x v="1"/>
    <x v="1"/>
    <x v="586"/>
    <x v="591"/>
    <x v="0"/>
    <b v="0"/>
    <s v="theater/plays"/>
    <x v="3"/>
    <x v="3"/>
  </r>
  <r>
    <n v="638"/>
    <x v="627"/>
    <s v="Monitored 24/7 approach"/>
    <n v="81600"/>
    <n v="9318"/>
    <x v="631"/>
    <x v="0"/>
    <n v="94"/>
    <x v="632"/>
    <x v="1"/>
    <x v="1"/>
    <x v="587"/>
    <x v="592"/>
    <x v="0"/>
    <b v="1"/>
    <s v="theater/plays"/>
    <x v="3"/>
    <x v="3"/>
  </r>
  <r>
    <n v="639"/>
    <x v="628"/>
    <s v="Upgradable explicit forecast"/>
    <n v="8600"/>
    <n v="4832"/>
    <x v="632"/>
    <x v="2"/>
    <n v="45"/>
    <x v="633"/>
    <x v="1"/>
    <x v="1"/>
    <x v="588"/>
    <x v="593"/>
    <x v="0"/>
    <b v="1"/>
    <s v="film &amp; video/drama"/>
    <x v="4"/>
    <x v="6"/>
  </r>
  <r>
    <n v="640"/>
    <x v="629"/>
    <s v="Pre-emptive context-sensitive support"/>
    <n v="119800"/>
    <n v="19769"/>
    <x v="633"/>
    <x v="0"/>
    <n v="257"/>
    <x v="634"/>
    <x v="1"/>
    <x v="1"/>
    <x v="589"/>
    <x v="510"/>
    <x v="0"/>
    <b v="0"/>
    <s v="theater/plays"/>
    <x v="3"/>
    <x v="3"/>
  </r>
  <r>
    <n v="641"/>
    <x v="630"/>
    <s v="Business-focused leadingedge instruction set"/>
    <n v="9400"/>
    <n v="11277"/>
    <x v="634"/>
    <x v="1"/>
    <n v="194"/>
    <x v="635"/>
    <x v="5"/>
    <x v="5"/>
    <x v="590"/>
    <x v="594"/>
    <x v="0"/>
    <b v="0"/>
    <s v="theater/plays"/>
    <x v="3"/>
    <x v="3"/>
  </r>
  <r>
    <n v="642"/>
    <x v="631"/>
    <s v="Extended multi-state knowledge user"/>
    <n v="9200"/>
    <n v="13382"/>
    <x v="635"/>
    <x v="1"/>
    <n v="129"/>
    <x v="636"/>
    <x v="0"/>
    <x v="0"/>
    <x v="591"/>
    <x v="595"/>
    <x v="0"/>
    <b v="0"/>
    <s v="technology/wearables"/>
    <x v="2"/>
    <x v="8"/>
  </r>
  <r>
    <n v="643"/>
    <x v="632"/>
    <s v="Future-proofed modular groupware"/>
    <n v="14900"/>
    <n v="32986"/>
    <x v="636"/>
    <x v="1"/>
    <n v="375"/>
    <x v="637"/>
    <x v="1"/>
    <x v="1"/>
    <x v="592"/>
    <x v="596"/>
    <x v="0"/>
    <b v="0"/>
    <s v="theater/plays"/>
    <x v="3"/>
    <x v="3"/>
  </r>
  <r>
    <n v="644"/>
    <x v="633"/>
    <s v="Distributed real-time algorithm"/>
    <n v="169400"/>
    <n v="81984"/>
    <x v="637"/>
    <x v="0"/>
    <n v="2928"/>
    <x v="638"/>
    <x v="0"/>
    <x v="0"/>
    <x v="593"/>
    <x v="597"/>
    <x v="0"/>
    <b v="0"/>
    <s v="theater/plays"/>
    <x v="3"/>
    <x v="3"/>
  </r>
  <r>
    <n v="645"/>
    <x v="634"/>
    <s v="Multi-lateral heuristic throughput"/>
    <n v="192100"/>
    <n v="178483"/>
    <x v="638"/>
    <x v="0"/>
    <n v="4697"/>
    <x v="639"/>
    <x v="1"/>
    <x v="1"/>
    <x v="594"/>
    <x v="598"/>
    <x v="0"/>
    <b v="1"/>
    <s v="music/rock"/>
    <x v="1"/>
    <x v="1"/>
  </r>
  <r>
    <n v="646"/>
    <x v="635"/>
    <s v="Switchable reciprocal middleware"/>
    <n v="98700"/>
    <n v="87448"/>
    <x v="639"/>
    <x v="0"/>
    <n v="2915"/>
    <x v="640"/>
    <x v="1"/>
    <x v="1"/>
    <x v="595"/>
    <x v="599"/>
    <x v="0"/>
    <b v="0"/>
    <s v="games/video games"/>
    <x v="6"/>
    <x v="11"/>
  </r>
  <r>
    <n v="647"/>
    <x v="636"/>
    <s v="Inverse multimedia Graphic Interface"/>
    <n v="4500"/>
    <n v="1863"/>
    <x v="640"/>
    <x v="0"/>
    <n v="18"/>
    <x v="641"/>
    <x v="1"/>
    <x v="1"/>
    <x v="596"/>
    <x v="600"/>
    <x v="0"/>
    <b v="0"/>
    <s v="publishing/translations"/>
    <x v="5"/>
    <x v="18"/>
  </r>
  <r>
    <n v="648"/>
    <x v="637"/>
    <s v="Vision-oriented local contingency"/>
    <n v="98600"/>
    <n v="62174"/>
    <x v="641"/>
    <x v="3"/>
    <n v="723"/>
    <x v="642"/>
    <x v="1"/>
    <x v="1"/>
    <x v="597"/>
    <x v="601"/>
    <x v="1"/>
    <b v="0"/>
    <s v="food/food trucks"/>
    <x v="0"/>
    <x v="0"/>
  </r>
  <r>
    <n v="649"/>
    <x v="638"/>
    <s v="Reactive 6thgeneration hub"/>
    <n v="121700"/>
    <n v="59003"/>
    <x v="642"/>
    <x v="0"/>
    <n v="602"/>
    <x v="643"/>
    <x v="5"/>
    <x v="5"/>
    <x v="598"/>
    <x v="602"/>
    <x v="1"/>
    <b v="1"/>
    <s v="theater/plays"/>
    <x v="3"/>
    <x v="3"/>
  </r>
  <r>
    <n v="650"/>
    <x v="639"/>
    <s v="Optional asymmetric success"/>
    <n v="100"/>
    <n v="2"/>
    <x v="50"/>
    <x v="0"/>
    <n v="1"/>
    <x v="50"/>
    <x v="1"/>
    <x v="1"/>
    <x v="599"/>
    <x v="603"/>
    <x v="0"/>
    <b v="0"/>
    <s v="music/jazz"/>
    <x v="1"/>
    <x v="17"/>
  </r>
  <r>
    <n v="651"/>
    <x v="640"/>
    <s v="Digitized analyzing capacity"/>
    <n v="196700"/>
    <n v="174039"/>
    <x v="643"/>
    <x v="0"/>
    <n v="3868"/>
    <x v="644"/>
    <x v="6"/>
    <x v="6"/>
    <x v="600"/>
    <x v="604"/>
    <x v="0"/>
    <b v="0"/>
    <s v="film &amp; video/shorts"/>
    <x v="4"/>
    <x v="12"/>
  </r>
  <r>
    <n v="652"/>
    <x v="641"/>
    <s v="Vision-oriented regional hub"/>
    <n v="10000"/>
    <n v="12684"/>
    <x v="644"/>
    <x v="1"/>
    <n v="409"/>
    <x v="645"/>
    <x v="1"/>
    <x v="1"/>
    <x v="601"/>
    <x v="292"/>
    <x v="0"/>
    <b v="0"/>
    <s v="technology/web"/>
    <x v="2"/>
    <x v="2"/>
  </r>
  <r>
    <n v="653"/>
    <x v="642"/>
    <s v="Monitored incremental info-mediaries"/>
    <n v="600"/>
    <n v="14033"/>
    <x v="645"/>
    <x v="1"/>
    <n v="234"/>
    <x v="646"/>
    <x v="1"/>
    <x v="1"/>
    <x v="602"/>
    <x v="605"/>
    <x v="0"/>
    <b v="0"/>
    <s v="technology/web"/>
    <x v="2"/>
    <x v="2"/>
  </r>
  <r>
    <n v="654"/>
    <x v="643"/>
    <s v="Programmable static middleware"/>
    <n v="35000"/>
    <n v="177936"/>
    <x v="646"/>
    <x v="1"/>
    <n v="3016"/>
    <x v="647"/>
    <x v="1"/>
    <x v="1"/>
    <x v="335"/>
    <x v="606"/>
    <x v="0"/>
    <b v="0"/>
    <s v="music/metal"/>
    <x v="1"/>
    <x v="16"/>
  </r>
  <r>
    <n v="655"/>
    <x v="644"/>
    <s v="Multi-layered bottom-line encryption"/>
    <n v="6900"/>
    <n v="13212"/>
    <x v="647"/>
    <x v="1"/>
    <n v="264"/>
    <x v="648"/>
    <x v="1"/>
    <x v="1"/>
    <x v="603"/>
    <x v="607"/>
    <x v="1"/>
    <b v="0"/>
    <s v="photography/photography books"/>
    <x v="7"/>
    <x v="14"/>
  </r>
  <r>
    <n v="656"/>
    <x v="645"/>
    <s v="Vision-oriented systematic Graphical User Interface"/>
    <n v="118400"/>
    <n v="49879"/>
    <x v="648"/>
    <x v="0"/>
    <n v="504"/>
    <x v="649"/>
    <x v="2"/>
    <x v="2"/>
    <x v="604"/>
    <x v="608"/>
    <x v="0"/>
    <b v="0"/>
    <s v="food/food trucks"/>
    <x v="0"/>
    <x v="0"/>
  </r>
  <r>
    <n v="657"/>
    <x v="646"/>
    <s v="Balanced optimal hardware"/>
    <n v="10000"/>
    <n v="824"/>
    <x v="649"/>
    <x v="0"/>
    <n v="14"/>
    <x v="650"/>
    <x v="1"/>
    <x v="1"/>
    <x v="605"/>
    <x v="609"/>
    <x v="0"/>
    <b v="0"/>
    <s v="film &amp; video/science fiction"/>
    <x v="4"/>
    <x v="22"/>
  </r>
  <r>
    <n v="658"/>
    <x v="647"/>
    <s v="Self-enabling mission-critical success"/>
    <n v="52600"/>
    <n v="31594"/>
    <x v="650"/>
    <x v="3"/>
    <n v="390"/>
    <x v="651"/>
    <x v="1"/>
    <x v="1"/>
    <x v="606"/>
    <x v="610"/>
    <x v="0"/>
    <b v="0"/>
    <s v="music/rock"/>
    <x v="1"/>
    <x v="1"/>
  </r>
  <r>
    <n v="659"/>
    <x v="648"/>
    <s v="Grass-roots dynamic emulation"/>
    <n v="120700"/>
    <n v="57010"/>
    <x v="651"/>
    <x v="0"/>
    <n v="750"/>
    <x v="652"/>
    <x v="4"/>
    <x v="4"/>
    <x v="65"/>
    <x v="611"/>
    <x v="0"/>
    <b v="0"/>
    <s v="film &amp; video/documentary"/>
    <x v="4"/>
    <x v="4"/>
  </r>
  <r>
    <n v="660"/>
    <x v="649"/>
    <s v="Fundamental disintermediate matrix"/>
    <n v="9100"/>
    <n v="7438"/>
    <x v="652"/>
    <x v="0"/>
    <n v="77"/>
    <x v="653"/>
    <x v="1"/>
    <x v="1"/>
    <x v="607"/>
    <x v="612"/>
    <x v="1"/>
    <b v="0"/>
    <s v="theater/plays"/>
    <x v="3"/>
    <x v="3"/>
  </r>
  <r>
    <n v="661"/>
    <x v="650"/>
    <s v="Right-sized secondary challenge"/>
    <n v="106800"/>
    <n v="57872"/>
    <x v="653"/>
    <x v="0"/>
    <n v="752"/>
    <x v="654"/>
    <x v="3"/>
    <x v="3"/>
    <x v="608"/>
    <x v="613"/>
    <x v="0"/>
    <b v="0"/>
    <s v="music/jazz"/>
    <x v="1"/>
    <x v="17"/>
  </r>
  <r>
    <n v="662"/>
    <x v="651"/>
    <s v="Implemented exuding software"/>
    <n v="9100"/>
    <n v="8906"/>
    <x v="654"/>
    <x v="0"/>
    <n v="131"/>
    <x v="655"/>
    <x v="1"/>
    <x v="1"/>
    <x v="609"/>
    <x v="614"/>
    <x v="0"/>
    <b v="0"/>
    <s v="theater/plays"/>
    <x v="3"/>
    <x v="3"/>
  </r>
  <r>
    <n v="663"/>
    <x v="652"/>
    <s v="Total optimizing software"/>
    <n v="10000"/>
    <n v="7724"/>
    <x v="655"/>
    <x v="0"/>
    <n v="87"/>
    <x v="656"/>
    <x v="1"/>
    <x v="1"/>
    <x v="610"/>
    <x v="615"/>
    <x v="0"/>
    <b v="0"/>
    <s v="theater/plays"/>
    <x v="3"/>
    <x v="3"/>
  </r>
  <r>
    <n v="664"/>
    <x v="327"/>
    <s v="Optional maximized attitude"/>
    <n v="79400"/>
    <n v="26571"/>
    <x v="656"/>
    <x v="0"/>
    <n v="1063"/>
    <x v="657"/>
    <x v="1"/>
    <x v="1"/>
    <x v="541"/>
    <x v="616"/>
    <x v="0"/>
    <b v="0"/>
    <s v="music/jazz"/>
    <x v="1"/>
    <x v="17"/>
  </r>
  <r>
    <n v="665"/>
    <x v="653"/>
    <s v="Customer-focused impactful extranet"/>
    <n v="5100"/>
    <n v="12219"/>
    <x v="657"/>
    <x v="1"/>
    <n v="272"/>
    <x v="658"/>
    <x v="1"/>
    <x v="1"/>
    <x v="611"/>
    <x v="453"/>
    <x v="0"/>
    <b v="1"/>
    <s v="film &amp; video/documentary"/>
    <x v="4"/>
    <x v="4"/>
  </r>
  <r>
    <n v="666"/>
    <x v="654"/>
    <s v="Cloned bottom-line success"/>
    <n v="3100"/>
    <n v="1985"/>
    <x v="658"/>
    <x v="3"/>
    <n v="25"/>
    <x v="659"/>
    <x v="1"/>
    <x v="1"/>
    <x v="612"/>
    <x v="617"/>
    <x v="0"/>
    <b v="1"/>
    <s v="theater/plays"/>
    <x v="3"/>
    <x v="3"/>
  </r>
  <r>
    <n v="667"/>
    <x v="655"/>
    <s v="Decentralized bandwidth-monitored ability"/>
    <n v="6900"/>
    <n v="12155"/>
    <x v="659"/>
    <x v="1"/>
    <n v="419"/>
    <x v="660"/>
    <x v="1"/>
    <x v="1"/>
    <x v="613"/>
    <x v="618"/>
    <x v="0"/>
    <b v="0"/>
    <s v="journalism/audio"/>
    <x v="8"/>
    <x v="23"/>
  </r>
  <r>
    <n v="668"/>
    <x v="656"/>
    <s v="Programmable leadingedge budgetary management"/>
    <n v="27500"/>
    <n v="5593"/>
    <x v="660"/>
    <x v="0"/>
    <n v="76"/>
    <x v="661"/>
    <x v="1"/>
    <x v="1"/>
    <x v="614"/>
    <x v="619"/>
    <x v="0"/>
    <b v="0"/>
    <s v="theater/plays"/>
    <x v="3"/>
    <x v="3"/>
  </r>
  <r>
    <n v="669"/>
    <x v="657"/>
    <s v="Upgradable bi-directional concept"/>
    <n v="48800"/>
    <n v="175020"/>
    <x v="661"/>
    <x v="1"/>
    <n v="1621"/>
    <x v="662"/>
    <x v="6"/>
    <x v="6"/>
    <x v="615"/>
    <x v="620"/>
    <x v="0"/>
    <b v="0"/>
    <s v="theater/plays"/>
    <x v="3"/>
    <x v="3"/>
  </r>
  <r>
    <n v="670"/>
    <x v="635"/>
    <s v="Re-contextualized homogeneous flexibility"/>
    <n v="16200"/>
    <n v="75955"/>
    <x v="662"/>
    <x v="1"/>
    <n v="1101"/>
    <x v="663"/>
    <x v="1"/>
    <x v="1"/>
    <x v="90"/>
    <x v="621"/>
    <x v="0"/>
    <b v="0"/>
    <s v="music/indie rock"/>
    <x v="1"/>
    <x v="7"/>
  </r>
  <r>
    <n v="671"/>
    <x v="658"/>
    <s v="Monitored bi-directional standardization"/>
    <n v="97600"/>
    <n v="119127"/>
    <x v="663"/>
    <x v="1"/>
    <n v="1073"/>
    <x v="664"/>
    <x v="1"/>
    <x v="1"/>
    <x v="616"/>
    <x v="622"/>
    <x v="0"/>
    <b v="1"/>
    <s v="theater/plays"/>
    <x v="3"/>
    <x v="3"/>
  </r>
  <r>
    <n v="672"/>
    <x v="659"/>
    <s v="Stand-alone grid-enabled leverage"/>
    <n v="197900"/>
    <n v="110689"/>
    <x v="664"/>
    <x v="0"/>
    <n v="4428"/>
    <x v="665"/>
    <x v="2"/>
    <x v="2"/>
    <x v="617"/>
    <x v="623"/>
    <x v="0"/>
    <b v="0"/>
    <s v="theater/plays"/>
    <x v="3"/>
    <x v="3"/>
  </r>
  <r>
    <n v="673"/>
    <x v="660"/>
    <s v="Assimilated regional groupware"/>
    <n v="5600"/>
    <n v="2445"/>
    <x v="665"/>
    <x v="0"/>
    <n v="58"/>
    <x v="666"/>
    <x v="6"/>
    <x v="6"/>
    <x v="618"/>
    <x v="624"/>
    <x v="0"/>
    <b v="0"/>
    <s v="music/indie rock"/>
    <x v="1"/>
    <x v="7"/>
  </r>
  <r>
    <n v="674"/>
    <x v="661"/>
    <s v="Up-sized 24hour instruction set"/>
    <n v="170700"/>
    <n v="57250"/>
    <x v="666"/>
    <x v="3"/>
    <n v="1218"/>
    <x v="667"/>
    <x v="1"/>
    <x v="1"/>
    <x v="619"/>
    <x v="625"/>
    <x v="0"/>
    <b v="0"/>
    <s v="photography/photography books"/>
    <x v="7"/>
    <x v="14"/>
  </r>
  <r>
    <n v="675"/>
    <x v="662"/>
    <s v="Right-sized web-enabled intranet"/>
    <n v="9700"/>
    <n v="11929"/>
    <x v="667"/>
    <x v="1"/>
    <n v="331"/>
    <x v="668"/>
    <x v="1"/>
    <x v="1"/>
    <x v="620"/>
    <x v="626"/>
    <x v="0"/>
    <b v="0"/>
    <s v="journalism/audio"/>
    <x v="8"/>
    <x v="23"/>
  </r>
  <r>
    <n v="676"/>
    <x v="663"/>
    <s v="Expanded needs-based orchestration"/>
    <n v="62300"/>
    <n v="118214"/>
    <x v="668"/>
    <x v="1"/>
    <n v="1170"/>
    <x v="669"/>
    <x v="1"/>
    <x v="1"/>
    <x v="621"/>
    <x v="627"/>
    <x v="0"/>
    <b v="0"/>
    <s v="photography/photography books"/>
    <x v="7"/>
    <x v="14"/>
  </r>
  <r>
    <n v="677"/>
    <x v="664"/>
    <s v="Organic system-worthy orchestration"/>
    <n v="5300"/>
    <n v="4432"/>
    <x v="669"/>
    <x v="0"/>
    <n v="111"/>
    <x v="670"/>
    <x v="1"/>
    <x v="1"/>
    <x v="622"/>
    <x v="491"/>
    <x v="0"/>
    <b v="0"/>
    <s v="publishing/fiction"/>
    <x v="5"/>
    <x v="13"/>
  </r>
  <r>
    <n v="678"/>
    <x v="665"/>
    <s v="Inverse static standardization"/>
    <n v="99500"/>
    <n v="17879"/>
    <x v="670"/>
    <x v="3"/>
    <n v="215"/>
    <x v="671"/>
    <x v="1"/>
    <x v="1"/>
    <x v="35"/>
    <x v="628"/>
    <x v="0"/>
    <b v="0"/>
    <s v="film &amp; video/drama"/>
    <x v="4"/>
    <x v="6"/>
  </r>
  <r>
    <n v="679"/>
    <x v="307"/>
    <s v="Synchronized motivating solution"/>
    <n v="1400"/>
    <n v="14511"/>
    <x v="671"/>
    <x v="1"/>
    <n v="363"/>
    <x v="672"/>
    <x v="1"/>
    <x v="1"/>
    <x v="623"/>
    <x v="629"/>
    <x v="0"/>
    <b v="1"/>
    <s v="food/food trucks"/>
    <x v="0"/>
    <x v="0"/>
  </r>
  <r>
    <n v="680"/>
    <x v="666"/>
    <s v="Open-source 4thgeneration open system"/>
    <n v="145600"/>
    <n v="141822"/>
    <x v="672"/>
    <x v="0"/>
    <n v="2955"/>
    <x v="673"/>
    <x v="1"/>
    <x v="1"/>
    <x v="624"/>
    <x v="630"/>
    <x v="0"/>
    <b v="1"/>
    <s v="games/mobile games"/>
    <x v="6"/>
    <x v="20"/>
  </r>
  <r>
    <n v="681"/>
    <x v="667"/>
    <s v="Decentralized context-sensitive superstructure"/>
    <n v="184100"/>
    <n v="159037"/>
    <x v="673"/>
    <x v="0"/>
    <n v="1657"/>
    <x v="674"/>
    <x v="1"/>
    <x v="1"/>
    <x v="625"/>
    <x v="631"/>
    <x v="0"/>
    <b v="0"/>
    <s v="theater/plays"/>
    <x v="3"/>
    <x v="3"/>
  </r>
  <r>
    <n v="682"/>
    <x v="668"/>
    <s v="Compatible 5thgeneration concept"/>
    <n v="5400"/>
    <n v="8109"/>
    <x v="674"/>
    <x v="1"/>
    <n v="103"/>
    <x v="675"/>
    <x v="1"/>
    <x v="1"/>
    <x v="626"/>
    <x v="632"/>
    <x v="0"/>
    <b v="0"/>
    <s v="theater/plays"/>
    <x v="3"/>
    <x v="3"/>
  </r>
  <r>
    <n v="683"/>
    <x v="669"/>
    <s v="Virtual systemic intranet"/>
    <n v="2300"/>
    <n v="8244"/>
    <x v="675"/>
    <x v="1"/>
    <n v="147"/>
    <x v="676"/>
    <x v="1"/>
    <x v="1"/>
    <x v="627"/>
    <x v="633"/>
    <x v="0"/>
    <b v="0"/>
    <s v="theater/plays"/>
    <x v="3"/>
    <x v="3"/>
  </r>
  <r>
    <n v="684"/>
    <x v="670"/>
    <s v="Optimized systemic algorithm"/>
    <n v="1400"/>
    <n v="7600"/>
    <x v="676"/>
    <x v="1"/>
    <n v="110"/>
    <x v="677"/>
    <x v="0"/>
    <x v="0"/>
    <x v="628"/>
    <x v="634"/>
    <x v="0"/>
    <b v="0"/>
    <s v="publishing/nonfiction"/>
    <x v="5"/>
    <x v="9"/>
  </r>
  <r>
    <n v="685"/>
    <x v="671"/>
    <s v="Customizable homogeneous firmware"/>
    <n v="140000"/>
    <n v="94501"/>
    <x v="677"/>
    <x v="0"/>
    <n v="926"/>
    <x v="678"/>
    <x v="0"/>
    <x v="0"/>
    <x v="629"/>
    <x v="415"/>
    <x v="0"/>
    <b v="0"/>
    <s v="theater/plays"/>
    <x v="3"/>
    <x v="3"/>
  </r>
  <r>
    <n v="686"/>
    <x v="672"/>
    <s v="Front-line cohesive extranet"/>
    <n v="7500"/>
    <n v="14381"/>
    <x v="678"/>
    <x v="1"/>
    <n v="134"/>
    <x v="679"/>
    <x v="1"/>
    <x v="1"/>
    <x v="630"/>
    <x v="635"/>
    <x v="0"/>
    <b v="0"/>
    <s v="technology/wearables"/>
    <x v="2"/>
    <x v="8"/>
  </r>
  <r>
    <n v="687"/>
    <x v="673"/>
    <s v="Distributed holistic neural-net"/>
    <n v="1500"/>
    <n v="13980"/>
    <x v="679"/>
    <x v="1"/>
    <n v="269"/>
    <x v="680"/>
    <x v="1"/>
    <x v="1"/>
    <x v="631"/>
    <x v="607"/>
    <x v="0"/>
    <b v="0"/>
    <s v="theater/plays"/>
    <x v="3"/>
    <x v="3"/>
  </r>
  <r>
    <n v="688"/>
    <x v="674"/>
    <s v="Devolved client-server monitoring"/>
    <n v="2900"/>
    <n v="12449"/>
    <x v="680"/>
    <x v="1"/>
    <n v="175"/>
    <x v="681"/>
    <x v="1"/>
    <x v="1"/>
    <x v="632"/>
    <x v="636"/>
    <x v="0"/>
    <b v="1"/>
    <s v="film &amp; video/television"/>
    <x v="4"/>
    <x v="19"/>
  </r>
  <r>
    <n v="689"/>
    <x v="675"/>
    <s v="Seamless directional capacity"/>
    <n v="7300"/>
    <n v="7348"/>
    <x v="681"/>
    <x v="1"/>
    <n v="69"/>
    <x v="682"/>
    <x v="1"/>
    <x v="1"/>
    <x v="633"/>
    <x v="637"/>
    <x v="0"/>
    <b v="0"/>
    <s v="technology/web"/>
    <x v="2"/>
    <x v="2"/>
  </r>
  <r>
    <n v="690"/>
    <x v="676"/>
    <s v="Polarized actuating implementation"/>
    <n v="3600"/>
    <n v="8158"/>
    <x v="682"/>
    <x v="1"/>
    <n v="190"/>
    <x v="683"/>
    <x v="1"/>
    <x v="1"/>
    <x v="634"/>
    <x v="638"/>
    <x v="0"/>
    <b v="1"/>
    <s v="film &amp; video/documentary"/>
    <x v="4"/>
    <x v="4"/>
  </r>
  <r>
    <n v="691"/>
    <x v="677"/>
    <s v="Front-line disintermediate hub"/>
    <n v="5000"/>
    <n v="7119"/>
    <x v="683"/>
    <x v="1"/>
    <n v="237"/>
    <x v="684"/>
    <x v="1"/>
    <x v="1"/>
    <x v="635"/>
    <x v="639"/>
    <x v="1"/>
    <b v="1"/>
    <s v="film &amp; video/documentary"/>
    <x v="4"/>
    <x v="4"/>
  </r>
  <r>
    <n v="692"/>
    <x v="678"/>
    <s v="Decentralized 4thgeneration challenge"/>
    <n v="6000"/>
    <n v="5438"/>
    <x v="684"/>
    <x v="0"/>
    <n v="77"/>
    <x v="685"/>
    <x v="4"/>
    <x v="4"/>
    <x v="636"/>
    <x v="640"/>
    <x v="0"/>
    <b v="0"/>
    <s v="music/rock"/>
    <x v="1"/>
    <x v="1"/>
  </r>
  <r>
    <n v="693"/>
    <x v="679"/>
    <s v="Reverse-engineered composite hierarchy"/>
    <n v="180400"/>
    <n v="115396"/>
    <x v="685"/>
    <x v="0"/>
    <n v="1748"/>
    <x v="686"/>
    <x v="1"/>
    <x v="1"/>
    <x v="637"/>
    <x v="641"/>
    <x v="0"/>
    <b v="0"/>
    <s v="theater/plays"/>
    <x v="3"/>
    <x v="3"/>
  </r>
  <r>
    <n v="694"/>
    <x v="680"/>
    <s v="Programmable tangible ability"/>
    <n v="9100"/>
    <n v="7656"/>
    <x v="686"/>
    <x v="0"/>
    <n v="79"/>
    <x v="687"/>
    <x v="1"/>
    <x v="1"/>
    <x v="638"/>
    <x v="642"/>
    <x v="0"/>
    <b v="0"/>
    <s v="theater/plays"/>
    <x v="3"/>
    <x v="3"/>
  </r>
  <r>
    <n v="695"/>
    <x v="681"/>
    <s v="Configurable full-range emulation"/>
    <n v="9200"/>
    <n v="12322"/>
    <x v="687"/>
    <x v="1"/>
    <n v="196"/>
    <x v="688"/>
    <x v="6"/>
    <x v="6"/>
    <x v="639"/>
    <x v="445"/>
    <x v="1"/>
    <b v="0"/>
    <s v="music/rock"/>
    <x v="1"/>
    <x v="1"/>
  </r>
  <r>
    <n v="696"/>
    <x v="682"/>
    <s v="Total real-time hardware"/>
    <n v="164100"/>
    <n v="96888"/>
    <x v="688"/>
    <x v="0"/>
    <n v="889"/>
    <x v="689"/>
    <x v="1"/>
    <x v="1"/>
    <x v="640"/>
    <x v="116"/>
    <x v="0"/>
    <b v="1"/>
    <s v="theater/plays"/>
    <x v="3"/>
    <x v="3"/>
  </r>
  <r>
    <n v="697"/>
    <x v="683"/>
    <s v="Profound system-worthy functionalities"/>
    <n v="128900"/>
    <n v="196960"/>
    <x v="689"/>
    <x v="1"/>
    <n v="7295"/>
    <x v="690"/>
    <x v="1"/>
    <x v="1"/>
    <x v="641"/>
    <x v="643"/>
    <x v="0"/>
    <b v="0"/>
    <s v="music/electric music"/>
    <x v="1"/>
    <x v="5"/>
  </r>
  <r>
    <n v="698"/>
    <x v="684"/>
    <s v="Cloned hybrid focus group"/>
    <n v="42100"/>
    <n v="188057"/>
    <x v="690"/>
    <x v="1"/>
    <n v="2893"/>
    <x v="691"/>
    <x v="0"/>
    <x v="0"/>
    <x v="642"/>
    <x v="644"/>
    <x v="0"/>
    <b v="0"/>
    <s v="technology/wearables"/>
    <x v="2"/>
    <x v="8"/>
  </r>
  <r>
    <n v="699"/>
    <x v="196"/>
    <s v="Ergonomic dedicated focus group"/>
    <n v="7400"/>
    <n v="6245"/>
    <x v="691"/>
    <x v="0"/>
    <n v="56"/>
    <x v="692"/>
    <x v="1"/>
    <x v="1"/>
    <x v="230"/>
    <x v="645"/>
    <x v="0"/>
    <b v="0"/>
    <s v="film &amp; video/drama"/>
    <x v="4"/>
    <x v="6"/>
  </r>
  <r>
    <n v="700"/>
    <x v="685"/>
    <s v="Realigned zero administration paradigm"/>
    <n v="100"/>
    <n v="3"/>
    <x v="248"/>
    <x v="0"/>
    <n v="1"/>
    <x v="248"/>
    <x v="1"/>
    <x v="1"/>
    <x v="67"/>
    <x v="646"/>
    <x v="0"/>
    <b v="0"/>
    <s v="technology/wearables"/>
    <x v="2"/>
    <x v="8"/>
  </r>
  <r>
    <n v="701"/>
    <x v="686"/>
    <s v="Open-source multi-tasking methodology"/>
    <n v="52000"/>
    <n v="91014"/>
    <x v="692"/>
    <x v="1"/>
    <n v="820"/>
    <x v="693"/>
    <x v="1"/>
    <x v="1"/>
    <x v="643"/>
    <x v="647"/>
    <x v="1"/>
    <b v="0"/>
    <s v="theater/plays"/>
    <x v="3"/>
    <x v="3"/>
  </r>
  <r>
    <n v="702"/>
    <x v="687"/>
    <s v="Object-based attitude-oriented analyzer"/>
    <n v="8700"/>
    <n v="4710"/>
    <x v="693"/>
    <x v="0"/>
    <n v="83"/>
    <x v="694"/>
    <x v="1"/>
    <x v="1"/>
    <x v="644"/>
    <x v="467"/>
    <x v="0"/>
    <b v="0"/>
    <s v="technology/wearables"/>
    <x v="2"/>
    <x v="8"/>
  </r>
  <r>
    <n v="703"/>
    <x v="688"/>
    <s v="Cross-platform tertiary hub"/>
    <n v="63400"/>
    <n v="197728"/>
    <x v="694"/>
    <x v="1"/>
    <n v="2038"/>
    <x v="695"/>
    <x v="1"/>
    <x v="1"/>
    <x v="645"/>
    <x v="648"/>
    <x v="1"/>
    <b v="1"/>
    <s v="publishing/translations"/>
    <x v="5"/>
    <x v="18"/>
  </r>
  <r>
    <n v="704"/>
    <x v="689"/>
    <s v="Seamless clear-thinking artificial intelligence"/>
    <n v="8700"/>
    <n v="10682"/>
    <x v="695"/>
    <x v="1"/>
    <n v="116"/>
    <x v="696"/>
    <x v="1"/>
    <x v="1"/>
    <x v="646"/>
    <x v="649"/>
    <x v="0"/>
    <b v="0"/>
    <s v="film &amp; video/animation"/>
    <x v="4"/>
    <x v="10"/>
  </r>
  <r>
    <n v="705"/>
    <x v="690"/>
    <s v="Centralized tangible success"/>
    <n v="169700"/>
    <n v="168048"/>
    <x v="696"/>
    <x v="0"/>
    <n v="2025"/>
    <x v="697"/>
    <x v="4"/>
    <x v="4"/>
    <x v="626"/>
    <x v="650"/>
    <x v="0"/>
    <b v="0"/>
    <s v="publishing/nonfiction"/>
    <x v="5"/>
    <x v="9"/>
  </r>
  <r>
    <n v="706"/>
    <x v="691"/>
    <s v="Customer-focused multimedia methodology"/>
    <n v="108400"/>
    <n v="138586"/>
    <x v="697"/>
    <x v="1"/>
    <n v="1345"/>
    <x v="698"/>
    <x v="2"/>
    <x v="2"/>
    <x v="647"/>
    <x v="651"/>
    <x v="0"/>
    <b v="1"/>
    <s v="technology/web"/>
    <x v="2"/>
    <x v="2"/>
  </r>
  <r>
    <n v="707"/>
    <x v="692"/>
    <s v="Visionary maximized Local Area Network"/>
    <n v="7300"/>
    <n v="11579"/>
    <x v="698"/>
    <x v="1"/>
    <n v="168"/>
    <x v="699"/>
    <x v="1"/>
    <x v="1"/>
    <x v="159"/>
    <x v="652"/>
    <x v="0"/>
    <b v="0"/>
    <s v="film &amp; video/drama"/>
    <x v="4"/>
    <x v="6"/>
  </r>
  <r>
    <n v="708"/>
    <x v="693"/>
    <s v="Secured bifurcated intranet"/>
    <n v="1700"/>
    <n v="12020"/>
    <x v="699"/>
    <x v="1"/>
    <n v="137"/>
    <x v="700"/>
    <x v="5"/>
    <x v="5"/>
    <x v="648"/>
    <x v="653"/>
    <x v="0"/>
    <b v="0"/>
    <s v="theater/plays"/>
    <x v="3"/>
    <x v="3"/>
  </r>
  <r>
    <n v="709"/>
    <x v="694"/>
    <s v="Grass-roots 4thgeneration product"/>
    <n v="9800"/>
    <n v="13954"/>
    <x v="700"/>
    <x v="1"/>
    <n v="186"/>
    <x v="701"/>
    <x v="6"/>
    <x v="6"/>
    <x v="267"/>
    <x v="654"/>
    <x v="0"/>
    <b v="0"/>
    <s v="theater/plays"/>
    <x v="3"/>
    <x v="3"/>
  </r>
  <r>
    <n v="710"/>
    <x v="695"/>
    <s v="Reduced next generation info-mediaries"/>
    <n v="4300"/>
    <n v="6358"/>
    <x v="701"/>
    <x v="1"/>
    <n v="125"/>
    <x v="702"/>
    <x v="1"/>
    <x v="1"/>
    <x v="649"/>
    <x v="655"/>
    <x v="0"/>
    <b v="1"/>
    <s v="theater/plays"/>
    <x v="3"/>
    <x v="3"/>
  </r>
  <r>
    <n v="711"/>
    <x v="696"/>
    <s v="Customizable full-range artificial intelligence"/>
    <n v="6200"/>
    <n v="1260"/>
    <x v="702"/>
    <x v="0"/>
    <n v="14"/>
    <x v="703"/>
    <x v="6"/>
    <x v="6"/>
    <x v="248"/>
    <x v="656"/>
    <x v="1"/>
    <b v="1"/>
    <s v="theater/plays"/>
    <x v="3"/>
    <x v="3"/>
  </r>
  <r>
    <n v="712"/>
    <x v="697"/>
    <s v="Programmable leadingedge contingency"/>
    <n v="800"/>
    <n v="14725"/>
    <x v="703"/>
    <x v="1"/>
    <n v="202"/>
    <x v="704"/>
    <x v="1"/>
    <x v="1"/>
    <x v="571"/>
    <x v="657"/>
    <x v="0"/>
    <b v="0"/>
    <s v="theater/plays"/>
    <x v="3"/>
    <x v="3"/>
  </r>
  <r>
    <n v="713"/>
    <x v="698"/>
    <s v="Multi-layered global groupware"/>
    <n v="6900"/>
    <n v="11174"/>
    <x v="704"/>
    <x v="1"/>
    <n v="103"/>
    <x v="705"/>
    <x v="1"/>
    <x v="1"/>
    <x v="650"/>
    <x v="89"/>
    <x v="0"/>
    <b v="0"/>
    <s v="publishing/radio &amp; podcasts"/>
    <x v="5"/>
    <x v="15"/>
  </r>
  <r>
    <n v="714"/>
    <x v="699"/>
    <s v="Switchable methodical superstructure"/>
    <n v="38500"/>
    <n v="182036"/>
    <x v="705"/>
    <x v="1"/>
    <n v="1785"/>
    <x v="706"/>
    <x v="1"/>
    <x v="1"/>
    <x v="1"/>
    <x v="658"/>
    <x v="0"/>
    <b v="0"/>
    <s v="music/rock"/>
    <x v="1"/>
    <x v="1"/>
  </r>
  <r>
    <n v="715"/>
    <x v="700"/>
    <s v="Expanded even-keeled portal"/>
    <n v="118000"/>
    <n v="28870"/>
    <x v="706"/>
    <x v="0"/>
    <n v="656"/>
    <x v="707"/>
    <x v="1"/>
    <x v="1"/>
    <x v="651"/>
    <x v="438"/>
    <x v="0"/>
    <b v="0"/>
    <s v="games/mobile games"/>
    <x v="6"/>
    <x v="20"/>
  </r>
  <r>
    <n v="716"/>
    <x v="701"/>
    <s v="Advanced modular moderator"/>
    <n v="2000"/>
    <n v="10353"/>
    <x v="707"/>
    <x v="1"/>
    <n v="157"/>
    <x v="708"/>
    <x v="1"/>
    <x v="1"/>
    <x v="652"/>
    <x v="659"/>
    <x v="0"/>
    <b v="1"/>
    <s v="theater/plays"/>
    <x v="3"/>
    <x v="3"/>
  </r>
  <r>
    <n v="717"/>
    <x v="702"/>
    <s v="Reverse-engineered well-modulated ability"/>
    <n v="5600"/>
    <n v="13868"/>
    <x v="708"/>
    <x v="1"/>
    <n v="555"/>
    <x v="709"/>
    <x v="1"/>
    <x v="1"/>
    <x v="653"/>
    <x v="660"/>
    <x v="0"/>
    <b v="0"/>
    <s v="film &amp; video/documentary"/>
    <x v="4"/>
    <x v="4"/>
  </r>
  <r>
    <n v="718"/>
    <x v="703"/>
    <s v="Expanded optimal pricing structure"/>
    <n v="8300"/>
    <n v="8317"/>
    <x v="709"/>
    <x v="1"/>
    <n v="297"/>
    <x v="710"/>
    <x v="1"/>
    <x v="1"/>
    <x v="654"/>
    <x v="661"/>
    <x v="0"/>
    <b v="0"/>
    <s v="technology/wearables"/>
    <x v="2"/>
    <x v="8"/>
  </r>
  <r>
    <n v="719"/>
    <x v="704"/>
    <s v="Down-sized uniform ability"/>
    <n v="6900"/>
    <n v="10557"/>
    <x v="710"/>
    <x v="1"/>
    <n v="123"/>
    <x v="711"/>
    <x v="1"/>
    <x v="1"/>
    <x v="655"/>
    <x v="662"/>
    <x v="0"/>
    <b v="0"/>
    <s v="publishing/fiction"/>
    <x v="5"/>
    <x v="13"/>
  </r>
  <r>
    <n v="720"/>
    <x v="705"/>
    <s v="Multi-layered upward-trending conglomeration"/>
    <n v="8700"/>
    <n v="3227"/>
    <x v="711"/>
    <x v="3"/>
    <n v="38"/>
    <x v="712"/>
    <x v="3"/>
    <x v="3"/>
    <x v="656"/>
    <x v="236"/>
    <x v="0"/>
    <b v="1"/>
    <s v="theater/plays"/>
    <x v="3"/>
    <x v="3"/>
  </r>
  <r>
    <n v="721"/>
    <x v="706"/>
    <s v="Open-architected systematic intranet"/>
    <n v="123600"/>
    <n v="5429"/>
    <x v="712"/>
    <x v="3"/>
    <n v="60"/>
    <x v="713"/>
    <x v="1"/>
    <x v="1"/>
    <x v="657"/>
    <x v="663"/>
    <x v="0"/>
    <b v="0"/>
    <s v="music/rock"/>
    <x v="1"/>
    <x v="1"/>
  </r>
  <r>
    <n v="722"/>
    <x v="707"/>
    <s v="Proactive 24hour frame"/>
    <n v="48500"/>
    <n v="75906"/>
    <x v="713"/>
    <x v="1"/>
    <n v="3036"/>
    <x v="714"/>
    <x v="1"/>
    <x v="1"/>
    <x v="265"/>
    <x v="202"/>
    <x v="0"/>
    <b v="0"/>
    <s v="film &amp; video/documentary"/>
    <x v="4"/>
    <x v="4"/>
  </r>
  <r>
    <n v="723"/>
    <x v="708"/>
    <s v="Exclusive fresh-thinking model"/>
    <n v="4900"/>
    <n v="13250"/>
    <x v="714"/>
    <x v="1"/>
    <n v="144"/>
    <x v="715"/>
    <x v="2"/>
    <x v="2"/>
    <x v="658"/>
    <x v="664"/>
    <x v="0"/>
    <b v="0"/>
    <s v="theater/plays"/>
    <x v="3"/>
    <x v="3"/>
  </r>
  <r>
    <n v="724"/>
    <x v="709"/>
    <s v="Business-focused encompassing intranet"/>
    <n v="8400"/>
    <n v="11261"/>
    <x v="715"/>
    <x v="1"/>
    <n v="121"/>
    <x v="716"/>
    <x v="4"/>
    <x v="4"/>
    <x v="659"/>
    <x v="665"/>
    <x v="0"/>
    <b v="1"/>
    <s v="theater/plays"/>
    <x v="3"/>
    <x v="3"/>
  </r>
  <r>
    <n v="725"/>
    <x v="710"/>
    <s v="Optional 6thgeneration access"/>
    <n v="193200"/>
    <n v="97369"/>
    <x v="716"/>
    <x v="0"/>
    <n v="1596"/>
    <x v="717"/>
    <x v="1"/>
    <x v="1"/>
    <x v="660"/>
    <x v="666"/>
    <x v="0"/>
    <b v="0"/>
    <s v="games/mobile games"/>
    <x v="6"/>
    <x v="20"/>
  </r>
  <r>
    <n v="726"/>
    <x v="711"/>
    <s v="Realigned web-enabled functionalities"/>
    <n v="54300"/>
    <n v="48227"/>
    <x v="717"/>
    <x v="3"/>
    <n v="524"/>
    <x v="718"/>
    <x v="1"/>
    <x v="1"/>
    <x v="661"/>
    <x v="602"/>
    <x v="0"/>
    <b v="1"/>
    <s v="theater/plays"/>
    <x v="3"/>
    <x v="3"/>
  </r>
  <r>
    <n v="727"/>
    <x v="712"/>
    <s v="Enterprise-wide multimedia software"/>
    <n v="8900"/>
    <n v="14685"/>
    <x v="718"/>
    <x v="1"/>
    <n v="181"/>
    <x v="719"/>
    <x v="1"/>
    <x v="1"/>
    <x v="4"/>
    <x v="667"/>
    <x v="0"/>
    <b v="0"/>
    <s v="technology/web"/>
    <x v="2"/>
    <x v="2"/>
  </r>
  <r>
    <n v="728"/>
    <x v="713"/>
    <s v="Versatile mission-critical knowledgebase"/>
    <n v="4200"/>
    <n v="735"/>
    <x v="719"/>
    <x v="0"/>
    <n v="10"/>
    <x v="720"/>
    <x v="1"/>
    <x v="1"/>
    <x v="662"/>
    <x v="668"/>
    <x v="0"/>
    <b v="0"/>
    <s v="theater/plays"/>
    <x v="3"/>
    <x v="3"/>
  </r>
  <r>
    <n v="729"/>
    <x v="714"/>
    <s v="Multi-lateral object-oriented open system"/>
    <n v="5600"/>
    <n v="10397"/>
    <x v="720"/>
    <x v="1"/>
    <n v="122"/>
    <x v="721"/>
    <x v="1"/>
    <x v="1"/>
    <x v="663"/>
    <x v="669"/>
    <x v="0"/>
    <b v="0"/>
    <s v="film &amp; video/drama"/>
    <x v="4"/>
    <x v="6"/>
  </r>
  <r>
    <n v="730"/>
    <x v="715"/>
    <s v="Visionary system-worthy attitude"/>
    <n v="28800"/>
    <n v="118847"/>
    <x v="721"/>
    <x v="1"/>
    <n v="1071"/>
    <x v="722"/>
    <x v="0"/>
    <x v="0"/>
    <x v="664"/>
    <x v="670"/>
    <x v="0"/>
    <b v="0"/>
    <s v="technology/wearables"/>
    <x v="2"/>
    <x v="8"/>
  </r>
  <r>
    <n v="731"/>
    <x v="716"/>
    <s v="Synergized content-based hierarchy"/>
    <n v="8000"/>
    <n v="7220"/>
    <x v="722"/>
    <x v="3"/>
    <n v="219"/>
    <x v="723"/>
    <x v="1"/>
    <x v="1"/>
    <x v="665"/>
    <x v="601"/>
    <x v="0"/>
    <b v="0"/>
    <s v="technology/web"/>
    <x v="2"/>
    <x v="2"/>
  </r>
  <r>
    <n v="732"/>
    <x v="717"/>
    <s v="Business-focused 24hour access"/>
    <n v="117000"/>
    <n v="107622"/>
    <x v="723"/>
    <x v="0"/>
    <n v="1121"/>
    <x v="724"/>
    <x v="1"/>
    <x v="1"/>
    <x v="666"/>
    <x v="671"/>
    <x v="0"/>
    <b v="1"/>
    <s v="music/rock"/>
    <x v="1"/>
    <x v="1"/>
  </r>
  <r>
    <n v="733"/>
    <x v="718"/>
    <s v="Automated hybrid orchestration"/>
    <n v="15800"/>
    <n v="83267"/>
    <x v="724"/>
    <x v="1"/>
    <n v="980"/>
    <x v="725"/>
    <x v="1"/>
    <x v="1"/>
    <x v="43"/>
    <x v="672"/>
    <x v="0"/>
    <b v="0"/>
    <s v="music/metal"/>
    <x v="1"/>
    <x v="16"/>
  </r>
  <r>
    <n v="734"/>
    <x v="719"/>
    <s v="Exclusive 5thgeneration leverage"/>
    <n v="4200"/>
    <n v="13404"/>
    <x v="725"/>
    <x v="1"/>
    <n v="536"/>
    <x v="726"/>
    <x v="1"/>
    <x v="1"/>
    <x v="667"/>
    <x v="673"/>
    <x v="0"/>
    <b v="1"/>
    <s v="theater/plays"/>
    <x v="3"/>
    <x v="3"/>
  </r>
  <r>
    <n v="735"/>
    <x v="720"/>
    <s v="Grass-roots zero administration alliance"/>
    <n v="37100"/>
    <n v="131404"/>
    <x v="726"/>
    <x v="1"/>
    <n v="1991"/>
    <x v="727"/>
    <x v="1"/>
    <x v="1"/>
    <x v="668"/>
    <x v="674"/>
    <x v="0"/>
    <b v="0"/>
    <s v="photography/photography books"/>
    <x v="7"/>
    <x v="14"/>
  </r>
  <r>
    <n v="736"/>
    <x v="721"/>
    <s v="Proactive heuristic orchestration"/>
    <n v="7700"/>
    <n v="2533"/>
    <x v="727"/>
    <x v="3"/>
    <n v="29"/>
    <x v="728"/>
    <x v="1"/>
    <x v="1"/>
    <x v="669"/>
    <x v="675"/>
    <x v="0"/>
    <b v="0"/>
    <s v="publishing/nonfiction"/>
    <x v="5"/>
    <x v="9"/>
  </r>
  <r>
    <n v="737"/>
    <x v="722"/>
    <s v="Function-based systematic Graphical User Interface"/>
    <n v="3700"/>
    <n v="5028"/>
    <x v="728"/>
    <x v="1"/>
    <n v="180"/>
    <x v="729"/>
    <x v="1"/>
    <x v="1"/>
    <x v="670"/>
    <x v="676"/>
    <x v="0"/>
    <b v="0"/>
    <s v="music/indie rock"/>
    <x v="1"/>
    <x v="7"/>
  </r>
  <r>
    <n v="738"/>
    <x v="486"/>
    <s v="Extended zero administration software"/>
    <n v="74700"/>
    <n v="1557"/>
    <x v="729"/>
    <x v="0"/>
    <n v="15"/>
    <x v="730"/>
    <x v="1"/>
    <x v="1"/>
    <x v="671"/>
    <x v="677"/>
    <x v="0"/>
    <b v="1"/>
    <s v="theater/plays"/>
    <x v="3"/>
    <x v="3"/>
  </r>
  <r>
    <n v="739"/>
    <x v="723"/>
    <s v="Multi-tiered discrete support"/>
    <n v="10000"/>
    <n v="6100"/>
    <x v="730"/>
    <x v="0"/>
    <n v="191"/>
    <x v="731"/>
    <x v="1"/>
    <x v="1"/>
    <x v="672"/>
    <x v="678"/>
    <x v="0"/>
    <b v="0"/>
    <s v="music/indie rock"/>
    <x v="1"/>
    <x v="7"/>
  </r>
  <r>
    <n v="740"/>
    <x v="724"/>
    <s v="Phased system-worthy conglomeration"/>
    <n v="5300"/>
    <n v="1592"/>
    <x v="731"/>
    <x v="0"/>
    <n v="16"/>
    <x v="732"/>
    <x v="1"/>
    <x v="1"/>
    <x v="673"/>
    <x v="679"/>
    <x v="0"/>
    <b v="0"/>
    <s v="theater/plays"/>
    <x v="3"/>
    <x v="3"/>
  </r>
  <r>
    <n v="741"/>
    <x v="287"/>
    <s v="Balanced mobile alliance"/>
    <n v="1200"/>
    <n v="14150"/>
    <x v="732"/>
    <x v="1"/>
    <n v="130"/>
    <x v="733"/>
    <x v="1"/>
    <x v="1"/>
    <x v="674"/>
    <x v="680"/>
    <x v="0"/>
    <b v="0"/>
    <s v="theater/plays"/>
    <x v="3"/>
    <x v="3"/>
  </r>
  <r>
    <n v="742"/>
    <x v="725"/>
    <s v="Reactive solution-oriented groupware"/>
    <n v="1200"/>
    <n v="13513"/>
    <x v="733"/>
    <x v="1"/>
    <n v="122"/>
    <x v="734"/>
    <x v="1"/>
    <x v="1"/>
    <x v="675"/>
    <x v="681"/>
    <x v="0"/>
    <b v="0"/>
    <s v="music/electric music"/>
    <x v="1"/>
    <x v="5"/>
  </r>
  <r>
    <n v="743"/>
    <x v="726"/>
    <s v="Exclusive bandwidth-monitored orchestration"/>
    <n v="3900"/>
    <n v="504"/>
    <x v="734"/>
    <x v="0"/>
    <n v="17"/>
    <x v="735"/>
    <x v="1"/>
    <x v="1"/>
    <x v="676"/>
    <x v="682"/>
    <x v="0"/>
    <b v="1"/>
    <s v="theater/plays"/>
    <x v="3"/>
    <x v="3"/>
  </r>
  <r>
    <n v="744"/>
    <x v="727"/>
    <s v="Intuitive exuding initiative"/>
    <n v="2000"/>
    <n v="14240"/>
    <x v="735"/>
    <x v="1"/>
    <n v="140"/>
    <x v="736"/>
    <x v="1"/>
    <x v="1"/>
    <x v="342"/>
    <x v="683"/>
    <x v="0"/>
    <b v="1"/>
    <s v="theater/plays"/>
    <x v="3"/>
    <x v="3"/>
  </r>
  <r>
    <n v="745"/>
    <x v="728"/>
    <s v="Streamlined needs-based knowledge user"/>
    <n v="6900"/>
    <n v="2091"/>
    <x v="736"/>
    <x v="0"/>
    <n v="34"/>
    <x v="737"/>
    <x v="1"/>
    <x v="1"/>
    <x v="677"/>
    <x v="684"/>
    <x v="0"/>
    <b v="0"/>
    <s v="technology/wearables"/>
    <x v="2"/>
    <x v="8"/>
  </r>
  <r>
    <n v="746"/>
    <x v="729"/>
    <s v="Automated system-worthy structure"/>
    <n v="55800"/>
    <n v="118580"/>
    <x v="737"/>
    <x v="1"/>
    <n v="3388"/>
    <x v="112"/>
    <x v="1"/>
    <x v="1"/>
    <x v="678"/>
    <x v="685"/>
    <x v="0"/>
    <b v="0"/>
    <s v="technology/web"/>
    <x v="2"/>
    <x v="2"/>
  </r>
  <r>
    <n v="747"/>
    <x v="730"/>
    <s v="Secured clear-thinking intranet"/>
    <n v="4900"/>
    <n v="11214"/>
    <x v="738"/>
    <x v="1"/>
    <n v="280"/>
    <x v="738"/>
    <x v="1"/>
    <x v="1"/>
    <x v="679"/>
    <x v="488"/>
    <x v="0"/>
    <b v="0"/>
    <s v="theater/plays"/>
    <x v="3"/>
    <x v="3"/>
  </r>
  <r>
    <n v="748"/>
    <x v="731"/>
    <s v="Cloned actuating architecture"/>
    <n v="194900"/>
    <n v="68137"/>
    <x v="739"/>
    <x v="3"/>
    <n v="614"/>
    <x v="739"/>
    <x v="1"/>
    <x v="1"/>
    <x v="680"/>
    <x v="686"/>
    <x v="0"/>
    <b v="1"/>
    <s v="film &amp; video/animation"/>
    <x v="4"/>
    <x v="10"/>
  </r>
  <r>
    <n v="749"/>
    <x v="732"/>
    <s v="Down-sized needs-based task-force"/>
    <n v="8600"/>
    <n v="13527"/>
    <x v="740"/>
    <x v="1"/>
    <n v="366"/>
    <x v="740"/>
    <x v="6"/>
    <x v="6"/>
    <x v="681"/>
    <x v="687"/>
    <x v="0"/>
    <b v="1"/>
    <s v="technology/wearables"/>
    <x v="2"/>
    <x v="8"/>
  </r>
  <r>
    <n v="750"/>
    <x v="733"/>
    <s v="Extended responsive Internet solution"/>
    <n v="100"/>
    <n v="1"/>
    <x v="100"/>
    <x v="0"/>
    <n v="1"/>
    <x v="100"/>
    <x v="4"/>
    <x v="4"/>
    <x v="682"/>
    <x v="688"/>
    <x v="0"/>
    <b v="0"/>
    <s v="music/electric music"/>
    <x v="1"/>
    <x v="5"/>
  </r>
  <r>
    <n v="751"/>
    <x v="734"/>
    <s v="Universal value-added moderator"/>
    <n v="3600"/>
    <n v="8363"/>
    <x v="741"/>
    <x v="1"/>
    <n v="270"/>
    <x v="741"/>
    <x v="1"/>
    <x v="1"/>
    <x v="683"/>
    <x v="689"/>
    <x v="1"/>
    <b v="1"/>
    <s v="publishing/nonfiction"/>
    <x v="5"/>
    <x v="9"/>
  </r>
  <r>
    <n v="752"/>
    <x v="735"/>
    <s v="Sharable motivating emulation"/>
    <n v="5800"/>
    <n v="5362"/>
    <x v="742"/>
    <x v="3"/>
    <n v="114"/>
    <x v="742"/>
    <x v="1"/>
    <x v="1"/>
    <x v="684"/>
    <x v="690"/>
    <x v="0"/>
    <b v="1"/>
    <s v="theater/plays"/>
    <x v="3"/>
    <x v="3"/>
  </r>
  <r>
    <n v="753"/>
    <x v="736"/>
    <s v="Networked web-enabled product"/>
    <n v="4700"/>
    <n v="12065"/>
    <x v="743"/>
    <x v="1"/>
    <n v="137"/>
    <x v="743"/>
    <x v="1"/>
    <x v="1"/>
    <x v="674"/>
    <x v="691"/>
    <x v="0"/>
    <b v="0"/>
    <s v="photography/photography books"/>
    <x v="7"/>
    <x v="14"/>
  </r>
  <r>
    <n v="754"/>
    <x v="737"/>
    <s v="Advanced dedicated encoding"/>
    <n v="70400"/>
    <n v="118603"/>
    <x v="744"/>
    <x v="1"/>
    <n v="3205"/>
    <x v="744"/>
    <x v="1"/>
    <x v="1"/>
    <x v="685"/>
    <x v="424"/>
    <x v="0"/>
    <b v="0"/>
    <s v="theater/plays"/>
    <x v="3"/>
    <x v="3"/>
  </r>
  <r>
    <n v="755"/>
    <x v="738"/>
    <s v="Stand-alone multi-state project"/>
    <n v="4500"/>
    <n v="7496"/>
    <x v="745"/>
    <x v="1"/>
    <n v="288"/>
    <x v="745"/>
    <x v="3"/>
    <x v="3"/>
    <x v="605"/>
    <x v="231"/>
    <x v="0"/>
    <b v="1"/>
    <s v="theater/plays"/>
    <x v="3"/>
    <x v="3"/>
  </r>
  <r>
    <n v="756"/>
    <x v="739"/>
    <s v="Customizable bi-directional monitoring"/>
    <n v="1300"/>
    <n v="10037"/>
    <x v="746"/>
    <x v="1"/>
    <n v="148"/>
    <x v="746"/>
    <x v="1"/>
    <x v="1"/>
    <x v="686"/>
    <x v="692"/>
    <x v="0"/>
    <b v="0"/>
    <s v="theater/plays"/>
    <x v="3"/>
    <x v="3"/>
  </r>
  <r>
    <n v="757"/>
    <x v="740"/>
    <s v="Profit-focused motivating function"/>
    <n v="1400"/>
    <n v="5696"/>
    <x v="747"/>
    <x v="1"/>
    <n v="114"/>
    <x v="747"/>
    <x v="1"/>
    <x v="1"/>
    <x v="687"/>
    <x v="693"/>
    <x v="0"/>
    <b v="0"/>
    <s v="film &amp; video/drama"/>
    <x v="4"/>
    <x v="6"/>
  </r>
  <r>
    <n v="758"/>
    <x v="741"/>
    <s v="Proactive systemic firmware"/>
    <n v="29600"/>
    <n v="167005"/>
    <x v="748"/>
    <x v="1"/>
    <n v="1518"/>
    <x v="748"/>
    <x v="0"/>
    <x v="0"/>
    <x v="688"/>
    <x v="694"/>
    <x v="0"/>
    <b v="0"/>
    <s v="music/rock"/>
    <x v="1"/>
    <x v="1"/>
  </r>
  <r>
    <n v="759"/>
    <x v="742"/>
    <s v="Grass-roots upward-trending installation"/>
    <n v="167500"/>
    <n v="114615"/>
    <x v="749"/>
    <x v="0"/>
    <n v="1274"/>
    <x v="749"/>
    <x v="1"/>
    <x v="1"/>
    <x v="689"/>
    <x v="236"/>
    <x v="0"/>
    <b v="0"/>
    <s v="music/electric music"/>
    <x v="1"/>
    <x v="5"/>
  </r>
  <r>
    <n v="760"/>
    <x v="743"/>
    <s v="Virtual heuristic hub"/>
    <n v="48300"/>
    <n v="16592"/>
    <x v="750"/>
    <x v="0"/>
    <n v="210"/>
    <x v="750"/>
    <x v="6"/>
    <x v="6"/>
    <x v="690"/>
    <x v="695"/>
    <x v="0"/>
    <b v="1"/>
    <s v="games/video games"/>
    <x v="6"/>
    <x v="11"/>
  </r>
  <r>
    <n v="761"/>
    <x v="744"/>
    <s v="Customizable leadingedge model"/>
    <n v="2200"/>
    <n v="14420"/>
    <x v="751"/>
    <x v="1"/>
    <n v="166"/>
    <x v="751"/>
    <x v="1"/>
    <x v="1"/>
    <x v="691"/>
    <x v="696"/>
    <x v="0"/>
    <b v="0"/>
    <s v="music/rock"/>
    <x v="1"/>
    <x v="1"/>
  </r>
  <r>
    <n v="762"/>
    <x v="307"/>
    <s v="Upgradable uniform service-desk"/>
    <n v="3500"/>
    <n v="6204"/>
    <x v="752"/>
    <x v="1"/>
    <n v="100"/>
    <x v="752"/>
    <x v="2"/>
    <x v="2"/>
    <x v="692"/>
    <x v="697"/>
    <x v="0"/>
    <b v="0"/>
    <s v="music/jazz"/>
    <x v="1"/>
    <x v="17"/>
  </r>
  <r>
    <n v="763"/>
    <x v="745"/>
    <s v="Inverse client-driven product"/>
    <n v="5600"/>
    <n v="6338"/>
    <x v="753"/>
    <x v="1"/>
    <n v="235"/>
    <x v="753"/>
    <x v="1"/>
    <x v="1"/>
    <x v="693"/>
    <x v="698"/>
    <x v="0"/>
    <b v="1"/>
    <s v="theater/plays"/>
    <x v="3"/>
    <x v="3"/>
  </r>
  <r>
    <n v="764"/>
    <x v="746"/>
    <s v="Managed bandwidth-monitored system engine"/>
    <n v="1100"/>
    <n v="8010"/>
    <x v="754"/>
    <x v="1"/>
    <n v="148"/>
    <x v="754"/>
    <x v="1"/>
    <x v="1"/>
    <x v="694"/>
    <x v="699"/>
    <x v="0"/>
    <b v="0"/>
    <s v="music/rock"/>
    <x v="1"/>
    <x v="1"/>
  </r>
  <r>
    <n v="765"/>
    <x v="747"/>
    <s v="Advanced transitional help-desk"/>
    <n v="3900"/>
    <n v="8125"/>
    <x v="755"/>
    <x v="1"/>
    <n v="198"/>
    <x v="755"/>
    <x v="1"/>
    <x v="1"/>
    <x v="695"/>
    <x v="489"/>
    <x v="1"/>
    <b v="1"/>
    <s v="music/indie rock"/>
    <x v="1"/>
    <x v="7"/>
  </r>
  <r>
    <n v="766"/>
    <x v="748"/>
    <s v="De-engineered disintermediate encryption"/>
    <n v="43800"/>
    <n v="13653"/>
    <x v="756"/>
    <x v="0"/>
    <n v="248"/>
    <x v="756"/>
    <x v="2"/>
    <x v="2"/>
    <x v="123"/>
    <x v="512"/>
    <x v="0"/>
    <b v="0"/>
    <s v="film &amp; video/science fiction"/>
    <x v="4"/>
    <x v="22"/>
  </r>
  <r>
    <n v="767"/>
    <x v="749"/>
    <s v="Upgradable attitude-oriented project"/>
    <n v="97200"/>
    <n v="55372"/>
    <x v="757"/>
    <x v="0"/>
    <n v="513"/>
    <x v="757"/>
    <x v="1"/>
    <x v="1"/>
    <x v="696"/>
    <x v="700"/>
    <x v="0"/>
    <b v="0"/>
    <s v="publishing/translations"/>
    <x v="5"/>
    <x v="18"/>
  </r>
  <r>
    <n v="768"/>
    <x v="750"/>
    <s v="Fundamental zero tolerance alliance"/>
    <n v="4800"/>
    <n v="11088"/>
    <x v="758"/>
    <x v="1"/>
    <n v="150"/>
    <x v="758"/>
    <x v="1"/>
    <x v="1"/>
    <x v="626"/>
    <x v="701"/>
    <x v="0"/>
    <b v="0"/>
    <s v="theater/plays"/>
    <x v="3"/>
    <x v="3"/>
  </r>
  <r>
    <n v="769"/>
    <x v="751"/>
    <s v="Devolved 24hour forecast"/>
    <n v="125600"/>
    <n v="109106"/>
    <x v="759"/>
    <x v="0"/>
    <n v="3410"/>
    <x v="759"/>
    <x v="1"/>
    <x v="1"/>
    <x v="697"/>
    <x v="340"/>
    <x v="0"/>
    <b v="0"/>
    <s v="games/video games"/>
    <x v="6"/>
    <x v="11"/>
  </r>
  <r>
    <n v="770"/>
    <x v="752"/>
    <s v="User-centric attitude-oriented intranet"/>
    <n v="4300"/>
    <n v="11642"/>
    <x v="760"/>
    <x v="1"/>
    <n v="216"/>
    <x v="760"/>
    <x v="6"/>
    <x v="6"/>
    <x v="698"/>
    <x v="702"/>
    <x v="0"/>
    <b v="1"/>
    <s v="theater/plays"/>
    <x v="3"/>
    <x v="3"/>
  </r>
  <r>
    <n v="771"/>
    <x v="753"/>
    <s v="Self-enabling 5thgeneration paradigm"/>
    <n v="5600"/>
    <n v="2769"/>
    <x v="761"/>
    <x v="3"/>
    <n v="26"/>
    <x v="761"/>
    <x v="1"/>
    <x v="1"/>
    <x v="699"/>
    <x v="703"/>
    <x v="0"/>
    <b v="0"/>
    <s v="theater/plays"/>
    <x v="3"/>
    <x v="3"/>
  </r>
  <r>
    <n v="772"/>
    <x v="754"/>
    <s v="Persistent 3rdgeneration moratorium"/>
    <n v="149600"/>
    <n v="169586"/>
    <x v="762"/>
    <x v="1"/>
    <n v="5139"/>
    <x v="762"/>
    <x v="1"/>
    <x v="1"/>
    <x v="700"/>
    <x v="704"/>
    <x v="0"/>
    <b v="0"/>
    <s v="music/indie rock"/>
    <x v="1"/>
    <x v="7"/>
  </r>
  <r>
    <n v="773"/>
    <x v="755"/>
    <s v="Cross-platform empowering project"/>
    <n v="53100"/>
    <n v="101185"/>
    <x v="763"/>
    <x v="1"/>
    <n v="2353"/>
    <x v="763"/>
    <x v="1"/>
    <x v="1"/>
    <x v="701"/>
    <x v="705"/>
    <x v="0"/>
    <b v="0"/>
    <s v="theater/plays"/>
    <x v="3"/>
    <x v="3"/>
  </r>
  <r>
    <n v="774"/>
    <x v="756"/>
    <s v="Polarized user-facing interface"/>
    <n v="5000"/>
    <n v="6775"/>
    <x v="764"/>
    <x v="1"/>
    <n v="78"/>
    <x v="764"/>
    <x v="6"/>
    <x v="6"/>
    <x v="702"/>
    <x v="706"/>
    <x v="0"/>
    <b v="0"/>
    <s v="technology/web"/>
    <x v="2"/>
    <x v="2"/>
  </r>
  <r>
    <n v="775"/>
    <x v="757"/>
    <s v="Customer-focused non-volatile framework"/>
    <n v="9400"/>
    <n v="968"/>
    <x v="765"/>
    <x v="0"/>
    <n v="10"/>
    <x v="765"/>
    <x v="1"/>
    <x v="1"/>
    <x v="703"/>
    <x v="707"/>
    <x v="0"/>
    <b v="0"/>
    <s v="music/rock"/>
    <x v="1"/>
    <x v="1"/>
  </r>
  <r>
    <n v="776"/>
    <x v="758"/>
    <s v="Synchronized multimedia frame"/>
    <n v="110800"/>
    <n v="72623"/>
    <x v="766"/>
    <x v="0"/>
    <n v="2201"/>
    <x v="766"/>
    <x v="1"/>
    <x v="1"/>
    <x v="704"/>
    <x v="708"/>
    <x v="0"/>
    <b v="0"/>
    <s v="theater/plays"/>
    <x v="3"/>
    <x v="3"/>
  </r>
  <r>
    <n v="777"/>
    <x v="759"/>
    <s v="Open-architected stable algorithm"/>
    <n v="93800"/>
    <n v="45987"/>
    <x v="767"/>
    <x v="0"/>
    <n v="676"/>
    <x v="767"/>
    <x v="1"/>
    <x v="1"/>
    <x v="431"/>
    <x v="709"/>
    <x v="0"/>
    <b v="0"/>
    <s v="theater/plays"/>
    <x v="3"/>
    <x v="3"/>
  </r>
  <r>
    <n v="778"/>
    <x v="760"/>
    <s v="Cross-platform optimizing website"/>
    <n v="1300"/>
    <n v="10243"/>
    <x v="768"/>
    <x v="1"/>
    <n v="174"/>
    <x v="768"/>
    <x v="5"/>
    <x v="5"/>
    <x v="705"/>
    <x v="710"/>
    <x v="0"/>
    <b v="0"/>
    <s v="film &amp; video/animation"/>
    <x v="4"/>
    <x v="10"/>
  </r>
  <r>
    <n v="779"/>
    <x v="761"/>
    <s v="Public-key actuating projection"/>
    <n v="108700"/>
    <n v="87293"/>
    <x v="769"/>
    <x v="0"/>
    <n v="831"/>
    <x v="769"/>
    <x v="1"/>
    <x v="1"/>
    <x v="706"/>
    <x v="711"/>
    <x v="0"/>
    <b v="1"/>
    <s v="theater/plays"/>
    <x v="3"/>
    <x v="3"/>
  </r>
  <r>
    <n v="780"/>
    <x v="762"/>
    <s v="Implemented intangible instruction set"/>
    <n v="5100"/>
    <n v="5421"/>
    <x v="770"/>
    <x v="1"/>
    <n v="164"/>
    <x v="770"/>
    <x v="1"/>
    <x v="1"/>
    <x v="707"/>
    <x v="712"/>
    <x v="0"/>
    <b v="1"/>
    <s v="film &amp; video/drama"/>
    <x v="4"/>
    <x v="6"/>
  </r>
  <r>
    <n v="781"/>
    <x v="763"/>
    <s v="Cross-group interactive architecture"/>
    <n v="8700"/>
    <n v="4414"/>
    <x v="771"/>
    <x v="3"/>
    <n v="56"/>
    <x v="771"/>
    <x v="5"/>
    <x v="5"/>
    <x v="708"/>
    <x v="70"/>
    <x v="0"/>
    <b v="0"/>
    <s v="theater/plays"/>
    <x v="3"/>
    <x v="3"/>
  </r>
  <r>
    <n v="782"/>
    <x v="764"/>
    <s v="Centralized asymmetric framework"/>
    <n v="5100"/>
    <n v="10981"/>
    <x v="772"/>
    <x v="1"/>
    <n v="161"/>
    <x v="772"/>
    <x v="1"/>
    <x v="1"/>
    <x v="709"/>
    <x v="713"/>
    <x v="0"/>
    <b v="1"/>
    <s v="film &amp; video/animation"/>
    <x v="4"/>
    <x v="10"/>
  </r>
  <r>
    <n v="783"/>
    <x v="765"/>
    <s v="Down-sized systematic utilization"/>
    <n v="7400"/>
    <n v="10451"/>
    <x v="773"/>
    <x v="1"/>
    <n v="138"/>
    <x v="773"/>
    <x v="1"/>
    <x v="1"/>
    <x v="710"/>
    <x v="714"/>
    <x v="0"/>
    <b v="0"/>
    <s v="music/rock"/>
    <x v="1"/>
    <x v="1"/>
  </r>
  <r>
    <n v="784"/>
    <x v="766"/>
    <s v="Profound fault-tolerant model"/>
    <n v="88900"/>
    <n v="102535"/>
    <x v="774"/>
    <x v="1"/>
    <n v="3308"/>
    <x v="774"/>
    <x v="1"/>
    <x v="1"/>
    <x v="711"/>
    <x v="715"/>
    <x v="0"/>
    <b v="0"/>
    <s v="technology/web"/>
    <x v="2"/>
    <x v="2"/>
  </r>
  <r>
    <n v="785"/>
    <x v="767"/>
    <s v="Multi-channeled bi-directional moratorium"/>
    <n v="6700"/>
    <n v="12939"/>
    <x v="775"/>
    <x v="1"/>
    <n v="127"/>
    <x v="775"/>
    <x v="2"/>
    <x v="2"/>
    <x v="157"/>
    <x v="716"/>
    <x v="0"/>
    <b v="1"/>
    <s v="film &amp; video/animation"/>
    <x v="4"/>
    <x v="10"/>
  </r>
  <r>
    <n v="786"/>
    <x v="768"/>
    <s v="Object-based content-based ability"/>
    <n v="1500"/>
    <n v="10946"/>
    <x v="776"/>
    <x v="1"/>
    <n v="207"/>
    <x v="776"/>
    <x v="6"/>
    <x v="6"/>
    <x v="630"/>
    <x v="717"/>
    <x v="0"/>
    <b v="1"/>
    <s v="music/jazz"/>
    <x v="1"/>
    <x v="17"/>
  </r>
  <r>
    <n v="787"/>
    <x v="769"/>
    <s v="Progressive coherent secured line"/>
    <n v="61200"/>
    <n v="60994"/>
    <x v="777"/>
    <x v="0"/>
    <n v="859"/>
    <x v="777"/>
    <x v="0"/>
    <x v="0"/>
    <x v="712"/>
    <x v="718"/>
    <x v="0"/>
    <b v="0"/>
    <s v="music/rock"/>
    <x v="1"/>
    <x v="1"/>
  </r>
  <r>
    <n v="788"/>
    <x v="770"/>
    <s v="Synchronized directional capability"/>
    <n v="3600"/>
    <n v="3174"/>
    <x v="778"/>
    <x v="2"/>
    <n v="31"/>
    <x v="778"/>
    <x v="1"/>
    <x v="1"/>
    <x v="93"/>
    <x v="719"/>
    <x v="0"/>
    <b v="0"/>
    <s v="film &amp; video/animation"/>
    <x v="4"/>
    <x v="10"/>
  </r>
  <r>
    <n v="789"/>
    <x v="771"/>
    <s v="Cross-platform composite migration"/>
    <n v="9000"/>
    <n v="3351"/>
    <x v="779"/>
    <x v="0"/>
    <n v="45"/>
    <x v="779"/>
    <x v="1"/>
    <x v="1"/>
    <x v="713"/>
    <x v="115"/>
    <x v="0"/>
    <b v="0"/>
    <s v="theater/plays"/>
    <x v="3"/>
    <x v="3"/>
  </r>
  <r>
    <n v="790"/>
    <x v="772"/>
    <s v="Operative local pricing structure"/>
    <n v="185900"/>
    <n v="56774"/>
    <x v="780"/>
    <x v="3"/>
    <n v="1113"/>
    <x v="780"/>
    <x v="1"/>
    <x v="1"/>
    <x v="714"/>
    <x v="720"/>
    <x v="0"/>
    <b v="0"/>
    <s v="theater/plays"/>
    <x v="3"/>
    <x v="3"/>
  </r>
  <r>
    <n v="791"/>
    <x v="773"/>
    <s v="Optional web-enabled extranet"/>
    <n v="2100"/>
    <n v="540"/>
    <x v="781"/>
    <x v="0"/>
    <n v="6"/>
    <x v="703"/>
    <x v="1"/>
    <x v="1"/>
    <x v="715"/>
    <x v="721"/>
    <x v="0"/>
    <b v="0"/>
    <s v="food/food trucks"/>
    <x v="0"/>
    <x v="0"/>
  </r>
  <r>
    <n v="792"/>
    <x v="774"/>
    <s v="Reduced 6thgeneration intranet"/>
    <n v="2000"/>
    <n v="680"/>
    <x v="782"/>
    <x v="0"/>
    <n v="7"/>
    <x v="781"/>
    <x v="1"/>
    <x v="1"/>
    <x v="716"/>
    <x v="722"/>
    <x v="0"/>
    <b v="1"/>
    <s v="theater/plays"/>
    <x v="3"/>
    <x v="3"/>
  </r>
  <r>
    <n v="793"/>
    <x v="775"/>
    <s v="Networked disintermediate leverage"/>
    <n v="1100"/>
    <n v="13045"/>
    <x v="783"/>
    <x v="1"/>
    <n v="181"/>
    <x v="782"/>
    <x v="5"/>
    <x v="5"/>
    <x v="448"/>
    <x v="451"/>
    <x v="0"/>
    <b v="0"/>
    <s v="publishing/nonfiction"/>
    <x v="5"/>
    <x v="9"/>
  </r>
  <r>
    <n v="794"/>
    <x v="776"/>
    <s v="Optional optimal website"/>
    <n v="6600"/>
    <n v="8276"/>
    <x v="784"/>
    <x v="1"/>
    <n v="110"/>
    <x v="783"/>
    <x v="1"/>
    <x v="1"/>
    <x v="717"/>
    <x v="642"/>
    <x v="0"/>
    <b v="0"/>
    <s v="music/rock"/>
    <x v="1"/>
    <x v="1"/>
  </r>
  <r>
    <n v="795"/>
    <x v="777"/>
    <s v="Stand-alone asynchronous functionalities"/>
    <n v="7100"/>
    <n v="1022"/>
    <x v="785"/>
    <x v="0"/>
    <n v="31"/>
    <x v="784"/>
    <x v="1"/>
    <x v="1"/>
    <x v="718"/>
    <x v="723"/>
    <x v="0"/>
    <b v="0"/>
    <s v="film &amp; video/drama"/>
    <x v="4"/>
    <x v="6"/>
  </r>
  <r>
    <n v="796"/>
    <x v="778"/>
    <s v="Profound full-range open system"/>
    <n v="7800"/>
    <n v="4275"/>
    <x v="786"/>
    <x v="0"/>
    <n v="78"/>
    <x v="785"/>
    <x v="1"/>
    <x v="1"/>
    <x v="719"/>
    <x v="724"/>
    <x v="0"/>
    <b v="1"/>
    <s v="games/mobile games"/>
    <x v="6"/>
    <x v="20"/>
  </r>
  <r>
    <n v="797"/>
    <x v="779"/>
    <s v="Optional tangible utilization"/>
    <n v="7600"/>
    <n v="8332"/>
    <x v="787"/>
    <x v="1"/>
    <n v="185"/>
    <x v="786"/>
    <x v="1"/>
    <x v="1"/>
    <x v="720"/>
    <x v="725"/>
    <x v="0"/>
    <b v="0"/>
    <s v="technology/web"/>
    <x v="2"/>
    <x v="2"/>
  </r>
  <r>
    <n v="798"/>
    <x v="780"/>
    <s v="Seamless maximized product"/>
    <n v="3400"/>
    <n v="6408"/>
    <x v="788"/>
    <x v="1"/>
    <n v="121"/>
    <x v="787"/>
    <x v="1"/>
    <x v="1"/>
    <x v="721"/>
    <x v="726"/>
    <x v="0"/>
    <b v="1"/>
    <s v="theater/plays"/>
    <x v="3"/>
    <x v="3"/>
  </r>
  <r>
    <n v="799"/>
    <x v="781"/>
    <s v="Devolved tertiary time-frame"/>
    <n v="84500"/>
    <n v="73522"/>
    <x v="789"/>
    <x v="0"/>
    <n v="1225"/>
    <x v="788"/>
    <x v="4"/>
    <x v="4"/>
    <x v="722"/>
    <x v="727"/>
    <x v="0"/>
    <b v="0"/>
    <s v="theater/plays"/>
    <x v="3"/>
    <x v="3"/>
  </r>
  <r>
    <n v="800"/>
    <x v="782"/>
    <s v="Centralized regional function"/>
    <n v="100"/>
    <n v="1"/>
    <x v="100"/>
    <x v="0"/>
    <n v="1"/>
    <x v="100"/>
    <x v="5"/>
    <x v="5"/>
    <x v="139"/>
    <x v="560"/>
    <x v="0"/>
    <b v="0"/>
    <s v="music/rock"/>
    <x v="1"/>
    <x v="1"/>
  </r>
  <r>
    <n v="801"/>
    <x v="783"/>
    <s v="User-friendly high-level initiative"/>
    <n v="2300"/>
    <n v="4667"/>
    <x v="790"/>
    <x v="1"/>
    <n v="106"/>
    <x v="789"/>
    <x v="1"/>
    <x v="1"/>
    <x v="723"/>
    <x v="728"/>
    <x v="0"/>
    <b v="1"/>
    <s v="photography/photography books"/>
    <x v="7"/>
    <x v="14"/>
  </r>
  <r>
    <n v="802"/>
    <x v="784"/>
    <s v="Reverse-engineered zero-defect infrastructure"/>
    <n v="6200"/>
    <n v="12216"/>
    <x v="791"/>
    <x v="1"/>
    <n v="142"/>
    <x v="790"/>
    <x v="1"/>
    <x v="1"/>
    <x v="704"/>
    <x v="339"/>
    <x v="0"/>
    <b v="0"/>
    <s v="photography/photography books"/>
    <x v="7"/>
    <x v="14"/>
  </r>
  <r>
    <n v="803"/>
    <x v="785"/>
    <s v="Stand-alone background customer loyalty"/>
    <n v="6100"/>
    <n v="6527"/>
    <x v="792"/>
    <x v="1"/>
    <n v="233"/>
    <x v="791"/>
    <x v="1"/>
    <x v="1"/>
    <x v="724"/>
    <x v="35"/>
    <x v="0"/>
    <b v="0"/>
    <s v="theater/plays"/>
    <x v="3"/>
    <x v="3"/>
  </r>
  <r>
    <n v="804"/>
    <x v="786"/>
    <s v="Business-focused discrete software"/>
    <n v="2600"/>
    <n v="6987"/>
    <x v="793"/>
    <x v="1"/>
    <n v="218"/>
    <x v="792"/>
    <x v="1"/>
    <x v="1"/>
    <x v="725"/>
    <x v="729"/>
    <x v="0"/>
    <b v="0"/>
    <s v="music/rock"/>
    <x v="1"/>
    <x v="1"/>
  </r>
  <r>
    <n v="805"/>
    <x v="787"/>
    <s v="Advanced intermediate Graphic Interface"/>
    <n v="9700"/>
    <n v="4932"/>
    <x v="794"/>
    <x v="0"/>
    <n v="67"/>
    <x v="793"/>
    <x v="2"/>
    <x v="2"/>
    <x v="660"/>
    <x v="241"/>
    <x v="0"/>
    <b v="0"/>
    <s v="film &amp; video/documentary"/>
    <x v="4"/>
    <x v="4"/>
  </r>
  <r>
    <n v="806"/>
    <x v="788"/>
    <s v="Adaptive holistic hub"/>
    <n v="700"/>
    <n v="8262"/>
    <x v="795"/>
    <x v="1"/>
    <n v="76"/>
    <x v="794"/>
    <x v="1"/>
    <x v="1"/>
    <x v="726"/>
    <x v="730"/>
    <x v="0"/>
    <b v="1"/>
    <s v="film &amp; video/drama"/>
    <x v="4"/>
    <x v="6"/>
  </r>
  <r>
    <n v="807"/>
    <x v="789"/>
    <s v="Automated uniform concept"/>
    <n v="700"/>
    <n v="1848"/>
    <x v="796"/>
    <x v="1"/>
    <n v="43"/>
    <x v="795"/>
    <x v="1"/>
    <x v="1"/>
    <x v="727"/>
    <x v="322"/>
    <x v="0"/>
    <b v="1"/>
    <s v="theater/plays"/>
    <x v="3"/>
    <x v="3"/>
  </r>
  <r>
    <n v="808"/>
    <x v="790"/>
    <s v="Enhanced regional flexibility"/>
    <n v="5200"/>
    <n v="1583"/>
    <x v="797"/>
    <x v="0"/>
    <n v="19"/>
    <x v="796"/>
    <x v="1"/>
    <x v="1"/>
    <x v="728"/>
    <x v="731"/>
    <x v="0"/>
    <b v="0"/>
    <s v="food/food trucks"/>
    <x v="0"/>
    <x v="0"/>
  </r>
  <r>
    <n v="809"/>
    <x v="764"/>
    <s v="Public-key bottom-line algorithm"/>
    <n v="140800"/>
    <n v="88536"/>
    <x v="798"/>
    <x v="0"/>
    <n v="2108"/>
    <x v="797"/>
    <x v="5"/>
    <x v="5"/>
    <x v="729"/>
    <x v="732"/>
    <x v="0"/>
    <b v="0"/>
    <s v="film &amp; video/documentary"/>
    <x v="4"/>
    <x v="4"/>
  </r>
  <r>
    <n v="810"/>
    <x v="791"/>
    <s v="Multi-layered intangible instruction set"/>
    <n v="6400"/>
    <n v="12360"/>
    <x v="799"/>
    <x v="1"/>
    <n v="221"/>
    <x v="798"/>
    <x v="1"/>
    <x v="1"/>
    <x v="730"/>
    <x v="157"/>
    <x v="0"/>
    <b v="1"/>
    <s v="theater/plays"/>
    <x v="3"/>
    <x v="3"/>
  </r>
  <r>
    <n v="811"/>
    <x v="792"/>
    <s v="Fundamental methodical emulation"/>
    <n v="92500"/>
    <n v="71320"/>
    <x v="800"/>
    <x v="0"/>
    <n v="679"/>
    <x v="799"/>
    <x v="1"/>
    <x v="1"/>
    <x v="731"/>
    <x v="733"/>
    <x v="0"/>
    <b v="1"/>
    <s v="games/video games"/>
    <x v="6"/>
    <x v="11"/>
  </r>
  <r>
    <n v="812"/>
    <x v="793"/>
    <s v="Expanded value-added hardware"/>
    <n v="59700"/>
    <n v="134640"/>
    <x v="801"/>
    <x v="1"/>
    <n v="2805"/>
    <x v="800"/>
    <x v="0"/>
    <x v="0"/>
    <x v="78"/>
    <x v="734"/>
    <x v="0"/>
    <b v="0"/>
    <s v="publishing/nonfiction"/>
    <x v="5"/>
    <x v="9"/>
  </r>
  <r>
    <n v="813"/>
    <x v="794"/>
    <s v="Diverse high-level attitude"/>
    <n v="3200"/>
    <n v="7661"/>
    <x v="802"/>
    <x v="1"/>
    <n v="68"/>
    <x v="801"/>
    <x v="1"/>
    <x v="1"/>
    <x v="732"/>
    <x v="735"/>
    <x v="0"/>
    <b v="0"/>
    <s v="games/video games"/>
    <x v="6"/>
    <x v="11"/>
  </r>
  <r>
    <n v="814"/>
    <x v="795"/>
    <s v="Visionary 24hour analyzer"/>
    <n v="3200"/>
    <n v="2950"/>
    <x v="803"/>
    <x v="0"/>
    <n v="36"/>
    <x v="802"/>
    <x v="3"/>
    <x v="3"/>
    <x v="733"/>
    <x v="736"/>
    <x v="0"/>
    <b v="1"/>
    <s v="music/rock"/>
    <x v="1"/>
    <x v="1"/>
  </r>
  <r>
    <n v="815"/>
    <x v="796"/>
    <s v="Centralized bandwidth-monitored leverage"/>
    <n v="9000"/>
    <n v="11721"/>
    <x v="804"/>
    <x v="1"/>
    <n v="183"/>
    <x v="803"/>
    <x v="0"/>
    <x v="0"/>
    <x v="734"/>
    <x v="737"/>
    <x v="0"/>
    <b v="0"/>
    <s v="music/rock"/>
    <x v="1"/>
    <x v="1"/>
  </r>
  <r>
    <n v="816"/>
    <x v="797"/>
    <s v="Ergonomic mission-critical moratorium"/>
    <n v="2300"/>
    <n v="14150"/>
    <x v="805"/>
    <x v="1"/>
    <n v="133"/>
    <x v="804"/>
    <x v="1"/>
    <x v="1"/>
    <x v="406"/>
    <x v="738"/>
    <x v="1"/>
    <b v="1"/>
    <s v="theater/plays"/>
    <x v="3"/>
    <x v="3"/>
  </r>
  <r>
    <n v="817"/>
    <x v="798"/>
    <s v="Front-line intermediate moderator"/>
    <n v="51300"/>
    <n v="189192"/>
    <x v="806"/>
    <x v="1"/>
    <n v="2489"/>
    <x v="805"/>
    <x v="6"/>
    <x v="6"/>
    <x v="735"/>
    <x v="739"/>
    <x v="0"/>
    <b v="1"/>
    <s v="publishing/nonfiction"/>
    <x v="5"/>
    <x v="9"/>
  </r>
  <r>
    <n v="818"/>
    <x v="311"/>
    <s v="Automated local secured line"/>
    <n v="700"/>
    <n v="7664"/>
    <x v="807"/>
    <x v="1"/>
    <n v="69"/>
    <x v="806"/>
    <x v="1"/>
    <x v="1"/>
    <x v="736"/>
    <x v="740"/>
    <x v="0"/>
    <b v="1"/>
    <s v="theater/plays"/>
    <x v="3"/>
    <x v="3"/>
  </r>
  <r>
    <n v="819"/>
    <x v="799"/>
    <s v="Integrated bandwidth-monitored alliance"/>
    <n v="8900"/>
    <n v="4509"/>
    <x v="808"/>
    <x v="0"/>
    <n v="47"/>
    <x v="807"/>
    <x v="1"/>
    <x v="1"/>
    <x v="737"/>
    <x v="697"/>
    <x v="1"/>
    <b v="0"/>
    <s v="games/video games"/>
    <x v="6"/>
    <x v="11"/>
  </r>
  <r>
    <n v="820"/>
    <x v="800"/>
    <s v="Cross-group heuristic forecast"/>
    <n v="1500"/>
    <n v="12009"/>
    <x v="809"/>
    <x v="1"/>
    <n v="279"/>
    <x v="808"/>
    <x v="4"/>
    <x v="4"/>
    <x v="192"/>
    <x v="741"/>
    <x v="0"/>
    <b v="1"/>
    <s v="music/rock"/>
    <x v="1"/>
    <x v="1"/>
  </r>
  <r>
    <n v="821"/>
    <x v="801"/>
    <s v="Extended impactful secured line"/>
    <n v="4900"/>
    <n v="14273"/>
    <x v="810"/>
    <x v="1"/>
    <n v="210"/>
    <x v="809"/>
    <x v="1"/>
    <x v="1"/>
    <x v="738"/>
    <x v="742"/>
    <x v="0"/>
    <b v="0"/>
    <s v="film &amp; video/documentary"/>
    <x v="4"/>
    <x v="4"/>
  </r>
  <r>
    <n v="822"/>
    <x v="802"/>
    <s v="Distributed optimizing protocol"/>
    <n v="54000"/>
    <n v="188982"/>
    <x v="811"/>
    <x v="1"/>
    <n v="2100"/>
    <x v="810"/>
    <x v="1"/>
    <x v="1"/>
    <x v="739"/>
    <x v="743"/>
    <x v="0"/>
    <b v="0"/>
    <s v="music/rock"/>
    <x v="1"/>
    <x v="1"/>
  </r>
  <r>
    <n v="823"/>
    <x v="803"/>
    <s v="Secured well-modulated system engine"/>
    <n v="4100"/>
    <n v="14640"/>
    <x v="812"/>
    <x v="1"/>
    <n v="252"/>
    <x v="811"/>
    <x v="1"/>
    <x v="1"/>
    <x v="613"/>
    <x v="744"/>
    <x v="1"/>
    <b v="1"/>
    <s v="music/rock"/>
    <x v="1"/>
    <x v="1"/>
  </r>
  <r>
    <n v="824"/>
    <x v="804"/>
    <s v="Streamlined national benchmark"/>
    <n v="85000"/>
    <n v="107516"/>
    <x v="813"/>
    <x v="1"/>
    <n v="1280"/>
    <x v="812"/>
    <x v="1"/>
    <x v="1"/>
    <x v="740"/>
    <x v="269"/>
    <x v="0"/>
    <b v="1"/>
    <s v="publishing/nonfiction"/>
    <x v="5"/>
    <x v="9"/>
  </r>
  <r>
    <n v="825"/>
    <x v="805"/>
    <s v="Open-architected 24/7 infrastructure"/>
    <n v="3600"/>
    <n v="13950"/>
    <x v="814"/>
    <x v="1"/>
    <n v="157"/>
    <x v="813"/>
    <x v="4"/>
    <x v="4"/>
    <x v="145"/>
    <x v="745"/>
    <x v="0"/>
    <b v="0"/>
    <s v="film &amp; video/shorts"/>
    <x v="4"/>
    <x v="12"/>
  </r>
  <r>
    <n v="826"/>
    <x v="806"/>
    <s v="Digitized 6thgeneration Local Area Network"/>
    <n v="2800"/>
    <n v="12797"/>
    <x v="815"/>
    <x v="1"/>
    <n v="194"/>
    <x v="814"/>
    <x v="1"/>
    <x v="1"/>
    <x v="741"/>
    <x v="746"/>
    <x v="0"/>
    <b v="1"/>
    <s v="theater/plays"/>
    <x v="3"/>
    <x v="3"/>
  </r>
  <r>
    <n v="827"/>
    <x v="807"/>
    <s v="Innovative actuating artificial intelligence"/>
    <n v="2300"/>
    <n v="6134"/>
    <x v="816"/>
    <x v="1"/>
    <n v="82"/>
    <x v="815"/>
    <x v="2"/>
    <x v="2"/>
    <x v="742"/>
    <x v="747"/>
    <x v="0"/>
    <b v="1"/>
    <s v="film &amp; video/drama"/>
    <x v="4"/>
    <x v="6"/>
  </r>
  <r>
    <n v="828"/>
    <x v="808"/>
    <s v="Cross-platform reciprocal budgetary management"/>
    <n v="7100"/>
    <n v="4899"/>
    <x v="817"/>
    <x v="0"/>
    <n v="70"/>
    <x v="816"/>
    <x v="1"/>
    <x v="1"/>
    <x v="202"/>
    <x v="503"/>
    <x v="0"/>
    <b v="0"/>
    <s v="theater/plays"/>
    <x v="3"/>
    <x v="3"/>
  </r>
  <r>
    <n v="829"/>
    <x v="809"/>
    <s v="Vision-oriented scalable portal"/>
    <n v="9600"/>
    <n v="4929"/>
    <x v="818"/>
    <x v="0"/>
    <n v="154"/>
    <x v="817"/>
    <x v="1"/>
    <x v="1"/>
    <x v="743"/>
    <x v="748"/>
    <x v="0"/>
    <b v="0"/>
    <s v="theater/plays"/>
    <x v="3"/>
    <x v="3"/>
  </r>
  <r>
    <n v="830"/>
    <x v="810"/>
    <s v="Persevering zero administration knowledge user"/>
    <n v="121600"/>
    <n v="1424"/>
    <x v="819"/>
    <x v="0"/>
    <n v="22"/>
    <x v="818"/>
    <x v="1"/>
    <x v="1"/>
    <x v="744"/>
    <x v="330"/>
    <x v="0"/>
    <b v="0"/>
    <s v="theater/plays"/>
    <x v="3"/>
    <x v="3"/>
  </r>
  <r>
    <n v="831"/>
    <x v="811"/>
    <s v="Front-line bottom-line Graphic Interface"/>
    <n v="97100"/>
    <n v="105817"/>
    <x v="820"/>
    <x v="1"/>
    <n v="4233"/>
    <x v="819"/>
    <x v="1"/>
    <x v="1"/>
    <x v="745"/>
    <x v="749"/>
    <x v="0"/>
    <b v="0"/>
    <s v="photography/photography books"/>
    <x v="7"/>
    <x v="14"/>
  </r>
  <r>
    <n v="832"/>
    <x v="812"/>
    <s v="Synergized fault-tolerant hierarchy"/>
    <n v="43200"/>
    <n v="136156"/>
    <x v="821"/>
    <x v="1"/>
    <n v="1297"/>
    <x v="820"/>
    <x v="3"/>
    <x v="3"/>
    <x v="746"/>
    <x v="750"/>
    <x v="1"/>
    <b v="0"/>
    <s v="publishing/translations"/>
    <x v="5"/>
    <x v="18"/>
  </r>
  <r>
    <n v="833"/>
    <x v="813"/>
    <s v="Expanded asynchronous groupware"/>
    <n v="6800"/>
    <n v="10723"/>
    <x v="822"/>
    <x v="1"/>
    <n v="165"/>
    <x v="821"/>
    <x v="3"/>
    <x v="3"/>
    <x v="747"/>
    <x v="751"/>
    <x v="0"/>
    <b v="0"/>
    <s v="publishing/translations"/>
    <x v="5"/>
    <x v="18"/>
  </r>
  <r>
    <n v="834"/>
    <x v="814"/>
    <s v="Expanded fault-tolerant emulation"/>
    <n v="7300"/>
    <n v="11228"/>
    <x v="823"/>
    <x v="1"/>
    <n v="119"/>
    <x v="822"/>
    <x v="1"/>
    <x v="1"/>
    <x v="362"/>
    <x v="451"/>
    <x v="0"/>
    <b v="0"/>
    <s v="theater/plays"/>
    <x v="3"/>
    <x v="3"/>
  </r>
  <r>
    <n v="835"/>
    <x v="815"/>
    <s v="Future-proofed 24hour model"/>
    <n v="86200"/>
    <n v="77355"/>
    <x v="824"/>
    <x v="0"/>
    <n v="1758"/>
    <x v="823"/>
    <x v="1"/>
    <x v="1"/>
    <x v="748"/>
    <x v="752"/>
    <x v="0"/>
    <b v="0"/>
    <s v="technology/web"/>
    <x v="2"/>
    <x v="2"/>
  </r>
  <r>
    <n v="836"/>
    <x v="816"/>
    <s v="Optimized didactic intranet"/>
    <n v="8100"/>
    <n v="6086"/>
    <x v="825"/>
    <x v="0"/>
    <n v="94"/>
    <x v="824"/>
    <x v="1"/>
    <x v="1"/>
    <x v="749"/>
    <x v="753"/>
    <x v="0"/>
    <b v="0"/>
    <s v="music/indie rock"/>
    <x v="1"/>
    <x v="7"/>
  </r>
  <r>
    <n v="837"/>
    <x v="817"/>
    <s v="Right-sized dedicated standardization"/>
    <n v="17700"/>
    <n v="150960"/>
    <x v="826"/>
    <x v="1"/>
    <n v="1797"/>
    <x v="825"/>
    <x v="1"/>
    <x v="1"/>
    <x v="643"/>
    <x v="754"/>
    <x v="0"/>
    <b v="0"/>
    <s v="music/jazz"/>
    <x v="1"/>
    <x v="17"/>
  </r>
  <r>
    <n v="838"/>
    <x v="818"/>
    <s v="Vision-oriented high-level extranet"/>
    <n v="6400"/>
    <n v="8890"/>
    <x v="827"/>
    <x v="1"/>
    <n v="261"/>
    <x v="826"/>
    <x v="1"/>
    <x v="1"/>
    <x v="750"/>
    <x v="755"/>
    <x v="0"/>
    <b v="0"/>
    <s v="theater/plays"/>
    <x v="3"/>
    <x v="3"/>
  </r>
  <r>
    <n v="839"/>
    <x v="819"/>
    <s v="Organized scalable initiative"/>
    <n v="7700"/>
    <n v="14644"/>
    <x v="828"/>
    <x v="1"/>
    <n v="157"/>
    <x v="827"/>
    <x v="1"/>
    <x v="1"/>
    <x v="751"/>
    <x v="756"/>
    <x v="0"/>
    <b v="1"/>
    <s v="film &amp; video/documentary"/>
    <x v="4"/>
    <x v="4"/>
  </r>
  <r>
    <n v="840"/>
    <x v="820"/>
    <s v="Enhanced regional moderator"/>
    <n v="116300"/>
    <n v="116583"/>
    <x v="829"/>
    <x v="1"/>
    <n v="3533"/>
    <x v="828"/>
    <x v="1"/>
    <x v="1"/>
    <x v="752"/>
    <x v="757"/>
    <x v="0"/>
    <b v="1"/>
    <s v="theater/plays"/>
    <x v="3"/>
    <x v="3"/>
  </r>
  <r>
    <n v="841"/>
    <x v="821"/>
    <s v="Automated even-keeled emulation"/>
    <n v="9100"/>
    <n v="12991"/>
    <x v="830"/>
    <x v="1"/>
    <n v="155"/>
    <x v="829"/>
    <x v="1"/>
    <x v="1"/>
    <x v="753"/>
    <x v="758"/>
    <x v="0"/>
    <b v="0"/>
    <s v="technology/web"/>
    <x v="2"/>
    <x v="2"/>
  </r>
  <r>
    <n v="842"/>
    <x v="822"/>
    <s v="Reverse-engineered multi-tasking product"/>
    <n v="1500"/>
    <n v="8447"/>
    <x v="831"/>
    <x v="1"/>
    <n v="132"/>
    <x v="830"/>
    <x v="6"/>
    <x v="6"/>
    <x v="754"/>
    <x v="759"/>
    <x v="0"/>
    <b v="0"/>
    <s v="technology/wearables"/>
    <x v="2"/>
    <x v="8"/>
  </r>
  <r>
    <n v="843"/>
    <x v="823"/>
    <s v="De-engineered next generation parallelism"/>
    <n v="8800"/>
    <n v="2703"/>
    <x v="832"/>
    <x v="0"/>
    <n v="33"/>
    <x v="831"/>
    <x v="1"/>
    <x v="1"/>
    <x v="755"/>
    <x v="760"/>
    <x v="0"/>
    <b v="0"/>
    <s v="photography/photography books"/>
    <x v="7"/>
    <x v="14"/>
  </r>
  <r>
    <n v="844"/>
    <x v="824"/>
    <s v="Intuitive cohesive groupware"/>
    <n v="8800"/>
    <n v="8747"/>
    <x v="833"/>
    <x v="3"/>
    <n v="94"/>
    <x v="832"/>
    <x v="1"/>
    <x v="1"/>
    <x v="756"/>
    <x v="761"/>
    <x v="0"/>
    <b v="0"/>
    <s v="film &amp; video/documentary"/>
    <x v="4"/>
    <x v="4"/>
  </r>
  <r>
    <n v="845"/>
    <x v="825"/>
    <s v="Up-sized high-level access"/>
    <n v="69900"/>
    <n v="138087"/>
    <x v="834"/>
    <x v="1"/>
    <n v="1354"/>
    <x v="833"/>
    <x v="4"/>
    <x v="4"/>
    <x v="757"/>
    <x v="78"/>
    <x v="0"/>
    <b v="0"/>
    <s v="technology/web"/>
    <x v="2"/>
    <x v="2"/>
  </r>
  <r>
    <n v="846"/>
    <x v="826"/>
    <s v="Phased empowering success"/>
    <n v="1000"/>
    <n v="5085"/>
    <x v="835"/>
    <x v="1"/>
    <n v="48"/>
    <x v="834"/>
    <x v="1"/>
    <x v="1"/>
    <x v="758"/>
    <x v="762"/>
    <x v="1"/>
    <b v="1"/>
    <s v="technology/web"/>
    <x v="2"/>
    <x v="2"/>
  </r>
  <r>
    <n v="847"/>
    <x v="827"/>
    <s v="Distributed actuating project"/>
    <n v="4700"/>
    <n v="11174"/>
    <x v="836"/>
    <x v="1"/>
    <n v="110"/>
    <x v="835"/>
    <x v="1"/>
    <x v="1"/>
    <x v="759"/>
    <x v="763"/>
    <x v="0"/>
    <b v="0"/>
    <s v="food/food trucks"/>
    <x v="0"/>
    <x v="0"/>
  </r>
  <r>
    <n v="848"/>
    <x v="828"/>
    <s v="Robust motivating orchestration"/>
    <n v="3200"/>
    <n v="10831"/>
    <x v="837"/>
    <x v="1"/>
    <n v="172"/>
    <x v="836"/>
    <x v="1"/>
    <x v="1"/>
    <x v="760"/>
    <x v="764"/>
    <x v="0"/>
    <b v="0"/>
    <s v="film &amp; video/drama"/>
    <x v="4"/>
    <x v="6"/>
  </r>
  <r>
    <n v="849"/>
    <x v="829"/>
    <s v="Vision-oriented uniform instruction set"/>
    <n v="6700"/>
    <n v="8917"/>
    <x v="838"/>
    <x v="1"/>
    <n v="307"/>
    <x v="837"/>
    <x v="1"/>
    <x v="1"/>
    <x v="761"/>
    <x v="765"/>
    <x v="0"/>
    <b v="1"/>
    <s v="music/indie rock"/>
    <x v="1"/>
    <x v="7"/>
  </r>
  <r>
    <n v="850"/>
    <x v="830"/>
    <s v="Cross-group upward-trending hierarchy"/>
    <n v="100"/>
    <n v="1"/>
    <x v="100"/>
    <x v="0"/>
    <n v="1"/>
    <x v="100"/>
    <x v="1"/>
    <x v="1"/>
    <x v="762"/>
    <x v="539"/>
    <x v="1"/>
    <b v="0"/>
    <s v="music/rock"/>
    <x v="1"/>
    <x v="1"/>
  </r>
  <r>
    <n v="851"/>
    <x v="831"/>
    <s v="Object-based needs-based info-mediaries"/>
    <n v="6000"/>
    <n v="12468"/>
    <x v="839"/>
    <x v="1"/>
    <n v="160"/>
    <x v="838"/>
    <x v="1"/>
    <x v="1"/>
    <x v="444"/>
    <x v="766"/>
    <x v="0"/>
    <b v="0"/>
    <s v="music/electric music"/>
    <x v="1"/>
    <x v="5"/>
  </r>
  <r>
    <n v="852"/>
    <x v="832"/>
    <s v="Open-source reciprocal standardization"/>
    <n v="4900"/>
    <n v="2505"/>
    <x v="840"/>
    <x v="0"/>
    <n v="31"/>
    <x v="839"/>
    <x v="1"/>
    <x v="1"/>
    <x v="763"/>
    <x v="422"/>
    <x v="0"/>
    <b v="1"/>
    <s v="games/video games"/>
    <x v="6"/>
    <x v="11"/>
  </r>
  <r>
    <n v="853"/>
    <x v="833"/>
    <s v="Secured well-modulated projection"/>
    <n v="17100"/>
    <n v="111502"/>
    <x v="841"/>
    <x v="1"/>
    <n v="1467"/>
    <x v="840"/>
    <x v="0"/>
    <x v="0"/>
    <x v="764"/>
    <x v="767"/>
    <x v="0"/>
    <b v="1"/>
    <s v="music/indie rock"/>
    <x v="1"/>
    <x v="7"/>
  </r>
  <r>
    <n v="854"/>
    <x v="834"/>
    <s v="Multi-channeled secondary middleware"/>
    <n v="171000"/>
    <n v="194309"/>
    <x v="842"/>
    <x v="1"/>
    <n v="2662"/>
    <x v="841"/>
    <x v="0"/>
    <x v="0"/>
    <x v="765"/>
    <x v="768"/>
    <x v="0"/>
    <b v="0"/>
    <s v="publishing/fiction"/>
    <x v="5"/>
    <x v="13"/>
  </r>
  <r>
    <n v="855"/>
    <x v="835"/>
    <s v="Horizontal clear-thinking framework"/>
    <n v="23400"/>
    <n v="23956"/>
    <x v="843"/>
    <x v="1"/>
    <n v="452"/>
    <x v="842"/>
    <x v="2"/>
    <x v="2"/>
    <x v="766"/>
    <x v="214"/>
    <x v="0"/>
    <b v="0"/>
    <s v="theater/plays"/>
    <x v="3"/>
    <x v="3"/>
  </r>
  <r>
    <n v="856"/>
    <x v="764"/>
    <s v="Profound composite core"/>
    <n v="2400"/>
    <n v="8558"/>
    <x v="844"/>
    <x v="1"/>
    <n v="158"/>
    <x v="843"/>
    <x v="1"/>
    <x v="1"/>
    <x v="767"/>
    <x v="769"/>
    <x v="0"/>
    <b v="0"/>
    <s v="food/food trucks"/>
    <x v="0"/>
    <x v="0"/>
  </r>
  <r>
    <n v="857"/>
    <x v="836"/>
    <s v="Programmable disintermediate matrices"/>
    <n v="5300"/>
    <n v="7413"/>
    <x v="845"/>
    <x v="1"/>
    <n v="225"/>
    <x v="844"/>
    <x v="5"/>
    <x v="5"/>
    <x v="768"/>
    <x v="770"/>
    <x v="1"/>
    <b v="0"/>
    <s v="film &amp; video/shorts"/>
    <x v="4"/>
    <x v="12"/>
  </r>
  <r>
    <n v="858"/>
    <x v="837"/>
    <s v="Realigned 5thgeneration knowledge user"/>
    <n v="4000"/>
    <n v="2778"/>
    <x v="846"/>
    <x v="0"/>
    <n v="35"/>
    <x v="845"/>
    <x v="1"/>
    <x v="1"/>
    <x v="769"/>
    <x v="771"/>
    <x v="1"/>
    <b v="0"/>
    <s v="food/food trucks"/>
    <x v="0"/>
    <x v="0"/>
  </r>
  <r>
    <n v="859"/>
    <x v="838"/>
    <s v="Multi-layered upward-trending groupware"/>
    <n v="7300"/>
    <n v="2594"/>
    <x v="847"/>
    <x v="0"/>
    <n v="63"/>
    <x v="846"/>
    <x v="1"/>
    <x v="1"/>
    <x v="770"/>
    <x v="250"/>
    <x v="0"/>
    <b v="1"/>
    <s v="theater/plays"/>
    <x v="3"/>
    <x v="3"/>
  </r>
  <r>
    <n v="860"/>
    <x v="839"/>
    <s v="Re-contextualized leadingedge firmware"/>
    <n v="2000"/>
    <n v="5033"/>
    <x v="848"/>
    <x v="1"/>
    <n v="65"/>
    <x v="847"/>
    <x v="1"/>
    <x v="1"/>
    <x v="771"/>
    <x v="772"/>
    <x v="0"/>
    <b v="1"/>
    <s v="technology/wearables"/>
    <x v="2"/>
    <x v="8"/>
  </r>
  <r>
    <n v="861"/>
    <x v="840"/>
    <s v="Devolved disintermediate analyzer"/>
    <n v="8800"/>
    <n v="9317"/>
    <x v="849"/>
    <x v="1"/>
    <n v="163"/>
    <x v="848"/>
    <x v="1"/>
    <x v="1"/>
    <x v="772"/>
    <x v="773"/>
    <x v="0"/>
    <b v="0"/>
    <s v="theater/plays"/>
    <x v="3"/>
    <x v="3"/>
  </r>
  <r>
    <n v="862"/>
    <x v="841"/>
    <s v="Profound disintermediate open system"/>
    <n v="3500"/>
    <n v="6560"/>
    <x v="850"/>
    <x v="1"/>
    <n v="85"/>
    <x v="849"/>
    <x v="1"/>
    <x v="1"/>
    <x v="773"/>
    <x v="774"/>
    <x v="0"/>
    <b v="0"/>
    <s v="theater/plays"/>
    <x v="3"/>
    <x v="3"/>
  </r>
  <r>
    <n v="863"/>
    <x v="842"/>
    <s v="Automated reciprocal protocol"/>
    <n v="1400"/>
    <n v="5415"/>
    <x v="851"/>
    <x v="1"/>
    <n v="217"/>
    <x v="850"/>
    <x v="1"/>
    <x v="1"/>
    <x v="774"/>
    <x v="331"/>
    <x v="0"/>
    <b v="1"/>
    <s v="film &amp; video/television"/>
    <x v="4"/>
    <x v="19"/>
  </r>
  <r>
    <n v="864"/>
    <x v="843"/>
    <s v="Automated static workforce"/>
    <n v="4200"/>
    <n v="14577"/>
    <x v="852"/>
    <x v="1"/>
    <n v="150"/>
    <x v="851"/>
    <x v="1"/>
    <x v="1"/>
    <x v="775"/>
    <x v="775"/>
    <x v="0"/>
    <b v="0"/>
    <s v="film &amp; video/shorts"/>
    <x v="4"/>
    <x v="12"/>
  </r>
  <r>
    <n v="865"/>
    <x v="844"/>
    <s v="Horizontal attitude-oriented help-desk"/>
    <n v="81000"/>
    <n v="150515"/>
    <x v="853"/>
    <x v="1"/>
    <n v="3272"/>
    <x v="852"/>
    <x v="1"/>
    <x v="1"/>
    <x v="776"/>
    <x v="776"/>
    <x v="0"/>
    <b v="0"/>
    <s v="theater/plays"/>
    <x v="3"/>
    <x v="3"/>
  </r>
  <r>
    <n v="866"/>
    <x v="845"/>
    <s v="Versatile 5thgeneration matrices"/>
    <n v="182800"/>
    <n v="79045"/>
    <x v="854"/>
    <x v="3"/>
    <n v="898"/>
    <x v="853"/>
    <x v="1"/>
    <x v="1"/>
    <x v="777"/>
    <x v="777"/>
    <x v="0"/>
    <b v="0"/>
    <s v="photography/photography books"/>
    <x v="7"/>
    <x v="14"/>
  </r>
  <r>
    <n v="867"/>
    <x v="846"/>
    <s v="Cross-platform next generation service-desk"/>
    <n v="4800"/>
    <n v="7797"/>
    <x v="855"/>
    <x v="1"/>
    <n v="300"/>
    <x v="854"/>
    <x v="1"/>
    <x v="1"/>
    <x v="778"/>
    <x v="778"/>
    <x v="0"/>
    <b v="0"/>
    <s v="food/food trucks"/>
    <x v="0"/>
    <x v="0"/>
  </r>
  <r>
    <n v="868"/>
    <x v="847"/>
    <s v="Front-line web-enabled installation"/>
    <n v="7000"/>
    <n v="12939"/>
    <x v="856"/>
    <x v="1"/>
    <n v="126"/>
    <x v="855"/>
    <x v="1"/>
    <x v="1"/>
    <x v="779"/>
    <x v="779"/>
    <x v="0"/>
    <b v="0"/>
    <s v="theater/plays"/>
    <x v="3"/>
    <x v="3"/>
  </r>
  <r>
    <n v="869"/>
    <x v="848"/>
    <s v="Multi-channeled responsive product"/>
    <n v="161900"/>
    <n v="38376"/>
    <x v="857"/>
    <x v="0"/>
    <n v="526"/>
    <x v="856"/>
    <x v="1"/>
    <x v="1"/>
    <x v="780"/>
    <x v="780"/>
    <x v="0"/>
    <b v="0"/>
    <s v="film &amp; video/drama"/>
    <x v="4"/>
    <x v="6"/>
  </r>
  <r>
    <n v="870"/>
    <x v="849"/>
    <s v="Adaptive demand-driven encryption"/>
    <n v="7700"/>
    <n v="6920"/>
    <x v="858"/>
    <x v="0"/>
    <n v="121"/>
    <x v="857"/>
    <x v="1"/>
    <x v="1"/>
    <x v="335"/>
    <x v="781"/>
    <x v="0"/>
    <b v="0"/>
    <s v="theater/plays"/>
    <x v="3"/>
    <x v="3"/>
  </r>
  <r>
    <n v="871"/>
    <x v="850"/>
    <s v="Re-engineered client-driven knowledge user"/>
    <n v="71500"/>
    <n v="194912"/>
    <x v="859"/>
    <x v="1"/>
    <n v="2320"/>
    <x v="858"/>
    <x v="1"/>
    <x v="1"/>
    <x v="535"/>
    <x v="782"/>
    <x v="0"/>
    <b v="1"/>
    <s v="theater/plays"/>
    <x v="3"/>
    <x v="3"/>
  </r>
  <r>
    <n v="872"/>
    <x v="851"/>
    <s v="Compatible logistical paradigm"/>
    <n v="4700"/>
    <n v="7992"/>
    <x v="860"/>
    <x v="1"/>
    <n v="81"/>
    <x v="859"/>
    <x v="2"/>
    <x v="2"/>
    <x v="270"/>
    <x v="783"/>
    <x v="0"/>
    <b v="0"/>
    <s v="film &amp; video/science fiction"/>
    <x v="4"/>
    <x v="22"/>
  </r>
  <r>
    <n v="873"/>
    <x v="852"/>
    <s v="Intuitive value-added installation"/>
    <n v="42100"/>
    <n v="79268"/>
    <x v="861"/>
    <x v="1"/>
    <n v="1887"/>
    <x v="860"/>
    <x v="1"/>
    <x v="1"/>
    <x v="781"/>
    <x v="393"/>
    <x v="0"/>
    <b v="0"/>
    <s v="photography/photography books"/>
    <x v="7"/>
    <x v="14"/>
  </r>
  <r>
    <n v="874"/>
    <x v="853"/>
    <s v="Managed discrete parallelism"/>
    <n v="40200"/>
    <n v="139468"/>
    <x v="862"/>
    <x v="1"/>
    <n v="4358"/>
    <x v="861"/>
    <x v="1"/>
    <x v="1"/>
    <x v="782"/>
    <x v="784"/>
    <x v="0"/>
    <b v="1"/>
    <s v="photography/photography books"/>
    <x v="7"/>
    <x v="14"/>
  </r>
  <r>
    <n v="875"/>
    <x v="854"/>
    <s v="Implemented tangible approach"/>
    <n v="7900"/>
    <n v="5465"/>
    <x v="863"/>
    <x v="0"/>
    <n v="67"/>
    <x v="862"/>
    <x v="1"/>
    <x v="1"/>
    <x v="783"/>
    <x v="785"/>
    <x v="0"/>
    <b v="0"/>
    <s v="music/rock"/>
    <x v="1"/>
    <x v="1"/>
  </r>
  <r>
    <n v="876"/>
    <x v="855"/>
    <s v="Re-engineered encompassing definition"/>
    <n v="8300"/>
    <n v="2111"/>
    <x v="864"/>
    <x v="0"/>
    <n v="57"/>
    <x v="863"/>
    <x v="0"/>
    <x v="0"/>
    <x v="784"/>
    <x v="229"/>
    <x v="0"/>
    <b v="0"/>
    <s v="photography/photography books"/>
    <x v="7"/>
    <x v="14"/>
  </r>
  <r>
    <n v="877"/>
    <x v="856"/>
    <s v="Multi-lateral uniform collaboration"/>
    <n v="163600"/>
    <n v="126628"/>
    <x v="865"/>
    <x v="0"/>
    <n v="1229"/>
    <x v="864"/>
    <x v="1"/>
    <x v="1"/>
    <x v="785"/>
    <x v="786"/>
    <x v="0"/>
    <b v="0"/>
    <s v="food/food trucks"/>
    <x v="0"/>
    <x v="0"/>
  </r>
  <r>
    <n v="878"/>
    <x v="857"/>
    <s v="Enterprise-wide foreground paradigm"/>
    <n v="2700"/>
    <n v="1012"/>
    <x v="866"/>
    <x v="0"/>
    <n v="12"/>
    <x v="865"/>
    <x v="6"/>
    <x v="6"/>
    <x v="786"/>
    <x v="787"/>
    <x v="0"/>
    <b v="0"/>
    <s v="music/metal"/>
    <x v="1"/>
    <x v="16"/>
  </r>
  <r>
    <n v="879"/>
    <x v="858"/>
    <s v="Stand-alone incremental parallelism"/>
    <n v="1000"/>
    <n v="5438"/>
    <x v="867"/>
    <x v="1"/>
    <n v="53"/>
    <x v="866"/>
    <x v="1"/>
    <x v="1"/>
    <x v="787"/>
    <x v="341"/>
    <x v="0"/>
    <b v="0"/>
    <s v="publishing/nonfiction"/>
    <x v="5"/>
    <x v="9"/>
  </r>
  <r>
    <n v="880"/>
    <x v="859"/>
    <s v="Persevering 5thgeneration throughput"/>
    <n v="84500"/>
    <n v="193101"/>
    <x v="868"/>
    <x v="1"/>
    <n v="2414"/>
    <x v="867"/>
    <x v="1"/>
    <x v="1"/>
    <x v="788"/>
    <x v="788"/>
    <x v="0"/>
    <b v="0"/>
    <s v="music/electric music"/>
    <x v="1"/>
    <x v="5"/>
  </r>
  <r>
    <n v="881"/>
    <x v="860"/>
    <s v="Implemented object-oriented synergy"/>
    <n v="81300"/>
    <n v="31665"/>
    <x v="869"/>
    <x v="0"/>
    <n v="452"/>
    <x v="868"/>
    <x v="1"/>
    <x v="1"/>
    <x v="330"/>
    <x v="789"/>
    <x v="0"/>
    <b v="1"/>
    <s v="theater/plays"/>
    <x v="3"/>
    <x v="3"/>
  </r>
  <r>
    <n v="882"/>
    <x v="861"/>
    <s v="Balanced demand-driven definition"/>
    <n v="800"/>
    <n v="2960"/>
    <x v="870"/>
    <x v="1"/>
    <n v="80"/>
    <x v="869"/>
    <x v="1"/>
    <x v="1"/>
    <x v="789"/>
    <x v="790"/>
    <x v="0"/>
    <b v="0"/>
    <s v="theater/plays"/>
    <x v="3"/>
    <x v="3"/>
  </r>
  <r>
    <n v="883"/>
    <x v="862"/>
    <s v="Customer-focused mobile Graphic Interface"/>
    <n v="3400"/>
    <n v="8089"/>
    <x v="871"/>
    <x v="1"/>
    <n v="193"/>
    <x v="870"/>
    <x v="1"/>
    <x v="1"/>
    <x v="790"/>
    <x v="791"/>
    <x v="0"/>
    <b v="0"/>
    <s v="film &amp; video/shorts"/>
    <x v="4"/>
    <x v="12"/>
  </r>
  <r>
    <n v="884"/>
    <x v="863"/>
    <s v="Horizontal secondary interface"/>
    <n v="170800"/>
    <n v="109374"/>
    <x v="872"/>
    <x v="0"/>
    <n v="1886"/>
    <x v="871"/>
    <x v="1"/>
    <x v="1"/>
    <x v="791"/>
    <x v="792"/>
    <x v="0"/>
    <b v="1"/>
    <s v="theater/plays"/>
    <x v="3"/>
    <x v="3"/>
  </r>
  <r>
    <n v="885"/>
    <x v="864"/>
    <s v="Virtual analyzing collaboration"/>
    <n v="1800"/>
    <n v="2129"/>
    <x v="873"/>
    <x v="1"/>
    <n v="52"/>
    <x v="872"/>
    <x v="1"/>
    <x v="1"/>
    <x v="792"/>
    <x v="556"/>
    <x v="0"/>
    <b v="0"/>
    <s v="theater/plays"/>
    <x v="3"/>
    <x v="3"/>
  </r>
  <r>
    <n v="886"/>
    <x v="865"/>
    <s v="Multi-tiered explicit focus group"/>
    <n v="150600"/>
    <n v="127745"/>
    <x v="874"/>
    <x v="0"/>
    <n v="1825"/>
    <x v="873"/>
    <x v="1"/>
    <x v="1"/>
    <x v="793"/>
    <x v="488"/>
    <x v="0"/>
    <b v="0"/>
    <s v="music/indie rock"/>
    <x v="1"/>
    <x v="7"/>
  </r>
  <r>
    <n v="887"/>
    <x v="866"/>
    <s v="Multi-layered systematic knowledgebase"/>
    <n v="7800"/>
    <n v="2289"/>
    <x v="875"/>
    <x v="0"/>
    <n v="31"/>
    <x v="874"/>
    <x v="1"/>
    <x v="1"/>
    <x v="794"/>
    <x v="232"/>
    <x v="0"/>
    <b v="1"/>
    <s v="theater/plays"/>
    <x v="3"/>
    <x v="3"/>
  </r>
  <r>
    <n v="888"/>
    <x v="867"/>
    <s v="Reverse-engineered uniform knowledge user"/>
    <n v="5800"/>
    <n v="12174"/>
    <x v="876"/>
    <x v="1"/>
    <n v="290"/>
    <x v="875"/>
    <x v="1"/>
    <x v="1"/>
    <x v="795"/>
    <x v="793"/>
    <x v="0"/>
    <b v="0"/>
    <s v="theater/plays"/>
    <x v="3"/>
    <x v="3"/>
  </r>
  <r>
    <n v="889"/>
    <x v="868"/>
    <s v="Secured dynamic capacity"/>
    <n v="5600"/>
    <n v="9508"/>
    <x v="877"/>
    <x v="1"/>
    <n v="122"/>
    <x v="876"/>
    <x v="1"/>
    <x v="1"/>
    <x v="796"/>
    <x v="794"/>
    <x v="0"/>
    <b v="1"/>
    <s v="music/electric music"/>
    <x v="1"/>
    <x v="5"/>
  </r>
  <r>
    <n v="890"/>
    <x v="869"/>
    <s v="Devolved foreground throughput"/>
    <n v="134400"/>
    <n v="155849"/>
    <x v="878"/>
    <x v="1"/>
    <n v="1470"/>
    <x v="877"/>
    <x v="1"/>
    <x v="1"/>
    <x v="797"/>
    <x v="138"/>
    <x v="0"/>
    <b v="0"/>
    <s v="music/indie rock"/>
    <x v="1"/>
    <x v="7"/>
  </r>
  <r>
    <n v="891"/>
    <x v="870"/>
    <s v="Synchronized demand-driven infrastructure"/>
    <n v="3000"/>
    <n v="7758"/>
    <x v="879"/>
    <x v="1"/>
    <n v="165"/>
    <x v="878"/>
    <x v="0"/>
    <x v="0"/>
    <x v="798"/>
    <x v="795"/>
    <x v="0"/>
    <b v="0"/>
    <s v="film &amp; video/documentary"/>
    <x v="4"/>
    <x v="4"/>
  </r>
  <r>
    <n v="892"/>
    <x v="871"/>
    <s v="Realigned discrete structure"/>
    <n v="6000"/>
    <n v="13835"/>
    <x v="880"/>
    <x v="1"/>
    <n v="182"/>
    <x v="879"/>
    <x v="1"/>
    <x v="1"/>
    <x v="799"/>
    <x v="796"/>
    <x v="0"/>
    <b v="0"/>
    <s v="publishing/translations"/>
    <x v="5"/>
    <x v="18"/>
  </r>
  <r>
    <n v="893"/>
    <x v="872"/>
    <s v="Progressive grid-enabled website"/>
    <n v="8400"/>
    <n v="10770"/>
    <x v="881"/>
    <x v="1"/>
    <n v="199"/>
    <x v="880"/>
    <x v="6"/>
    <x v="6"/>
    <x v="800"/>
    <x v="797"/>
    <x v="0"/>
    <b v="1"/>
    <s v="film &amp; video/documentary"/>
    <x v="4"/>
    <x v="4"/>
  </r>
  <r>
    <n v="894"/>
    <x v="873"/>
    <s v="Organic cohesive neural-net"/>
    <n v="1700"/>
    <n v="3208"/>
    <x v="882"/>
    <x v="1"/>
    <n v="56"/>
    <x v="881"/>
    <x v="4"/>
    <x v="4"/>
    <x v="801"/>
    <x v="798"/>
    <x v="0"/>
    <b v="1"/>
    <s v="film &amp; video/television"/>
    <x v="4"/>
    <x v="19"/>
  </r>
  <r>
    <n v="895"/>
    <x v="874"/>
    <s v="Integrated demand-driven info-mediaries"/>
    <n v="159800"/>
    <n v="11108"/>
    <x v="883"/>
    <x v="0"/>
    <n v="107"/>
    <x v="882"/>
    <x v="1"/>
    <x v="1"/>
    <x v="802"/>
    <x v="799"/>
    <x v="0"/>
    <b v="0"/>
    <s v="theater/plays"/>
    <x v="3"/>
    <x v="3"/>
  </r>
  <r>
    <n v="896"/>
    <x v="875"/>
    <s v="Reverse-engineered client-server extranet"/>
    <n v="19800"/>
    <n v="153338"/>
    <x v="884"/>
    <x v="1"/>
    <n v="1460"/>
    <x v="883"/>
    <x v="2"/>
    <x v="2"/>
    <x v="803"/>
    <x v="800"/>
    <x v="0"/>
    <b v="1"/>
    <s v="food/food trucks"/>
    <x v="0"/>
    <x v="0"/>
  </r>
  <r>
    <n v="897"/>
    <x v="876"/>
    <s v="Organized discrete encoding"/>
    <n v="8800"/>
    <n v="2437"/>
    <x v="885"/>
    <x v="0"/>
    <n v="27"/>
    <x v="884"/>
    <x v="1"/>
    <x v="1"/>
    <x v="212"/>
    <x v="368"/>
    <x v="0"/>
    <b v="0"/>
    <s v="theater/plays"/>
    <x v="3"/>
    <x v="3"/>
  </r>
  <r>
    <n v="898"/>
    <x v="877"/>
    <s v="Balanced regional flexibility"/>
    <n v="179100"/>
    <n v="93991"/>
    <x v="886"/>
    <x v="0"/>
    <n v="1221"/>
    <x v="885"/>
    <x v="1"/>
    <x v="1"/>
    <x v="804"/>
    <x v="801"/>
    <x v="0"/>
    <b v="0"/>
    <s v="film &amp; video/documentary"/>
    <x v="4"/>
    <x v="4"/>
  </r>
  <r>
    <n v="899"/>
    <x v="878"/>
    <s v="Implemented multimedia time-frame"/>
    <n v="3100"/>
    <n v="12620"/>
    <x v="887"/>
    <x v="1"/>
    <n v="123"/>
    <x v="886"/>
    <x v="5"/>
    <x v="5"/>
    <x v="805"/>
    <x v="802"/>
    <x v="0"/>
    <b v="0"/>
    <s v="music/jazz"/>
    <x v="1"/>
    <x v="17"/>
  </r>
  <r>
    <n v="900"/>
    <x v="879"/>
    <s v="Enhanced uniform service-desk"/>
    <n v="100"/>
    <n v="2"/>
    <x v="50"/>
    <x v="0"/>
    <n v="1"/>
    <x v="50"/>
    <x v="1"/>
    <x v="1"/>
    <x v="806"/>
    <x v="803"/>
    <x v="0"/>
    <b v="1"/>
    <s v="technology/web"/>
    <x v="2"/>
    <x v="2"/>
  </r>
  <r>
    <n v="901"/>
    <x v="880"/>
    <s v="Versatile bottom-line definition"/>
    <n v="5600"/>
    <n v="8746"/>
    <x v="888"/>
    <x v="1"/>
    <n v="159"/>
    <x v="887"/>
    <x v="1"/>
    <x v="1"/>
    <x v="807"/>
    <x v="482"/>
    <x v="0"/>
    <b v="1"/>
    <s v="music/rock"/>
    <x v="1"/>
    <x v="1"/>
  </r>
  <r>
    <n v="902"/>
    <x v="881"/>
    <s v="Integrated bifurcated software"/>
    <n v="1400"/>
    <n v="3534"/>
    <x v="889"/>
    <x v="1"/>
    <n v="110"/>
    <x v="888"/>
    <x v="1"/>
    <x v="1"/>
    <x v="722"/>
    <x v="496"/>
    <x v="0"/>
    <b v="0"/>
    <s v="technology/web"/>
    <x v="2"/>
    <x v="2"/>
  </r>
  <r>
    <n v="903"/>
    <x v="882"/>
    <s v="Assimilated next generation instruction set"/>
    <n v="41000"/>
    <n v="709"/>
    <x v="890"/>
    <x v="2"/>
    <n v="14"/>
    <x v="889"/>
    <x v="1"/>
    <x v="1"/>
    <x v="477"/>
    <x v="804"/>
    <x v="0"/>
    <b v="1"/>
    <s v="publishing/nonfiction"/>
    <x v="5"/>
    <x v="9"/>
  </r>
  <r>
    <n v="904"/>
    <x v="883"/>
    <s v="Digitized foreground array"/>
    <n v="6500"/>
    <n v="795"/>
    <x v="891"/>
    <x v="0"/>
    <n v="16"/>
    <x v="890"/>
    <x v="1"/>
    <x v="1"/>
    <x v="259"/>
    <x v="805"/>
    <x v="0"/>
    <b v="0"/>
    <s v="publishing/radio &amp; podcasts"/>
    <x v="5"/>
    <x v="15"/>
  </r>
  <r>
    <n v="905"/>
    <x v="884"/>
    <s v="Re-engineered clear-thinking project"/>
    <n v="7900"/>
    <n v="12955"/>
    <x v="892"/>
    <x v="1"/>
    <n v="236"/>
    <x v="891"/>
    <x v="1"/>
    <x v="1"/>
    <x v="9"/>
    <x v="806"/>
    <x v="0"/>
    <b v="0"/>
    <s v="theater/plays"/>
    <x v="3"/>
    <x v="3"/>
  </r>
  <r>
    <n v="906"/>
    <x v="885"/>
    <s v="Implemented even-keeled standardization"/>
    <n v="5500"/>
    <n v="8964"/>
    <x v="893"/>
    <x v="1"/>
    <n v="191"/>
    <x v="892"/>
    <x v="1"/>
    <x v="1"/>
    <x v="808"/>
    <x v="807"/>
    <x v="1"/>
    <b v="1"/>
    <s v="film &amp; video/documentary"/>
    <x v="4"/>
    <x v="4"/>
  </r>
  <r>
    <n v="907"/>
    <x v="886"/>
    <s v="Quality-focused asymmetric adapter"/>
    <n v="9100"/>
    <n v="1843"/>
    <x v="894"/>
    <x v="0"/>
    <n v="41"/>
    <x v="893"/>
    <x v="1"/>
    <x v="1"/>
    <x v="809"/>
    <x v="808"/>
    <x v="0"/>
    <b v="0"/>
    <s v="theater/plays"/>
    <x v="3"/>
    <x v="3"/>
  </r>
  <r>
    <n v="908"/>
    <x v="887"/>
    <s v="Networked intangible help-desk"/>
    <n v="38200"/>
    <n v="121950"/>
    <x v="895"/>
    <x v="1"/>
    <n v="3934"/>
    <x v="894"/>
    <x v="1"/>
    <x v="1"/>
    <x v="444"/>
    <x v="104"/>
    <x v="0"/>
    <b v="0"/>
    <s v="games/video games"/>
    <x v="6"/>
    <x v="11"/>
  </r>
  <r>
    <n v="909"/>
    <x v="888"/>
    <s v="Synchronized attitude-oriented frame"/>
    <n v="1800"/>
    <n v="8621"/>
    <x v="896"/>
    <x v="1"/>
    <n v="80"/>
    <x v="895"/>
    <x v="0"/>
    <x v="0"/>
    <x v="384"/>
    <x v="809"/>
    <x v="0"/>
    <b v="1"/>
    <s v="theater/plays"/>
    <x v="3"/>
    <x v="3"/>
  </r>
  <r>
    <n v="910"/>
    <x v="889"/>
    <s v="Proactive incremental architecture"/>
    <n v="154500"/>
    <n v="30215"/>
    <x v="897"/>
    <x v="3"/>
    <n v="296"/>
    <x v="896"/>
    <x v="1"/>
    <x v="1"/>
    <x v="810"/>
    <x v="810"/>
    <x v="0"/>
    <b v="0"/>
    <s v="theater/plays"/>
    <x v="3"/>
    <x v="3"/>
  </r>
  <r>
    <n v="911"/>
    <x v="890"/>
    <s v="Cloned responsive standardization"/>
    <n v="5800"/>
    <n v="11539"/>
    <x v="898"/>
    <x v="1"/>
    <n v="462"/>
    <x v="897"/>
    <x v="1"/>
    <x v="1"/>
    <x v="811"/>
    <x v="811"/>
    <x v="1"/>
    <b v="0"/>
    <s v="technology/web"/>
    <x v="2"/>
    <x v="2"/>
  </r>
  <r>
    <n v="912"/>
    <x v="891"/>
    <s v="Reduced bifurcated pricing structure"/>
    <n v="1800"/>
    <n v="14310"/>
    <x v="899"/>
    <x v="1"/>
    <n v="179"/>
    <x v="898"/>
    <x v="1"/>
    <x v="1"/>
    <x v="812"/>
    <x v="812"/>
    <x v="1"/>
    <b v="0"/>
    <s v="film &amp; video/drama"/>
    <x v="4"/>
    <x v="6"/>
  </r>
  <r>
    <n v="913"/>
    <x v="892"/>
    <s v="Re-engineered asymmetric challenge"/>
    <n v="70200"/>
    <n v="35536"/>
    <x v="900"/>
    <x v="0"/>
    <n v="523"/>
    <x v="899"/>
    <x v="2"/>
    <x v="2"/>
    <x v="813"/>
    <x v="813"/>
    <x v="0"/>
    <b v="0"/>
    <s v="film &amp; video/drama"/>
    <x v="4"/>
    <x v="6"/>
  </r>
  <r>
    <n v="914"/>
    <x v="893"/>
    <s v="Diverse client-driven conglomeration"/>
    <n v="6400"/>
    <n v="3676"/>
    <x v="901"/>
    <x v="0"/>
    <n v="141"/>
    <x v="900"/>
    <x v="4"/>
    <x v="4"/>
    <x v="814"/>
    <x v="814"/>
    <x v="0"/>
    <b v="0"/>
    <s v="theater/plays"/>
    <x v="3"/>
    <x v="3"/>
  </r>
  <r>
    <n v="915"/>
    <x v="894"/>
    <s v="Configurable upward-trending solution"/>
    <n v="125900"/>
    <n v="195936"/>
    <x v="902"/>
    <x v="1"/>
    <n v="1866"/>
    <x v="901"/>
    <x v="4"/>
    <x v="4"/>
    <x v="80"/>
    <x v="815"/>
    <x v="0"/>
    <b v="0"/>
    <s v="film &amp; video/television"/>
    <x v="4"/>
    <x v="19"/>
  </r>
  <r>
    <n v="916"/>
    <x v="895"/>
    <s v="Persistent bandwidth-monitored framework"/>
    <n v="3700"/>
    <n v="1343"/>
    <x v="903"/>
    <x v="0"/>
    <n v="52"/>
    <x v="902"/>
    <x v="1"/>
    <x v="1"/>
    <x v="815"/>
    <x v="414"/>
    <x v="0"/>
    <b v="0"/>
    <s v="photography/photography books"/>
    <x v="7"/>
    <x v="14"/>
  </r>
  <r>
    <n v="917"/>
    <x v="896"/>
    <s v="Polarized discrete product"/>
    <n v="3600"/>
    <n v="2097"/>
    <x v="904"/>
    <x v="2"/>
    <n v="27"/>
    <x v="903"/>
    <x v="4"/>
    <x v="4"/>
    <x v="816"/>
    <x v="816"/>
    <x v="0"/>
    <b v="1"/>
    <s v="film &amp; video/shorts"/>
    <x v="4"/>
    <x v="12"/>
  </r>
  <r>
    <n v="918"/>
    <x v="897"/>
    <s v="Seamless dynamic website"/>
    <n v="3800"/>
    <n v="9021"/>
    <x v="905"/>
    <x v="1"/>
    <n v="156"/>
    <x v="904"/>
    <x v="5"/>
    <x v="5"/>
    <x v="474"/>
    <x v="82"/>
    <x v="0"/>
    <b v="0"/>
    <s v="publishing/radio &amp; podcasts"/>
    <x v="5"/>
    <x v="15"/>
  </r>
  <r>
    <n v="919"/>
    <x v="898"/>
    <s v="Extended multimedia firmware"/>
    <n v="35600"/>
    <n v="20915"/>
    <x v="906"/>
    <x v="0"/>
    <n v="225"/>
    <x v="905"/>
    <x v="2"/>
    <x v="2"/>
    <x v="817"/>
    <x v="817"/>
    <x v="0"/>
    <b v="1"/>
    <s v="theater/plays"/>
    <x v="3"/>
    <x v="3"/>
  </r>
  <r>
    <n v="920"/>
    <x v="899"/>
    <s v="Versatile directional project"/>
    <n v="5300"/>
    <n v="9676"/>
    <x v="907"/>
    <x v="1"/>
    <n v="255"/>
    <x v="906"/>
    <x v="1"/>
    <x v="1"/>
    <x v="818"/>
    <x v="818"/>
    <x v="1"/>
    <b v="0"/>
    <s v="film &amp; video/animation"/>
    <x v="4"/>
    <x v="10"/>
  </r>
  <r>
    <n v="921"/>
    <x v="900"/>
    <s v="Profound directional knowledge user"/>
    <n v="160400"/>
    <n v="1210"/>
    <x v="908"/>
    <x v="0"/>
    <n v="38"/>
    <x v="907"/>
    <x v="1"/>
    <x v="1"/>
    <x v="819"/>
    <x v="819"/>
    <x v="0"/>
    <b v="0"/>
    <s v="technology/web"/>
    <x v="2"/>
    <x v="2"/>
  </r>
  <r>
    <n v="922"/>
    <x v="901"/>
    <s v="Ameliorated logistical capability"/>
    <n v="51400"/>
    <n v="90440"/>
    <x v="909"/>
    <x v="1"/>
    <n v="2261"/>
    <x v="908"/>
    <x v="1"/>
    <x v="1"/>
    <x v="609"/>
    <x v="320"/>
    <x v="0"/>
    <b v="1"/>
    <s v="music/world music"/>
    <x v="1"/>
    <x v="21"/>
  </r>
  <r>
    <n v="923"/>
    <x v="902"/>
    <s v="Sharable discrete definition"/>
    <n v="1700"/>
    <n v="4044"/>
    <x v="910"/>
    <x v="1"/>
    <n v="40"/>
    <x v="909"/>
    <x v="1"/>
    <x v="1"/>
    <x v="547"/>
    <x v="820"/>
    <x v="0"/>
    <b v="0"/>
    <s v="theater/plays"/>
    <x v="3"/>
    <x v="3"/>
  </r>
  <r>
    <n v="924"/>
    <x v="903"/>
    <s v="User-friendly next generation core"/>
    <n v="39400"/>
    <n v="192292"/>
    <x v="911"/>
    <x v="1"/>
    <n v="2289"/>
    <x v="910"/>
    <x v="6"/>
    <x v="6"/>
    <x v="820"/>
    <x v="821"/>
    <x v="0"/>
    <b v="0"/>
    <s v="theater/plays"/>
    <x v="3"/>
    <x v="3"/>
  </r>
  <r>
    <n v="925"/>
    <x v="904"/>
    <s v="Profit-focused empowering system engine"/>
    <n v="3000"/>
    <n v="6722"/>
    <x v="912"/>
    <x v="1"/>
    <n v="65"/>
    <x v="911"/>
    <x v="1"/>
    <x v="1"/>
    <x v="821"/>
    <x v="822"/>
    <x v="0"/>
    <b v="0"/>
    <s v="theater/plays"/>
    <x v="3"/>
    <x v="3"/>
  </r>
  <r>
    <n v="926"/>
    <x v="905"/>
    <s v="Synchronized cohesive encoding"/>
    <n v="8700"/>
    <n v="1577"/>
    <x v="913"/>
    <x v="0"/>
    <n v="15"/>
    <x v="912"/>
    <x v="1"/>
    <x v="1"/>
    <x v="151"/>
    <x v="823"/>
    <x v="0"/>
    <b v="0"/>
    <s v="food/food trucks"/>
    <x v="0"/>
    <x v="0"/>
  </r>
  <r>
    <n v="927"/>
    <x v="906"/>
    <s v="Synergistic dynamic utilization"/>
    <n v="7200"/>
    <n v="3301"/>
    <x v="914"/>
    <x v="0"/>
    <n v="37"/>
    <x v="913"/>
    <x v="1"/>
    <x v="1"/>
    <x v="822"/>
    <x v="824"/>
    <x v="0"/>
    <b v="0"/>
    <s v="theater/plays"/>
    <x v="3"/>
    <x v="3"/>
  </r>
  <r>
    <n v="928"/>
    <x v="907"/>
    <s v="Triple-buffered bi-directional model"/>
    <n v="167400"/>
    <n v="196386"/>
    <x v="915"/>
    <x v="1"/>
    <n v="3777"/>
    <x v="914"/>
    <x v="6"/>
    <x v="6"/>
    <x v="823"/>
    <x v="497"/>
    <x v="0"/>
    <b v="0"/>
    <s v="technology/web"/>
    <x v="2"/>
    <x v="2"/>
  </r>
  <r>
    <n v="929"/>
    <x v="908"/>
    <s v="Polarized tertiary function"/>
    <n v="5500"/>
    <n v="11952"/>
    <x v="916"/>
    <x v="1"/>
    <n v="184"/>
    <x v="915"/>
    <x v="4"/>
    <x v="4"/>
    <x v="824"/>
    <x v="825"/>
    <x v="0"/>
    <b v="0"/>
    <s v="theater/plays"/>
    <x v="3"/>
    <x v="3"/>
  </r>
  <r>
    <n v="930"/>
    <x v="909"/>
    <s v="Configurable fault-tolerant structure"/>
    <n v="3500"/>
    <n v="3930"/>
    <x v="917"/>
    <x v="1"/>
    <n v="85"/>
    <x v="916"/>
    <x v="1"/>
    <x v="1"/>
    <x v="825"/>
    <x v="826"/>
    <x v="0"/>
    <b v="1"/>
    <s v="theater/plays"/>
    <x v="3"/>
    <x v="3"/>
  </r>
  <r>
    <n v="931"/>
    <x v="910"/>
    <s v="Digitized 24/7 budgetary management"/>
    <n v="7900"/>
    <n v="5729"/>
    <x v="918"/>
    <x v="0"/>
    <n v="112"/>
    <x v="917"/>
    <x v="1"/>
    <x v="1"/>
    <x v="826"/>
    <x v="827"/>
    <x v="0"/>
    <b v="1"/>
    <s v="theater/plays"/>
    <x v="3"/>
    <x v="3"/>
  </r>
  <r>
    <n v="932"/>
    <x v="911"/>
    <s v="Stand-alone zero tolerance algorithm"/>
    <n v="2300"/>
    <n v="4883"/>
    <x v="919"/>
    <x v="1"/>
    <n v="144"/>
    <x v="918"/>
    <x v="1"/>
    <x v="1"/>
    <x v="827"/>
    <x v="828"/>
    <x v="0"/>
    <b v="0"/>
    <s v="music/rock"/>
    <x v="1"/>
    <x v="1"/>
  </r>
  <r>
    <n v="933"/>
    <x v="912"/>
    <s v="Implemented tangible support"/>
    <n v="73000"/>
    <n v="175015"/>
    <x v="920"/>
    <x v="1"/>
    <n v="1902"/>
    <x v="919"/>
    <x v="1"/>
    <x v="1"/>
    <x v="828"/>
    <x v="829"/>
    <x v="0"/>
    <b v="0"/>
    <s v="theater/plays"/>
    <x v="3"/>
    <x v="3"/>
  </r>
  <r>
    <n v="934"/>
    <x v="913"/>
    <s v="Reactive radical framework"/>
    <n v="6200"/>
    <n v="11280"/>
    <x v="921"/>
    <x v="1"/>
    <n v="105"/>
    <x v="920"/>
    <x v="1"/>
    <x v="1"/>
    <x v="829"/>
    <x v="830"/>
    <x v="0"/>
    <b v="0"/>
    <s v="theater/plays"/>
    <x v="3"/>
    <x v="3"/>
  </r>
  <r>
    <n v="935"/>
    <x v="914"/>
    <s v="Object-based full-range knowledge user"/>
    <n v="6100"/>
    <n v="10012"/>
    <x v="922"/>
    <x v="1"/>
    <n v="132"/>
    <x v="921"/>
    <x v="1"/>
    <x v="1"/>
    <x v="830"/>
    <x v="94"/>
    <x v="0"/>
    <b v="0"/>
    <s v="theater/plays"/>
    <x v="3"/>
    <x v="3"/>
  </r>
  <r>
    <n v="936"/>
    <x v="591"/>
    <s v="Enhanced composite contingency"/>
    <n v="103200"/>
    <n v="1690"/>
    <x v="923"/>
    <x v="0"/>
    <n v="21"/>
    <x v="922"/>
    <x v="1"/>
    <x v="1"/>
    <x v="831"/>
    <x v="831"/>
    <x v="1"/>
    <b v="0"/>
    <s v="theater/plays"/>
    <x v="3"/>
    <x v="3"/>
  </r>
  <r>
    <n v="937"/>
    <x v="915"/>
    <s v="Cloned fresh-thinking model"/>
    <n v="171000"/>
    <n v="84891"/>
    <x v="924"/>
    <x v="3"/>
    <n v="976"/>
    <x v="923"/>
    <x v="1"/>
    <x v="1"/>
    <x v="832"/>
    <x v="832"/>
    <x v="0"/>
    <b v="0"/>
    <s v="film &amp; video/documentary"/>
    <x v="4"/>
    <x v="4"/>
  </r>
  <r>
    <n v="938"/>
    <x v="916"/>
    <s v="Total dedicated benchmark"/>
    <n v="9200"/>
    <n v="10093"/>
    <x v="925"/>
    <x v="1"/>
    <n v="96"/>
    <x v="924"/>
    <x v="1"/>
    <x v="1"/>
    <x v="833"/>
    <x v="833"/>
    <x v="0"/>
    <b v="1"/>
    <s v="publishing/fiction"/>
    <x v="5"/>
    <x v="13"/>
  </r>
  <r>
    <n v="939"/>
    <x v="917"/>
    <s v="Streamlined human-resource Graphic Interface"/>
    <n v="7800"/>
    <n v="3839"/>
    <x v="926"/>
    <x v="0"/>
    <n v="67"/>
    <x v="925"/>
    <x v="1"/>
    <x v="1"/>
    <x v="834"/>
    <x v="834"/>
    <x v="0"/>
    <b v="1"/>
    <s v="games/video games"/>
    <x v="6"/>
    <x v="11"/>
  </r>
  <r>
    <n v="940"/>
    <x v="918"/>
    <s v="Upgradable analyzing core"/>
    <n v="9900"/>
    <n v="6161"/>
    <x v="927"/>
    <x v="2"/>
    <n v="66"/>
    <x v="926"/>
    <x v="0"/>
    <x v="0"/>
    <x v="835"/>
    <x v="835"/>
    <x v="0"/>
    <b v="0"/>
    <s v="technology/web"/>
    <x v="2"/>
    <x v="2"/>
  </r>
  <r>
    <n v="941"/>
    <x v="919"/>
    <s v="Profound exuding pricing structure"/>
    <n v="43000"/>
    <n v="5615"/>
    <x v="928"/>
    <x v="0"/>
    <n v="78"/>
    <x v="927"/>
    <x v="1"/>
    <x v="1"/>
    <x v="836"/>
    <x v="836"/>
    <x v="1"/>
    <b v="0"/>
    <s v="theater/plays"/>
    <x v="3"/>
    <x v="3"/>
  </r>
  <r>
    <n v="942"/>
    <x v="916"/>
    <s v="Horizontal optimizing model"/>
    <n v="9600"/>
    <n v="6205"/>
    <x v="929"/>
    <x v="0"/>
    <n v="67"/>
    <x v="928"/>
    <x v="2"/>
    <x v="2"/>
    <x v="837"/>
    <x v="611"/>
    <x v="0"/>
    <b v="0"/>
    <s v="theater/plays"/>
    <x v="3"/>
    <x v="3"/>
  </r>
  <r>
    <n v="943"/>
    <x v="920"/>
    <s v="Synchronized fault-tolerant algorithm"/>
    <n v="7500"/>
    <n v="11969"/>
    <x v="930"/>
    <x v="1"/>
    <n v="114"/>
    <x v="929"/>
    <x v="1"/>
    <x v="1"/>
    <x v="219"/>
    <x v="837"/>
    <x v="0"/>
    <b v="0"/>
    <s v="food/food trucks"/>
    <x v="0"/>
    <x v="0"/>
  </r>
  <r>
    <n v="944"/>
    <x v="921"/>
    <s v="Streamlined 5thgeneration intranet"/>
    <n v="10000"/>
    <n v="8142"/>
    <x v="931"/>
    <x v="0"/>
    <n v="263"/>
    <x v="930"/>
    <x v="2"/>
    <x v="2"/>
    <x v="365"/>
    <x v="334"/>
    <x v="0"/>
    <b v="0"/>
    <s v="photography/photography books"/>
    <x v="7"/>
    <x v="14"/>
  </r>
  <r>
    <n v="945"/>
    <x v="922"/>
    <s v="Cross-group clear-thinking task-force"/>
    <n v="172000"/>
    <n v="55805"/>
    <x v="932"/>
    <x v="0"/>
    <n v="1691"/>
    <x v="931"/>
    <x v="1"/>
    <x v="1"/>
    <x v="838"/>
    <x v="838"/>
    <x v="1"/>
    <b v="0"/>
    <s v="photography/photography books"/>
    <x v="7"/>
    <x v="14"/>
  </r>
  <r>
    <n v="946"/>
    <x v="923"/>
    <s v="Public-key bandwidth-monitored intranet"/>
    <n v="153700"/>
    <n v="15238"/>
    <x v="933"/>
    <x v="0"/>
    <n v="181"/>
    <x v="932"/>
    <x v="1"/>
    <x v="1"/>
    <x v="839"/>
    <x v="839"/>
    <x v="0"/>
    <b v="0"/>
    <s v="theater/plays"/>
    <x v="3"/>
    <x v="3"/>
  </r>
  <r>
    <n v="947"/>
    <x v="924"/>
    <s v="Upgradable clear-thinking hardware"/>
    <n v="3600"/>
    <n v="961"/>
    <x v="934"/>
    <x v="0"/>
    <n v="13"/>
    <x v="933"/>
    <x v="1"/>
    <x v="1"/>
    <x v="840"/>
    <x v="216"/>
    <x v="0"/>
    <b v="0"/>
    <s v="theater/plays"/>
    <x v="3"/>
    <x v="3"/>
  </r>
  <r>
    <n v="948"/>
    <x v="925"/>
    <s v="Integrated holistic paradigm"/>
    <n v="9400"/>
    <n v="5918"/>
    <x v="935"/>
    <x v="3"/>
    <n v="160"/>
    <x v="934"/>
    <x v="1"/>
    <x v="1"/>
    <x v="841"/>
    <x v="840"/>
    <x v="1"/>
    <b v="1"/>
    <s v="film &amp; video/documentary"/>
    <x v="4"/>
    <x v="4"/>
  </r>
  <r>
    <n v="949"/>
    <x v="926"/>
    <s v="Seamless clear-thinking conglomeration"/>
    <n v="5900"/>
    <n v="9520"/>
    <x v="936"/>
    <x v="1"/>
    <n v="203"/>
    <x v="935"/>
    <x v="1"/>
    <x v="1"/>
    <x v="842"/>
    <x v="133"/>
    <x v="0"/>
    <b v="0"/>
    <s v="technology/web"/>
    <x v="2"/>
    <x v="2"/>
  </r>
  <r>
    <n v="950"/>
    <x v="927"/>
    <s v="Persistent content-based methodology"/>
    <n v="100"/>
    <n v="5"/>
    <x v="298"/>
    <x v="0"/>
    <n v="1"/>
    <x v="298"/>
    <x v="1"/>
    <x v="1"/>
    <x v="843"/>
    <x v="354"/>
    <x v="0"/>
    <b v="1"/>
    <s v="theater/plays"/>
    <x v="3"/>
    <x v="3"/>
  </r>
  <r>
    <n v="951"/>
    <x v="928"/>
    <s v="Re-engineered 24hour matrix"/>
    <n v="14500"/>
    <n v="159056"/>
    <x v="937"/>
    <x v="1"/>
    <n v="1559"/>
    <x v="936"/>
    <x v="1"/>
    <x v="1"/>
    <x v="844"/>
    <x v="721"/>
    <x v="0"/>
    <b v="1"/>
    <s v="music/rock"/>
    <x v="1"/>
    <x v="1"/>
  </r>
  <r>
    <n v="952"/>
    <x v="929"/>
    <s v="Virtual multi-tasking core"/>
    <n v="145500"/>
    <n v="101987"/>
    <x v="938"/>
    <x v="3"/>
    <n v="2266"/>
    <x v="937"/>
    <x v="1"/>
    <x v="1"/>
    <x v="845"/>
    <x v="841"/>
    <x v="0"/>
    <b v="0"/>
    <s v="film &amp; video/documentary"/>
    <x v="4"/>
    <x v="4"/>
  </r>
  <r>
    <n v="953"/>
    <x v="930"/>
    <s v="Streamlined fault-tolerant conglomeration"/>
    <n v="3300"/>
    <n v="1980"/>
    <x v="939"/>
    <x v="0"/>
    <n v="21"/>
    <x v="938"/>
    <x v="1"/>
    <x v="1"/>
    <x v="846"/>
    <x v="842"/>
    <x v="0"/>
    <b v="1"/>
    <s v="film &amp; video/science fiction"/>
    <x v="4"/>
    <x v="22"/>
  </r>
  <r>
    <n v="954"/>
    <x v="931"/>
    <s v="Enterprise-wide client-driven policy"/>
    <n v="42600"/>
    <n v="156384"/>
    <x v="940"/>
    <x v="1"/>
    <n v="1548"/>
    <x v="939"/>
    <x v="2"/>
    <x v="2"/>
    <x v="110"/>
    <x v="843"/>
    <x v="0"/>
    <b v="0"/>
    <s v="technology/web"/>
    <x v="2"/>
    <x v="2"/>
  </r>
  <r>
    <n v="955"/>
    <x v="932"/>
    <s v="Function-based next generation emulation"/>
    <n v="700"/>
    <n v="7763"/>
    <x v="941"/>
    <x v="1"/>
    <n v="80"/>
    <x v="940"/>
    <x v="1"/>
    <x v="1"/>
    <x v="847"/>
    <x v="844"/>
    <x v="0"/>
    <b v="0"/>
    <s v="theater/plays"/>
    <x v="3"/>
    <x v="3"/>
  </r>
  <r>
    <n v="956"/>
    <x v="933"/>
    <s v="Re-engineered composite focus group"/>
    <n v="187600"/>
    <n v="35698"/>
    <x v="942"/>
    <x v="0"/>
    <n v="830"/>
    <x v="941"/>
    <x v="1"/>
    <x v="1"/>
    <x v="848"/>
    <x v="845"/>
    <x v="0"/>
    <b v="0"/>
    <s v="film &amp; video/science fiction"/>
    <x v="4"/>
    <x v="22"/>
  </r>
  <r>
    <n v="957"/>
    <x v="934"/>
    <s v="Profound mission-critical function"/>
    <n v="9800"/>
    <n v="12434"/>
    <x v="943"/>
    <x v="1"/>
    <n v="131"/>
    <x v="942"/>
    <x v="1"/>
    <x v="1"/>
    <x v="849"/>
    <x v="846"/>
    <x v="0"/>
    <b v="0"/>
    <s v="theater/plays"/>
    <x v="3"/>
    <x v="3"/>
  </r>
  <r>
    <n v="958"/>
    <x v="935"/>
    <s v="De-engineered zero-defect open system"/>
    <n v="1100"/>
    <n v="8081"/>
    <x v="944"/>
    <x v="1"/>
    <n v="112"/>
    <x v="943"/>
    <x v="1"/>
    <x v="1"/>
    <x v="780"/>
    <x v="847"/>
    <x v="0"/>
    <b v="0"/>
    <s v="film &amp; video/animation"/>
    <x v="4"/>
    <x v="10"/>
  </r>
  <r>
    <n v="959"/>
    <x v="936"/>
    <s v="Operative hybrid utilization"/>
    <n v="145000"/>
    <n v="6631"/>
    <x v="945"/>
    <x v="0"/>
    <n v="130"/>
    <x v="944"/>
    <x v="1"/>
    <x v="1"/>
    <x v="140"/>
    <x v="688"/>
    <x v="0"/>
    <b v="0"/>
    <s v="publishing/translations"/>
    <x v="5"/>
    <x v="18"/>
  </r>
  <r>
    <n v="960"/>
    <x v="937"/>
    <s v="Function-based interactive matrix"/>
    <n v="5500"/>
    <n v="4678"/>
    <x v="946"/>
    <x v="0"/>
    <n v="55"/>
    <x v="945"/>
    <x v="1"/>
    <x v="1"/>
    <x v="850"/>
    <x v="848"/>
    <x v="0"/>
    <b v="0"/>
    <s v="technology/web"/>
    <x v="2"/>
    <x v="2"/>
  </r>
  <r>
    <n v="961"/>
    <x v="938"/>
    <s v="Optimized content-based collaboration"/>
    <n v="5700"/>
    <n v="6800"/>
    <x v="947"/>
    <x v="1"/>
    <n v="155"/>
    <x v="946"/>
    <x v="1"/>
    <x v="1"/>
    <x v="851"/>
    <x v="248"/>
    <x v="0"/>
    <b v="0"/>
    <s v="publishing/translations"/>
    <x v="5"/>
    <x v="18"/>
  </r>
  <r>
    <n v="962"/>
    <x v="939"/>
    <s v="User-centric cohesive policy"/>
    <n v="3600"/>
    <n v="10657"/>
    <x v="948"/>
    <x v="1"/>
    <n v="266"/>
    <x v="947"/>
    <x v="1"/>
    <x v="1"/>
    <x v="852"/>
    <x v="849"/>
    <x v="0"/>
    <b v="0"/>
    <s v="food/food trucks"/>
    <x v="0"/>
    <x v="0"/>
  </r>
  <r>
    <n v="963"/>
    <x v="940"/>
    <s v="Ergonomic methodical hub"/>
    <n v="5900"/>
    <n v="4997"/>
    <x v="949"/>
    <x v="0"/>
    <n v="114"/>
    <x v="948"/>
    <x v="6"/>
    <x v="6"/>
    <x v="853"/>
    <x v="850"/>
    <x v="0"/>
    <b v="1"/>
    <s v="photography/photography books"/>
    <x v="7"/>
    <x v="14"/>
  </r>
  <r>
    <n v="964"/>
    <x v="941"/>
    <s v="Devolved disintermediate encryption"/>
    <n v="3700"/>
    <n v="13164"/>
    <x v="950"/>
    <x v="1"/>
    <n v="155"/>
    <x v="949"/>
    <x v="1"/>
    <x v="1"/>
    <x v="854"/>
    <x v="851"/>
    <x v="0"/>
    <b v="0"/>
    <s v="theater/plays"/>
    <x v="3"/>
    <x v="3"/>
  </r>
  <r>
    <n v="965"/>
    <x v="942"/>
    <s v="Phased clear-thinking policy"/>
    <n v="2200"/>
    <n v="8501"/>
    <x v="951"/>
    <x v="1"/>
    <n v="207"/>
    <x v="950"/>
    <x v="4"/>
    <x v="4"/>
    <x v="67"/>
    <x v="852"/>
    <x v="0"/>
    <b v="0"/>
    <s v="music/rock"/>
    <x v="1"/>
    <x v="1"/>
  </r>
  <r>
    <n v="966"/>
    <x v="411"/>
    <s v="Seamless solution-oriented capacity"/>
    <n v="1700"/>
    <n v="13468"/>
    <x v="952"/>
    <x v="1"/>
    <n v="245"/>
    <x v="951"/>
    <x v="1"/>
    <x v="1"/>
    <x v="855"/>
    <x v="853"/>
    <x v="0"/>
    <b v="0"/>
    <s v="theater/plays"/>
    <x v="3"/>
    <x v="3"/>
  </r>
  <r>
    <n v="967"/>
    <x v="943"/>
    <s v="Organized human-resource attitude"/>
    <n v="88400"/>
    <n v="121138"/>
    <x v="953"/>
    <x v="1"/>
    <n v="1573"/>
    <x v="952"/>
    <x v="1"/>
    <x v="1"/>
    <x v="107"/>
    <x v="104"/>
    <x v="0"/>
    <b v="0"/>
    <s v="music/world music"/>
    <x v="1"/>
    <x v="21"/>
  </r>
  <r>
    <n v="968"/>
    <x v="944"/>
    <s v="Open-architected disintermediate budgetary management"/>
    <n v="2400"/>
    <n v="8117"/>
    <x v="954"/>
    <x v="1"/>
    <n v="114"/>
    <x v="953"/>
    <x v="1"/>
    <x v="1"/>
    <x v="344"/>
    <x v="854"/>
    <x v="0"/>
    <b v="0"/>
    <s v="food/food trucks"/>
    <x v="0"/>
    <x v="0"/>
  </r>
  <r>
    <n v="969"/>
    <x v="945"/>
    <s v="Multi-lateral radical solution"/>
    <n v="7900"/>
    <n v="8550"/>
    <x v="955"/>
    <x v="1"/>
    <n v="93"/>
    <x v="954"/>
    <x v="1"/>
    <x v="1"/>
    <x v="856"/>
    <x v="855"/>
    <x v="0"/>
    <b v="0"/>
    <s v="theater/plays"/>
    <x v="3"/>
    <x v="3"/>
  </r>
  <r>
    <n v="970"/>
    <x v="946"/>
    <s v="Inverse context-sensitive info-mediaries"/>
    <n v="94900"/>
    <n v="57659"/>
    <x v="956"/>
    <x v="0"/>
    <n v="594"/>
    <x v="955"/>
    <x v="1"/>
    <x v="1"/>
    <x v="857"/>
    <x v="856"/>
    <x v="0"/>
    <b v="0"/>
    <s v="theater/plays"/>
    <x v="3"/>
    <x v="3"/>
  </r>
  <r>
    <n v="971"/>
    <x v="947"/>
    <s v="Versatile neutral workforce"/>
    <n v="5100"/>
    <n v="1414"/>
    <x v="957"/>
    <x v="0"/>
    <n v="24"/>
    <x v="956"/>
    <x v="1"/>
    <x v="1"/>
    <x v="858"/>
    <x v="857"/>
    <x v="0"/>
    <b v="0"/>
    <s v="film &amp; video/television"/>
    <x v="4"/>
    <x v="19"/>
  </r>
  <r>
    <n v="972"/>
    <x v="948"/>
    <s v="Multi-tiered systematic knowledge user"/>
    <n v="42700"/>
    <n v="97524"/>
    <x v="958"/>
    <x v="1"/>
    <n v="1681"/>
    <x v="957"/>
    <x v="1"/>
    <x v="1"/>
    <x v="859"/>
    <x v="858"/>
    <x v="0"/>
    <b v="1"/>
    <s v="technology/web"/>
    <x v="2"/>
    <x v="2"/>
  </r>
  <r>
    <n v="973"/>
    <x v="949"/>
    <s v="Programmable multi-state algorithm"/>
    <n v="121100"/>
    <n v="26176"/>
    <x v="959"/>
    <x v="0"/>
    <n v="252"/>
    <x v="958"/>
    <x v="1"/>
    <x v="1"/>
    <x v="860"/>
    <x v="859"/>
    <x v="0"/>
    <b v="1"/>
    <s v="theater/plays"/>
    <x v="3"/>
    <x v="3"/>
  </r>
  <r>
    <n v="974"/>
    <x v="950"/>
    <s v="Multi-channeled reciprocal interface"/>
    <n v="800"/>
    <n v="2991"/>
    <x v="960"/>
    <x v="1"/>
    <n v="32"/>
    <x v="959"/>
    <x v="1"/>
    <x v="1"/>
    <x v="170"/>
    <x v="860"/>
    <x v="0"/>
    <b v="0"/>
    <s v="music/indie rock"/>
    <x v="1"/>
    <x v="7"/>
  </r>
  <r>
    <n v="975"/>
    <x v="951"/>
    <s v="Right-sized maximized migration"/>
    <n v="5400"/>
    <n v="8366"/>
    <x v="961"/>
    <x v="1"/>
    <n v="135"/>
    <x v="960"/>
    <x v="1"/>
    <x v="1"/>
    <x v="861"/>
    <x v="264"/>
    <x v="0"/>
    <b v="1"/>
    <s v="theater/plays"/>
    <x v="3"/>
    <x v="3"/>
  </r>
  <r>
    <n v="976"/>
    <x v="952"/>
    <s v="Self-enabling value-added artificial intelligence"/>
    <n v="4000"/>
    <n v="12886"/>
    <x v="962"/>
    <x v="1"/>
    <n v="140"/>
    <x v="961"/>
    <x v="1"/>
    <x v="1"/>
    <x v="862"/>
    <x v="65"/>
    <x v="0"/>
    <b v="1"/>
    <s v="theater/plays"/>
    <x v="3"/>
    <x v="3"/>
  </r>
  <r>
    <n v="977"/>
    <x v="597"/>
    <s v="Vision-oriented interactive solution"/>
    <n v="7000"/>
    <n v="5177"/>
    <x v="963"/>
    <x v="0"/>
    <n v="67"/>
    <x v="962"/>
    <x v="1"/>
    <x v="1"/>
    <x v="863"/>
    <x v="861"/>
    <x v="0"/>
    <b v="0"/>
    <s v="food/food trucks"/>
    <x v="0"/>
    <x v="0"/>
  </r>
  <r>
    <n v="978"/>
    <x v="953"/>
    <s v="Fundamental user-facing productivity"/>
    <n v="1000"/>
    <n v="8641"/>
    <x v="964"/>
    <x v="1"/>
    <n v="92"/>
    <x v="963"/>
    <x v="1"/>
    <x v="1"/>
    <x v="864"/>
    <x v="862"/>
    <x v="0"/>
    <b v="0"/>
    <s v="games/video games"/>
    <x v="6"/>
    <x v="11"/>
  </r>
  <r>
    <n v="979"/>
    <x v="954"/>
    <s v="Innovative well-modulated capability"/>
    <n v="60200"/>
    <n v="86244"/>
    <x v="965"/>
    <x v="1"/>
    <n v="1015"/>
    <x v="964"/>
    <x v="4"/>
    <x v="4"/>
    <x v="527"/>
    <x v="454"/>
    <x v="0"/>
    <b v="0"/>
    <s v="theater/plays"/>
    <x v="3"/>
    <x v="3"/>
  </r>
  <r>
    <n v="980"/>
    <x v="955"/>
    <s v="Universal fault-tolerant orchestration"/>
    <n v="195200"/>
    <n v="78630"/>
    <x v="966"/>
    <x v="0"/>
    <n v="742"/>
    <x v="965"/>
    <x v="1"/>
    <x v="1"/>
    <x v="865"/>
    <x v="863"/>
    <x v="1"/>
    <b v="0"/>
    <s v="publishing/nonfiction"/>
    <x v="5"/>
    <x v="9"/>
  </r>
  <r>
    <n v="981"/>
    <x v="956"/>
    <s v="Grass-roots executive synergy"/>
    <n v="6700"/>
    <n v="11941"/>
    <x v="967"/>
    <x v="1"/>
    <n v="323"/>
    <x v="966"/>
    <x v="1"/>
    <x v="1"/>
    <x v="866"/>
    <x v="864"/>
    <x v="0"/>
    <b v="0"/>
    <s v="technology/web"/>
    <x v="2"/>
    <x v="2"/>
  </r>
  <r>
    <n v="982"/>
    <x v="957"/>
    <s v="Multi-layered optimal application"/>
    <n v="7200"/>
    <n v="6115"/>
    <x v="968"/>
    <x v="0"/>
    <n v="75"/>
    <x v="967"/>
    <x v="1"/>
    <x v="1"/>
    <x v="867"/>
    <x v="865"/>
    <x v="0"/>
    <b v="1"/>
    <s v="film &amp; video/documentary"/>
    <x v="4"/>
    <x v="4"/>
  </r>
  <r>
    <n v="983"/>
    <x v="958"/>
    <s v="Business-focused full-range core"/>
    <n v="129100"/>
    <n v="188404"/>
    <x v="969"/>
    <x v="1"/>
    <n v="2326"/>
    <x v="968"/>
    <x v="1"/>
    <x v="1"/>
    <x v="868"/>
    <x v="866"/>
    <x v="0"/>
    <b v="0"/>
    <s v="film &amp; video/documentary"/>
    <x v="4"/>
    <x v="4"/>
  </r>
  <r>
    <n v="984"/>
    <x v="959"/>
    <s v="Exclusive system-worthy Graphic Interface"/>
    <n v="6500"/>
    <n v="9910"/>
    <x v="970"/>
    <x v="1"/>
    <n v="381"/>
    <x v="969"/>
    <x v="1"/>
    <x v="1"/>
    <x v="105"/>
    <x v="867"/>
    <x v="0"/>
    <b v="0"/>
    <s v="theater/plays"/>
    <x v="3"/>
    <x v="3"/>
  </r>
  <r>
    <n v="985"/>
    <x v="960"/>
    <s v="Enhanced optimal ability"/>
    <n v="170600"/>
    <n v="114523"/>
    <x v="971"/>
    <x v="0"/>
    <n v="4405"/>
    <x v="970"/>
    <x v="1"/>
    <x v="1"/>
    <x v="481"/>
    <x v="868"/>
    <x v="0"/>
    <b v="1"/>
    <s v="music/rock"/>
    <x v="1"/>
    <x v="1"/>
  </r>
  <r>
    <n v="986"/>
    <x v="961"/>
    <s v="Optional zero administration neural-net"/>
    <n v="7800"/>
    <n v="3144"/>
    <x v="972"/>
    <x v="0"/>
    <n v="92"/>
    <x v="971"/>
    <x v="1"/>
    <x v="1"/>
    <x v="253"/>
    <x v="296"/>
    <x v="0"/>
    <b v="0"/>
    <s v="music/rock"/>
    <x v="1"/>
    <x v="1"/>
  </r>
  <r>
    <n v="987"/>
    <x v="962"/>
    <s v="Ameliorated foreground focus group"/>
    <n v="6200"/>
    <n v="13441"/>
    <x v="973"/>
    <x v="1"/>
    <n v="480"/>
    <x v="972"/>
    <x v="1"/>
    <x v="1"/>
    <x v="869"/>
    <x v="869"/>
    <x v="0"/>
    <b v="0"/>
    <s v="film &amp; video/documentary"/>
    <x v="4"/>
    <x v="4"/>
  </r>
  <r>
    <n v="988"/>
    <x v="963"/>
    <s v="Triple-buffered multi-tasking matrices"/>
    <n v="9400"/>
    <n v="4899"/>
    <x v="974"/>
    <x v="0"/>
    <n v="64"/>
    <x v="973"/>
    <x v="1"/>
    <x v="1"/>
    <x v="864"/>
    <x v="274"/>
    <x v="0"/>
    <b v="0"/>
    <s v="publishing/radio &amp; podcasts"/>
    <x v="5"/>
    <x v="15"/>
  </r>
  <r>
    <n v="989"/>
    <x v="964"/>
    <s v="Versatile dedicated migration"/>
    <n v="2400"/>
    <n v="11990"/>
    <x v="975"/>
    <x v="1"/>
    <n v="226"/>
    <x v="974"/>
    <x v="1"/>
    <x v="1"/>
    <x v="843"/>
    <x v="354"/>
    <x v="0"/>
    <b v="0"/>
    <s v="publishing/translations"/>
    <x v="5"/>
    <x v="18"/>
  </r>
  <r>
    <n v="990"/>
    <x v="965"/>
    <s v="Devolved foreground customer loyalty"/>
    <n v="7800"/>
    <n v="6839"/>
    <x v="976"/>
    <x v="0"/>
    <n v="64"/>
    <x v="975"/>
    <x v="1"/>
    <x v="1"/>
    <x v="289"/>
    <x v="870"/>
    <x v="0"/>
    <b v="1"/>
    <s v="film &amp; video/drama"/>
    <x v="4"/>
    <x v="6"/>
  </r>
  <r>
    <n v="991"/>
    <x v="509"/>
    <s v="Reduced reciprocal focus group"/>
    <n v="9800"/>
    <n v="11091"/>
    <x v="977"/>
    <x v="1"/>
    <n v="241"/>
    <x v="976"/>
    <x v="1"/>
    <x v="1"/>
    <x v="870"/>
    <x v="871"/>
    <x v="0"/>
    <b v="1"/>
    <s v="music/rock"/>
    <x v="1"/>
    <x v="1"/>
  </r>
  <r>
    <n v="992"/>
    <x v="966"/>
    <s v="Networked global migration"/>
    <n v="3100"/>
    <n v="13223"/>
    <x v="978"/>
    <x v="1"/>
    <n v="132"/>
    <x v="977"/>
    <x v="1"/>
    <x v="1"/>
    <x v="871"/>
    <x v="98"/>
    <x v="0"/>
    <b v="1"/>
    <s v="film &amp; video/drama"/>
    <x v="4"/>
    <x v="6"/>
  </r>
  <r>
    <n v="993"/>
    <x v="967"/>
    <s v="De-engineered even-keeled definition"/>
    <n v="9800"/>
    <n v="7608"/>
    <x v="979"/>
    <x v="3"/>
    <n v="75"/>
    <x v="978"/>
    <x v="6"/>
    <x v="6"/>
    <x v="872"/>
    <x v="872"/>
    <x v="0"/>
    <b v="1"/>
    <s v="photography/photography books"/>
    <x v="7"/>
    <x v="14"/>
  </r>
  <r>
    <n v="994"/>
    <x v="968"/>
    <s v="Implemented bi-directional flexibility"/>
    <n v="141100"/>
    <n v="74073"/>
    <x v="980"/>
    <x v="0"/>
    <n v="842"/>
    <x v="979"/>
    <x v="1"/>
    <x v="1"/>
    <x v="873"/>
    <x v="873"/>
    <x v="0"/>
    <b v="1"/>
    <s v="publishing/translations"/>
    <x v="5"/>
    <x v="18"/>
  </r>
  <r>
    <n v="995"/>
    <x v="969"/>
    <s v="Vision-oriented scalable definition"/>
    <n v="97300"/>
    <n v="153216"/>
    <x v="981"/>
    <x v="1"/>
    <n v="2043"/>
    <x v="980"/>
    <x v="1"/>
    <x v="1"/>
    <x v="874"/>
    <x v="526"/>
    <x v="0"/>
    <b v="1"/>
    <s v="food/food trucks"/>
    <x v="0"/>
    <x v="0"/>
  </r>
  <r>
    <n v="996"/>
    <x v="970"/>
    <s v="Future-proofed upward-trending migration"/>
    <n v="6600"/>
    <n v="4814"/>
    <x v="982"/>
    <x v="0"/>
    <n v="112"/>
    <x v="981"/>
    <x v="1"/>
    <x v="1"/>
    <x v="875"/>
    <x v="874"/>
    <x v="0"/>
    <b v="0"/>
    <s v="theater/plays"/>
    <x v="3"/>
    <x v="3"/>
  </r>
  <r>
    <n v="997"/>
    <x v="971"/>
    <s v="Right-sized full-range throughput"/>
    <n v="7600"/>
    <n v="4603"/>
    <x v="983"/>
    <x v="3"/>
    <n v="139"/>
    <x v="982"/>
    <x v="6"/>
    <x v="6"/>
    <x v="876"/>
    <x v="875"/>
    <x v="0"/>
    <b v="0"/>
    <s v="theater/plays"/>
    <x v="3"/>
    <x v="3"/>
  </r>
  <r>
    <n v="998"/>
    <x v="972"/>
    <s v="Polarized composite customer loyalty"/>
    <n v="66600"/>
    <n v="37823"/>
    <x v="984"/>
    <x v="0"/>
    <n v="374"/>
    <x v="983"/>
    <x v="1"/>
    <x v="1"/>
    <x v="877"/>
    <x v="876"/>
    <x v="0"/>
    <b v="1"/>
    <s v="music/indie rock"/>
    <x v="1"/>
    <x v="7"/>
  </r>
  <r>
    <n v="999"/>
    <x v="973"/>
    <s v="Expanded eco-centric policy"/>
    <n v="111100"/>
    <n v="62819"/>
    <x v="985"/>
    <x v="3"/>
    <n v="1122"/>
    <x v="984"/>
    <x v="1"/>
    <x v="1"/>
    <x v="878"/>
    <x v="877"/>
    <x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01146-4980-4D37-9625-47C20F9D855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7969BB-DC15-468B-BEEE-212ED4789A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>
      <items count="986">
        <item x="0"/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8218C-CEB3-47F5-9AE2-575EE9B29384}" name="PivotTable3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5">
  <location ref="A4:E18" firstHeaderRow="1" firstDataRow="2" firstDataCol="1" rowPageCount="1" colPageCount="1"/>
  <pivotFields count="4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hier="18" name="[Range].[parent category].[All]" cap="All"/>
  </pageFields>
  <dataFields count="1">
    <dataField name="Count of outcome" fld="3" subtotal="count" baseField="0" baseItem="0"/>
  </dataFields>
  <chartFormats count="4"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xcel_challenge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75" zoomScaleNormal="75" workbookViewId="0">
      <selection activeCell="A2" sqref="A2"/>
    </sheetView>
  </sheetViews>
  <sheetFormatPr defaultColWidth="11" defaultRowHeight="15.75" x14ac:dyDescent="0.25"/>
  <cols>
    <col min="1" max="1" width="6.5" bestFit="1" customWidth="1"/>
    <col min="2" max="2" width="25.375" customWidth="1"/>
    <col min="3" max="3" width="26.375" style="5" customWidth="1"/>
    <col min="4" max="4" width="8.5" bestFit="1" customWidth="1"/>
    <col min="5" max="5" width="11.75" bestFit="1" customWidth="1"/>
    <col min="6" max="6" width="13" style="8" customWidth="1"/>
    <col min="7" max="7" width="12.5" bestFit="1" customWidth="1"/>
    <col min="8" max="8" width="16" customWidth="1"/>
    <col min="9" max="9" width="17.5" style="7" customWidth="1"/>
    <col min="10" max="10" width="11.625" bestFit="1" customWidth="1"/>
    <col min="11" max="11" width="12.375" bestFit="1" customWidth="1"/>
    <col min="12" max="12" width="17" customWidth="1"/>
    <col min="13" max="13" width="12.25" bestFit="1" customWidth="1"/>
    <col min="14" max="15" width="20.875" customWidth="1"/>
    <col min="16" max="16" width="13.125" bestFit="1" customWidth="1"/>
    <col min="17" max="17" width="12.5" bestFit="1" customWidth="1"/>
    <col min="18" max="18" width="27.625" bestFit="1" customWidth="1"/>
    <col min="19" max="19" width="18.75" customWidth="1"/>
    <col min="20" max="21" width="1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ht="31.5" x14ac:dyDescent="0.25">
      <c r="A2">
        <v>0</v>
      </c>
      <c r="B2" t="s">
        <v>12</v>
      </c>
      <c r="C2" s="5" t="s">
        <v>13</v>
      </c>
      <c r="D2">
        <v>100</v>
      </c>
      <c r="E2">
        <v>0</v>
      </c>
      <c r="F2" s="6">
        <f t="shared" ref="F2:F65" si="0">E2/D2*100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>
        <v>1450159200</v>
      </c>
      <c r="N2" s="11">
        <f t="shared" ref="N2:N65" si="1">(((L2/60)/60)/24)+DATE(1970,1,1)</f>
        <v>42336.25</v>
      </c>
      <c r="O2" s="11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_xlfn.TEXTSPLIT(R2,{",",",","/"})</f>
        <v>food</v>
      </c>
      <c r="T2" t="str">
        <v>food trucks</v>
      </c>
    </row>
    <row r="3" spans="1:20" ht="31.5" x14ac:dyDescent="0.25">
      <c r="A3">
        <v>1</v>
      </c>
      <c r="B3" t="s">
        <v>18</v>
      </c>
      <c r="C3" s="5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7">
        <f>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si="1"/>
        <v>41870.208333333336</v>
      </c>
      <c r="O3" s="11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_xlfn.TEXTSPLIT(R3,{",",",","/"})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5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7">
        <f>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1"/>
        <v>41595.25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_xlfn.TEXTSPLIT(R4,{",",",","/"})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5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7">
        <f>(E5/H5)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1"/>
        <v>43688.208333333328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_xlfn.TEXTSPLIT(R5,{",",",","/"})</f>
        <v>music</v>
      </c>
      <c r="T5" t="str">
        <v>rock</v>
      </c>
    </row>
    <row r="6" spans="1:20" x14ac:dyDescent="0.25">
      <c r="A6">
        <v>4</v>
      </c>
      <c r="B6" t="s">
        <v>31</v>
      </c>
      <c r="C6" s="5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7">
        <f t="shared" ref="I6:I69" si="3">E6/H6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1"/>
        <v>43485.25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_xlfn.TEXTSPLIT(R6,{",",",","/"})</f>
        <v>theater</v>
      </c>
      <c r="T6" t="str">
        <v>plays</v>
      </c>
    </row>
    <row r="7" spans="1:20" ht="31.5" x14ac:dyDescent="0.25">
      <c r="A7">
        <v>5</v>
      </c>
      <c r="B7" t="s">
        <v>34</v>
      </c>
      <c r="C7" s="5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7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1"/>
        <v>41149.208333333336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_xlfn.TEXTSPLIT(R7,{",",",","/"})</f>
        <v>theater</v>
      </c>
      <c r="T7" t="str">
        <v>plays</v>
      </c>
    </row>
    <row r="8" spans="1:20" ht="31.5" x14ac:dyDescent="0.25">
      <c r="A8">
        <v>6</v>
      </c>
      <c r="B8" t="s">
        <v>38</v>
      </c>
      <c r="C8" s="5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7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1"/>
        <v>42991.208333333328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_xlfn.TEXTSPLIT(R8,{",",",","/"})</f>
        <v>film &amp; video</v>
      </c>
      <c r="T8" t="str">
        <v>documentary</v>
      </c>
    </row>
    <row r="9" spans="1:20" ht="31.5" x14ac:dyDescent="0.25">
      <c r="A9">
        <v>7</v>
      </c>
      <c r="B9" t="s">
        <v>43</v>
      </c>
      <c r="C9" s="5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7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1"/>
        <v>42229.208333333328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_xlfn.TEXTSPLIT(R9,{",",",","/"})</f>
        <v>theater</v>
      </c>
      <c r="T9" t="str">
        <v>plays</v>
      </c>
    </row>
    <row r="10" spans="1:20" ht="31.5" x14ac:dyDescent="0.25">
      <c r="A10">
        <v>8</v>
      </c>
      <c r="B10" t="s">
        <v>45</v>
      </c>
      <c r="C10" s="5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7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1"/>
        <v>40399.208333333336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_xlfn.TEXTSPLIT(R10,{",",",","/"})</f>
        <v>theater</v>
      </c>
      <c r="T10" t="str">
        <v>plays</v>
      </c>
    </row>
    <row r="11" spans="1:20" ht="31.5" x14ac:dyDescent="0.25">
      <c r="A11">
        <v>9</v>
      </c>
      <c r="B11" t="s">
        <v>48</v>
      </c>
      <c r="C11" s="5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7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1"/>
        <v>41536.208333333336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_xlfn.TEXTSPLIT(R11,{",",",","/"})</f>
        <v>music</v>
      </c>
      <c r="T11" t="str">
        <v>electric music</v>
      </c>
    </row>
    <row r="12" spans="1:20" ht="31.5" x14ac:dyDescent="0.25">
      <c r="A12">
        <v>10</v>
      </c>
      <c r="B12" t="s">
        <v>51</v>
      </c>
      <c r="C12" s="5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7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1"/>
        <v>40404.208333333336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_xlfn.TEXTSPLIT(R12,{",",",","/"})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5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7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1"/>
        <v>40442.208333333336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_xlfn.TEXTSPLIT(R13,{",",",","/"})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5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7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1"/>
        <v>43760.208333333328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_xlfn.TEXTSPLIT(R14,{",",",","/"})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5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7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1"/>
        <v>42532.208333333328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_xlfn.TEXTSPLIT(R15,{",",",","/"})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5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7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1"/>
        <v>40974.25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_xlfn.TEXTSPLIT(R16,{",",",","/"})</f>
        <v>music</v>
      </c>
      <c r="T16" t="str">
        <v>indie rock</v>
      </c>
    </row>
    <row r="17" spans="1:20" ht="31.5" x14ac:dyDescent="0.25">
      <c r="A17">
        <v>15</v>
      </c>
      <c r="B17" t="s">
        <v>63</v>
      </c>
      <c r="C17" s="5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7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1"/>
        <v>43809.25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_xlfn.TEXTSPLIT(R17,{",",",","/"})</f>
        <v>technology</v>
      </c>
      <c r="T17" t="str">
        <v>wearables</v>
      </c>
    </row>
    <row r="18" spans="1:20" ht="31.5" x14ac:dyDescent="0.25">
      <c r="A18">
        <v>16</v>
      </c>
      <c r="B18" t="s">
        <v>66</v>
      </c>
      <c r="C18" s="5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7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1"/>
        <v>41661.25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_xlfn.TEXTSPLIT(R18,{",",",","/"})</f>
        <v>publishing</v>
      </c>
      <c r="T18" t="str">
        <v>nonfiction</v>
      </c>
    </row>
    <row r="19" spans="1:20" ht="31.5" x14ac:dyDescent="0.25">
      <c r="A19">
        <v>17</v>
      </c>
      <c r="B19" t="s">
        <v>69</v>
      </c>
      <c r="C19" s="5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7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1"/>
        <v>40555.25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_xlfn.TEXTSPLIT(R19,{",",",","/"})</f>
        <v>film &amp; video</v>
      </c>
      <c r="T19" t="str">
        <v>animation</v>
      </c>
    </row>
    <row r="20" spans="1:20" ht="31.5" x14ac:dyDescent="0.25">
      <c r="A20">
        <v>18</v>
      </c>
      <c r="B20" t="s">
        <v>72</v>
      </c>
      <c r="C20" s="5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7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1"/>
        <v>43351.208333333328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_xlfn.TEXTSPLIT(R20,{",",",","/"})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5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7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1"/>
        <v>43528.25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_xlfn.TEXTSPLIT(R21,{",",",","/"})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5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7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1"/>
        <v>41848.208333333336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_xlfn.TEXTSPLIT(R22,{",",",","/"})</f>
        <v>film &amp; video</v>
      </c>
      <c r="T22" t="str">
        <v>drama</v>
      </c>
    </row>
    <row r="23" spans="1:20" ht="31.5" x14ac:dyDescent="0.25">
      <c r="A23">
        <v>21</v>
      </c>
      <c r="B23" t="s">
        <v>79</v>
      </c>
      <c r="C23" s="5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7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1"/>
        <v>40770.208333333336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_xlfn.TEXTSPLIT(R23,{",",",","/"})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5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7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1"/>
        <v>43193.208333333328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_xlfn.TEXTSPLIT(R24,{",",",","/"})</f>
        <v>theater</v>
      </c>
      <c r="T24" t="str">
        <v>plays</v>
      </c>
    </row>
    <row r="25" spans="1:20" ht="31.5" x14ac:dyDescent="0.25">
      <c r="A25">
        <v>23</v>
      </c>
      <c r="B25" t="s">
        <v>83</v>
      </c>
      <c r="C25" s="5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7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1"/>
        <v>43510.25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_xlfn.TEXTSPLIT(R25,{",",",","/"})</f>
        <v>film &amp; video</v>
      </c>
      <c r="T25" t="str">
        <v>documentary</v>
      </c>
    </row>
    <row r="26" spans="1:20" ht="31.5" x14ac:dyDescent="0.25">
      <c r="A26">
        <v>24</v>
      </c>
      <c r="B26" t="s">
        <v>85</v>
      </c>
      <c r="C26" s="5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7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1"/>
        <v>41811.208333333336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_xlfn.TEXTSPLIT(R26,{",",",","/"})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5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7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1"/>
        <v>40681.208333333336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_xlfn.TEXTSPLIT(R27,{",",",","/"})</f>
        <v>games</v>
      </c>
      <c r="T27" t="str">
        <v>video games</v>
      </c>
    </row>
    <row r="28" spans="1:20" ht="31.5" x14ac:dyDescent="0.25">
      <c r="A28">
        <v>26</v>
      </c>
      <c r="B28" t="s">
        <v>90</v>
      </c>
      <c r="C28" s="5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7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1"/>
        <v>43312.208333333328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_xlfn.TEXTSPLIT(R28,{",",",","/"})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5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7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1"/>
        <v>42280.208333333328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_xlfn.TEXTSPLIT(R29,{",",",","/"})</f>
        <v>music</v>
      </c>
      <c r="T29" t="str">
        <v>rock</v>
      </c>
    </row>
    <row r="30" spans="1:20" x14ac:dyDescent="0.25">
      <c r="A30">
        <v>28</v>
      </c>
      <c r="B30" t="s">
        <v>94</v>
      </c>
      <c r="C30" s="5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7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1"/>
        <v>40218.25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_xlfn.TEXTSPLIT(R30,{",",",","/"})</f>
        <v>theater</v>
      </c>
      <c r="T30" t="str">
        <v>plays</v>
      </c>
    </row>
    <row r="31" spans="1:20" ht="31.5" x14ac:dyDescent="0.25">
      <c r="A31">
        <v>29</v>
      </c>
      <c r="B31" t="s">
        <v>96</v>
      </c>
      <c r="C31" s="5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7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1"/>
        <v>43301.208333333328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_xlfn.TEXTSPLIT(R31,{",",",","/"})</f>
        <v>film &amp; video</v>
      </c>
      <c r="T31" t="str">
        <v>shorts</v>
      </c>
    </row>
    <row r="32" spans="1:20" ht="31.5" x14ac:dyDescent="0.25">
      <c r="A32">
        <v>30</v>
      </c>
      <c r="B32" t="s">
        <v>101</v>
      </c>
      <c r="C32" s="5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7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1"/>
        <v>43609.208333333328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_xlfn.TEXTSPLIT(R32,{",",",","/"})</f>
        <v>film &amp; video</v>
      </c>
      <c r="T32" t="str">
        <v>animation</v>
      </c>
    </row>
    <row r="33" spans="1:20" ht="31.5" x14ac:dyDescent="0.25">
      <c r="A33">
        <v>31</v>
      </c>
      <c r="B33" t="s">
        <v>103</v>
      </c>
      <c r="C33" s="5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7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1"/>
        <v>42374.25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_xlfn.TEXTSPLIT(R33,{",",",","/"})</f>
        <v>games</v>
      </c>
      <c r="T33" t="str">
        <v>video games</v>
      </c>
    </row>
    <row r="34" spans="1:20" ht="31.5" x14ac:dyDescent="0.25">
      <c r="A34">
        <v>32</v>
      </c>
      <c r="B34" t="s">
        <v>105</v>
      </c>
      <c r="C34" s="5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7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1"/>
        <v>43110.25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_xlfn.TEXTSPLIT(R34,{",",",","/"})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5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7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1"/>
        <v>41917.208333333336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_xlfn.TEXTSPLIT(R35,{",",",","/"})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5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7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1"/>
        <v>42817.208333333328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_xlfn.TEXTSPLIT(R36,{",",",","/"})</f>
        <v>film &amp; video</v>
      </c>
      <c r="T36" t="str">
        <v>documentary</v>
      </c>
    </row>
    <row r="37" spans="1:20" ht="31.5" x14ac:dyDescent="0.25">
      <c r="A37">
        <v>35</v>
      </c>
      <c r="B37" t="s">
        <v>113</v>
      </c>
      <c r="C37" s="5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7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1"/>
        <v>43484.25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_xlfn.TEXTSPLIT(R37,{",",",","/"})</f>
        <v>film &amp; video</v>
      </c>
      <c r="T37" t="str">
        <v>drama</v>
      </c>
    </row>
    <row r="38" spans="1:20" ht="31.5" x14ac:dyDescent="0.25">
      <c r="A38">
        <v>36</v>
      </c>
      <c r="B38" t="s">
        <v>115</v>
      </c>
      <c r="C38" s="5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7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1"/>
        <v>40600.25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_xlfn.TEXTSPLIT(R38,{",",",","/"})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5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7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1"/>
        <v>43744.208333333328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_xlfn.TEXTSPLIT(R39,{",",",","/"})</f>
        <v>publishing</v>
      </c>
      <c r="T39" t="str">
        <v>fiction</v>
      </c>
    </row>
    <row r="40" spans="1:20" ht="31.5" x14ac:dyDescent="0.25">
      <c r="A40">
        <v>38</v>
      </c>
      <c r="B40" t="s">
        <v>120</v>
      </c>
      <c r="C40" s="5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7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1"/>
        <v>40469.208333333336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_xlfn.TEXTSPLIT(R40,{",",",","/"})</f>
        <v>photography</v>
      </c>
      <c r="T40" t="str">
        <v>photography books</v>
      </c>
    </row>
    <row r="41" spans="1:20" ht="31.5" x14ac:dyDescent="0.25">
      <c r="A41">
        <v>39</v>
      </c>
      <c r="B41" t="s">
        <v>123</v>
      </c>
      <c r="C41" s="5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7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1"/>
        <v>41330.25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_xlfn.TEXTSPLIT(R41,{",",",","/"})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5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7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1"/>
        <v>40334.208333333336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_xlfn.TEXTSPLIT(R42,{",",",","/"})</f>
        <v>technology</v>
      </c>
      <c r="T42" t="str">
        <v>wearables</v>
      </c>
    </row>
    <row r="43" spans="1:20" ht="31.5" x14ac:dyDescent="0.25">
      <c r="A43">
        <v>41</v>
      </c>
      <c r="B43" t="s">
        <v>127</v>
      </c>
      <c r="C43" s="5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7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1"/>
        <v>41156.208333333336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_xlfn.TEXTSPLIT(R43,{",",",","/"})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5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7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1"/>
        <v>40728.208333333336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_xlfn.TEXTSPLIT(R44,{",",",","/"})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5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7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1"/>
        <v>41844.208333333336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_xlfn.TEXTSPLIT(R45,{",",",","/"})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5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7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1"/>
        <v>43541.208333333328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_xlfn.TEXTSPLIT(R46,{",",",","/"})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5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7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1"/>
        <v>42676.208333333328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_xlfn.TEXTSPLIT(R47,{",",",","/"})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5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7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1"/>
        <v>40367.208333333336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_xlfn.TEXTSPLIT(R48,{",",",","/"})</f>
        <v>music</v>
      </c>
      <c r="T48" t="str">
        <v>rock</v>
      </c>
    </row>
    <row r="49" spans="1:20" ht="31.5" x14ac:dyDescent="0.25">
      <c r="A49">
        <v>47</v>
      </c>
      <c r="B49" t="s">
        <v>140</v>
      </c>
      <c r="C49" s="5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7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1"/>
        <v>41727.208333333336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_xlfn.TEXTSPLIT(R49,{",",",","/"})</f>
        <v>theater</v>
      </c>
      <c r="T49" t="str">
        <v>plays</v>
      </c>
    </row>
    <row r="50" spans="1:20" ht="31.5" x14ac:dyDescent="0.25">
      <c r="A50">
        <v>48</v>
      </c>
      <c r="B50" t="s">
        <v>142</v>
      </c>
      <c r="C50" s="5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7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1"/>
        <v>42180.208333333328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_xlfn.TEXTSPLIT(R50,{",",",","/"})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5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7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1"/>
        <v>43758.208333333328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_xlfn.TEXTSPLIT(R51,{",",",","/"})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5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7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1"/>
        <v>41487.208333333336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_xlfn.TEXTSPLIT(R52,{",",",","/"})</f>
        <v>music</v>
      </c>
      <c r="T52" t="str">
        <v>metal</v>
      </c>
    </row>
    <row r="53" spans="1:20" ht="31.5" x14ac:dyDescent="0.25">
      <c r="A53">
        <v>51</v>
      </c>
      <c r="B53" t="s">
        <v>149</v>
      </c>
      <c r="C53" s="5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7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1"/>
        <v>40995.208333333336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_xlfn.TEXTSPLIT(R53,{",",",","/"})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5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7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1"/>
        <v>40436.208333333336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_xlfn.TEXTSPLIT(R54,{",",",","/"})</f>
        <v>theater</v>
      </c>
      <c r="T54" t="str">
        <v>plays</v>
      </c>
    </row>
    <row r="55" spans="1:20" ht="31.5" x14ac:dyDescent="0.25">
      <c r="A55">
        <v>53</v>
      </c>
      <c r="B55" t="s">
        <v>153</v>
      </c>
      <c r="C55" s="5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7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1"/>
        <v>41779.208333333336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_xlfn.TEXTSPLIT(R55,{",",",","/"})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5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7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1"/>
        <v>43170.25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_xlfn.TEXTSPLIT(R56,{",",",","/"})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5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7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1"/>
        <v>43311.208333333328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_xlfn.TEXTSPLIT(R57,{",",",","/"})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5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7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1"/>
        <v>42014.25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_xlfn.TEXTSPLIT(R58,{",",",","/"})</f>
        <v>technology</v>
      </c>
      <c r="T58" t="str">
        <v>wearables</v>
      </c>
    </row>
    <row r="59" spans="1:20" ht="31.5" x14ac:dyDescent="0.25">
      <c r="A59">
        <v>57</v>
      </c>
      <c r="B59" t="s">
        <v>162</v>
      </c>
      <c r="C59" s="5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7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1"/>
        <v>42979.208333333328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_xlfn.TEXTSPLIT(R59,{",",",","/"})</f>
        <v>games</v>
      </c>
      <c r="T59" t="str">
        <v>video games</v>
      </c>
    </row>
    <row r="60" spans="1:20" ht="31.5" x14ac:dyDescent="0.25">
      <c r="A60">
        <v>58</v>
      </c>
      <c r="B60" t="s">
        <v>164</v>
      </c>
      <c r="C60" s="5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7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1"/>
        <v>42268.208333333328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_xlfn.TEXTSPLIT(R60,{",",",","/"})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5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7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1"/>
        <v>42898.208333333328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_xlfn.TEXTSPLIT(R61,{",",",","/"})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5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7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1"/>
        <v>41107.208333333336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_xlfn.TEXTSPLIT(R62,{",",",","/"})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5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7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1"/>
        <v>40595.25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_xlfn.TEXTSPLIT(R63,{",",",","/"})</f>
        <v>theater</v>
      </c>
      <c r="T63" t="str">
        <v>plays</v>
      </c>
    </row>
    <row r="64" spans="1:20" ht="31.5" x14ac:dyDescent="0.25">
      <c r="A64">
        <v>62</v>
      </c>
      <c r="B64" t="s">
        <v>172</v>
      </c>
      <c r="C64" s="5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7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1"/>
        <v>42160.208333333328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_xlfn.TEXTSPLIT(R64,{",",",","/"})</f>
        <v>technology</v>
      </c>
      <c r="T64" t="str">
        <v>web</v>
      </c>
    </row>
    <row r="65" spans="1:20" ht="31.5" x14ac:dyDescent="0.25">
      <c r="A65">
        <v>63</v>
      </c>
      <c r="B65" t="s">
        <v>174</v>
      </c>
      <c r="C65" s="5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7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1"/>
        <v>42853.208333333328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_xlfn.TEXTSPLIT(R65,{",",",","/"})</f>
        <v>theater</v>
      </c>
      <c r="T65" t="str">
        <v>plays</v>
      </c>
    </row>
    <row r="66" spans="1:20" ht="31.5" x14ac:dyDescent="0.25">
      <c r="A66">
        <v>64</v>
      </c>
      <c r="B66" t="s">
        <v>176</v>
      </c>
      <c r="C66" s="5" t="s">
        <v>177</v>
      </c>
      <c r="D66">
        <v>2800</v>
      </c>
      <c r="E66">
        <v>2734</v>
      </c>
      <c r="F66" s="6">
        <f t="shared" ref="F66:F129" si="4">E66/D66*100</f>
        <v>97.642857142857139</v>
      </c>
      <c r="G66" t="s">
        <v>14</v>
      </c>
      <c r="H66">
        <v>38</v>
      </c>
      <c r="I66" s="7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ref="N66:N129" si="5">(((L66/60)/60)/24)+DATE(1970,1,1)</f>
        <v>43283.208333333328</v>
      </c>
      <c r="O66" s="11">
        <f t="shared" ref="O66:O129" si="6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_xlfn.TEXTSPLIT(R66,{",",",","/"})</f>
        <v>technology</v>
      </c>
      <c r="T66" t="str">
        <v>web</v>
      </c>
    </row>
    <row r="67" spans="1:20" ht="31.5" x14ac:dyDescent="0.25">
      <c r="A67">
        <v>65</v>
      </c>
      <c r="B67" t="s">
        <v>178</v>
      </c>
      <c r="C67" s="5" t="s">
        <v>179</v>
      </c>
      <c r="D67">
        <v>6100</v>
      </c>
      <c r="E67">
        <v>14405</v>
      </c>
      <c r="F67" s="6">
        <f t="shared" si="4"/>
        <v>236.14754098360655</v>
      </c>
      <c r="G67" t="s">
        <v>20</v>
      </c>
      <c r="H67">
        <v>236</v>
      </c>
      <c r="I67" s="7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si="5"/>
        <v>40570.25</v>
      </c>
      <c r="O67" s="11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_xlfn.TEXTSPLIT(R67,{",",",","/"})</f>
        <v>theater</v>
      </c>
      <c r="T67" t="str">
        <v>plays</v>
      </c>
    </row>
    <row r="68" spans="1:20" ht="31.5" x14ac:dyDescent="0.25">
      <c r="A68">
        <v>66</v>
      </c>
      <c r="B68" t="s">
        <v>180</v>
      </c>
      <c r="C68" s="5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7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5"/>
        <v>42102.208333333328</v>
      </c>
      <c r="O68" s="11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_xlfn.TEXTSPLIT(R68,{",",",","/"})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5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5"/>
        <v>40203.25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_xlfn.TEXTSPLIT(R69,{",",",","/"})</f>
        <v>technology</v>
      </c>
      <c r="T69" t="str">
        <v>wearables</v>
      </c>
    </row>
    <row r="70" spans="1:20" ht="31.5" x14ac:dyDescent="0.25">
      <c r="A70">
        <v>68</v>
      </c>
      <c r="B70" t="s">
        <v>184</v>
      </c>
      <c r="C70" s="5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7">
        <f t="shared" ref="I70:I133" si="7">E70/H70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5"/>
        <v>42943.208333333328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_xlfn.TEXTSPLIT(R70,{",",",","/"})</f>
        <v>theater</v>
      </c>
      <c r="T70" t="str">
        <v>plays</v>
      </c>
    </row>
    <row r="71" spans="1:20" ht="31.5" x14ac:dyDescent="0.25">
      <c r="A71">
        <v>69</v>
      </c>
      <c r="B71" t="s">
        <v>186</v>
      </c>
      <c r="C71" s="5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5"/>
        <v>40531.25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_xlfn.TEXTSPLIT(R71,{",",",","/"})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5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5"/>
        <v>40484.208333333336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_xlfn.TEXTSPLIT(R72,{",",",","/"})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5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5"/>
        <v>43799.25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_xlfn.TEXTSPLIT(R73,{",",",","/"})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5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5"/>
        <v>42186.208333333328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_xlfn.TEXTSPLIT(R74,{",",",","/"})</f>
        <v>film &amp; video</v>
      </c>
      <c r="T74" t="str">
        <v>animation</v>
      </c>
    </row>
    <row r="75" spans="1:20" ht="31.5" x14ac:dyDescent="0.25">
      <c r="A75">
        <v>73</v>
      </c>
      <c r="B75" t="s">
        <v>194</v>
      </c>
      <c r="C75" s="5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5"/>
        <v>42701.25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_xlfn.TEXTSPLIT(R75,{",",",","/"})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5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5"/>
        <v>42456.208333333328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_xlfn.TEXTSPLIT(R76,{",",",","/"})</f>
        <v>music</v>
      </c>
      <c r="T76" t="str">
        <v>metal</v>
      </c>
    </row>
    <row r="77" spans="1:20" ht="31.5" x14ac:dyDescent="0.25">
      <c r="A77">
        <v>75</v>
      </c>
      <c r="B77" t="s">
        <v>198</v>
      </c>
      <c r="C77" s="5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5"/>
        <v>43296.208333333328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_xlfn.TEXTSPLIT(R77,{",",",","/"})</f>
        <v>photography</v>
      </c>
      <c r="T77" t="str">
        <v>photography books</v>
      </c>
    </row>
    <row r="78" spans="1:20" ht="31.5" x14ac:dyDescent="0.25">
      <c r="A78">
        <v>76</v>
      </c>
      <c r="B78" t="s">
        <v>200</v>
      </c>
      <c r="C78" s="5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5"/>
        <v>42027.25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_xlfn.TEXTSPLIT(R78,{",",",","/"})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5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5"/>
        <v>40448.208333333336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_xlfn.TEXTSPLIT(R79,{",",",","/"})</f>
        <v>film &amp; video</v>
      </c>
      <c r="T79" t="str">
        <v>animation</v>
      </c>
    </row>
    <row r="80" spans="1:20" ht="31.5" x14ac:dyDescent="0.25">
      <c r="A80">
        <v>78</v>
      </c>
      <c r="B80" t="s">
        <v>204</v>
      </c>
      <c r="C80" s="5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5"/>
        <v>43206.208333333328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_xlfn.TEXTSPLIT(R80,{",",",","/"})</f>
        <v>publishing</v>
      </c>
      <c r="T80" t="str">
        <v>translations</v>
      </c>
    </row>
    <row r="81" spans="1:20" ht="31.5" x14ac:dyDescent="0.25">
      <c r="A81">
        <v>79</v>
      </c>
      <c r="B81" t="s">
        <v>207</v>
      </c>
      <c r="C81" s="5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5"/>
        <v>43267.208333333328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_xlfn.TEXTSPLIT(R81,{",",",","/"})</f>
        <v>theater</v>
      </c>
      <c r="T81" t="str">
        <v>plays</v>
      </c>
    </row>
    <row r="82" spans="1:20" ht="31.5" x14ac:dyDescent="0.25">
      <c r="A82">
        <v>80</v>
      </c>
      <c r="B82" t="s">
        <v>209</v>
      </c>
      <c r="C82" s="5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5"/>
        <v>42976.208333333328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_xlfn.TEXTSPLIT(R82,{",",",","/"})</f>
        <v>games</v>
      </c>
      <c r="T82" t="str">
        <v>video games</v>
      </c>
    </row>
    <row r="83" spans="1:20" ht="31.5" x14ac:dyDescent="0.25">
      <c r="A83">
        <v>81</v>
      </c>
      <c r="B83" t="s">
        <v>211</v>
      </c>
      <c r="C83" s="5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5"/>
        <v>43062.25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_xlfn.TEXTSPLIT(R83,{",",",","/"})</f>
        <v>music</v>
      </c>
      <c r="T83" t="str">
        <v>rock</v>
      </c>
    </row>
    <row r="84" spans="1:20" ht="31.5" x14ac:dyDescent="0.25">
      <c r="A84">
        <v>82</v>
      </c>
      <c r="B84" t="s">
        <v>213</v>
      </c>
      <c r="C84" s="5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5"/>
        <v>43482.25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_xlfn.TEXTSPLIT(R84,{",",",","/"})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5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5"/>
        <v>42579.208333333328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_xlfn.TEXTSPLIT(R85,{",",",","/"})</f>
        <v>music</v>
      </c>
      <c r="T85" t="str">
        <v>electric music</v>
      </c>
    </row>
    <row r="86" spans="1:20" ht="31.5" x14ac:dyDescent="0.25">
      <c r="A86">
        <v>84</v>
      </c>
      <c r="B86" t="s">
        <v>217</v>
      </c>
      <c r="C86" s="5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5"/>
        <v>41118.208333333336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_xlfn.TEXTSPLIT(R86,{",",",","/"})</f>
        <v>technology</v>
      </c>
      <c r="T86" t="str">
        <v>wearables</v>
      </c>
    </row>
    <row r="87" spans="1:20" ht="31.5" x14ac:dyDescent="0.25">
      <c r="A87">
        <v>85</v>
      </c>
      <c r="B87" t="s">
        <v>219</v>
      </c>
      <c r="C87" s="5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5"/>
        <v>40797.208333333336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_xlfn.TEXTSPLIT(R87,{",",",","/"})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5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5"/>
        <v>42128.208333333328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_xlfn.TEXTSPLIT(R88,{",",",","/"})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5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5"/>
        <v>40610.25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_xlfn.TEXTSPLIT(R89,{",",",","/"})</f>
        <v>music</v>
      </c>
      <c r="T89" t="str">
        <v>rock</v>
      </c>
    </row>
    <row r="90" spans="1:20" ht="31.5" x14ac:dyDescent="0.25">
      <c r="A90">
        <v>88</v>
      </c>
      <c r="B90" t="s">
        <v>225</v>
      </c>
      <c r="C90" s="5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5"/>
        <v>42110.208333333328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_xlfn.TEXTSPLIT(R90,{",",",","/"})</f>
        <v>publishing</v>
      </c>
      <c r="T90" t="str">
        <v>translations</v>
      </c>
    </row>
    <row r="91" spans="1:20" ht="31.5" x14ac:dyDescent="0.25">
      <c r="A91">
        <v>89</v>
      </c>
      <c r="B91" t="s">
        <v>227</v>
      </c>
      <c r="C91" s="5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5"/>
        <v>40283.208333333336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_xlfn.TEXTSPLIT(R91,{",",",","/"})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5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5"/>
        <v>42425.25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_xlfn.TEXTSPLIT(R92,{",",",","/"})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5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5"/>
        <v>42588.208333333328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_xlfn.TEXTSPLIT(R93,{",",",","/"})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5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5"/>
        <v>40352.208333333336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_xlfn.TEXTSPLIT(R94,{",",",","/"})</f>
        <v>games</v>
      </c>
      <c r="T94" t="str">
        <v>video games</v>
      </c>
    </row>
    <row r="95" spans="1:20" ht="31.5" x14ac:dyDescent="0.25">
      <c r="A95">
        <v>93</v>
      </c>
      <c r="B95" t="s">
        <v>235</v>
      </c>
      <c r="C95" s="5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5"/>
        <v>41202.208333333336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_xlfn.TEXTSPLIT(R95,{",",",","/"})</f>
        <v>theater</v>
      </c>
      <c r="T95" t="str">
        <v>plays</v>
      </c>
    </row>
    <row r="96" spans="1:20" ht="31.5" x14ac:dyDescent="0.25">
      <c r="A96">
        <v>94</v>
      </c>
      <c r="B96" t="s">
        <v>237</v>
      </c>
      <c r="C96" s="5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5"/>
        <v>43562.208333333328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_xlfn.TEXTSPLIT(R96,{",",",","/"})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5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5"/>
        <v>43752.208333333328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_xlfn.TEXTSPLIT(R97,{",",",","/"})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5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5"/>
        <v>40612.25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_xlfn.TEXTSPLIT(R98,{",",",","/"})</f>
        <v>theater</v>
      </c>
      <c r="T98" t="str">
        <v>plays</v>
      </c>
    </row>
    <row r="99" spans="1:20" ht="31.5" x14ac:dyDescent="0.25">
      <c r="A99">
        <v>97</v>
      </c>
      <c r="B99" t="s">
        <v>243</v>
      </c>
      <c r="C99" s="5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5"/>
        <v>42180.208333333328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_xlfn.TEXTSPLIT(R99,{",",",","/"})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5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5"/>
        <v>42212.208333333328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_xlfn.TEXTSPLIT(R100,{",",",","/"})</f>
        <v>games</v>
      </c>
      <c r="T100" t="str">
        <v>video games</v>
      </c>
    </row>
    <row r="101" spans="1:20" ht="31.5" x14ac:dyDescent="0.25">
      <c r="A101">
        <v>99</v>
      </c>
      <c r="B101" t="s">
        <v>247</v>
      </c>
      <c r="C101" s="5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5"/>
        <v>41968.25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_xlfn.TEXTSPLIT(R101,{",",",","/"})</f>
        <v>theater</v>
      </c>
      <c r="T101" t="str">
        <v>plays</v>
      </c>
    </row>
    <row r="102" spans="1:20" ht="31.5" x14ac:dyDescent="0.25">
      <c r="A102">
        <v>100</v>
      </c>
      <c r="B102" t="s">
        <v>249</v>
      </c>
      <c r="C102" s="5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5"/>
        <v>40835.208333333336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_xlfn.TEXTSPLIT(R102,{",",",","/"})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5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5"/>
        <v>42056.25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_xlfn.TEXTSPLIT(R103,{",",",","/"})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5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5"/>
        <v>43234.208333333328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_xlfn.TEXTSPLIT(R104,{",",",","/"})</f>
        <v>technology</v>
      </c>
      <c r="T104" t="str">
        <v>wearables</v>
      </c>
    </row>
    <row r="105" spans="1:20" ht="31.5" x14ac:dyDescent="0.25">
      <c r="A105">
        <v>103</v>
      </c>
      <c r="B105" t="s">
        <v>255</v>
      </c>
      <c r="C105" s="5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5"/>
        <v>40475.208333333336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_xlfn.TEXTSPLIT(R105,{",",",","/"})</f>
        <v>music</v>
      </c>
      <c r="T105" t="str">
        <v>electric music</v>
      </c>
    </row>
    <row r="106" spans="1:20" ht="31.5" x14ac:dyDescent="0.25">
      <c r="A106">
        <v>104</v>
      </c>
      <c r="B106" t="s">
        <v>257</v>
      </c>
      <c r="C106" s="5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5"/>
        <v>42878.208333333328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_xlfn.TEXTSPLIT(R106,{",",",","/"})</f>
        <v>music</v>
      </c>
      <c r="T106" t="str">
        <v>indie rock</v>
      </c>
    </row>
    <row r="107" spans="1:20" ht="31.5" x14ac:dyDescent="0.25">
      <c r="A107">
        <v>105</v>
      </c>
      <c r="B107" t="s">
        <v>259</v>
      </c>
      <c r="C107" s="5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5"/>
        <v>41366.208333333336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_xlfn.TEXTSPLIT(R107,{",",",","/"})</f>
        <v>technology</v>
      </c>
      <c r="T107" t="str">
        <v>web</v>
      </c>
    </row>
    <row r="108" spans="1:20" ht="31.5" x14ac:dyDescent="0.25">
      <c r="A108">
        <v>106</v>
      </c>
      <c r="B108" t="s">
        <v>261</v>
      </c>
      <c r="C108" s="5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5"/>
        <v>43716.208333333328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_xlfn.TEXTSPLIT(R108,{",",",","/"})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5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5"/>
        <v>43213.208333333328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_xlfn.TEXTSPLIT(R109,{",",",","/"})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5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5"/>
        <v>41005.208333333336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_xlfn.TEXTSPLIT(R110,{",",",","/"})</f>
        <v>film &amp; video</v>
      </c>
      <c r="T110" t="str">
        <v>documentary</v>
      </c>
    </row>
    <row r="111" spans="1:20" ht="31.5" x14ac:dyDescent="0.25">
      <c r="A111">
        <v>109</v>
      </c>
      <c r="B111" t="s">
        <v>267</v>
      </c>
      <c r="C111" s="5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5"/>
        <v>41651.25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_xlfn.TEXTSPLIT(R111,{",",",","/"})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5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5"/>
        <v>43354.208333333328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_xlfn.TEXTSPLIT(R112,{",",",","/"})</f>
        <v>food</v>
      </c>
      <c r="T112" t="str">
        <v>food trucks</v>
      </c>
    </row>
    <row r="113" spans="1:20" ht="31.5" x14ac:dyDescent="0.25">
      <c r="A113">
        <v>111</v>
      </c>
      <c r="B113" t="s">
        <v>272</v>
      </c>
      <c r="C113" s="5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5"/>
        <v>41174.208333333336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_xlfn.TEXTSPLIT(R113,{",",",","/"})</f>
        <v>publishing</v>
      </c>
      <c r="T113" t="str">
        <v>radio &amp; podcasts</v>
      </c>
    </row>
    <row r="114" spans="1:20" ht="31.5" x14ac:dyDescent="0.25">
      <c r="A114">
        <v>112</v>
      </c>
      <c r="B114" t="s">
        <v>274</v>
      </c>
      <c r="C114" s="5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5"/>
        <v>41875.208333333336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_xlfn.TEXTSPLIT(R114,{",",",","/"})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5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5"/>
        <v>42990.208333333328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_xlfn.TEXTSPLIT(R115,{",",",","/"})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5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5"/>
        <v>43564.208333333328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_xlfn.TEXTSPLIT(R116,{",",",","/"})</f>
        <v>technology</v>
      </c>
      <c r="T116" t="str">
        <v>wearables</v>
      </c>
    </row>
    <row r="117" spans="1:20" ht="31.5" x14ac:dyDescent="0.25">
      <c r="A117">
        <v>115</v>
      </c>
      <c r="B117" t="s">
        <v>280</v>
      </c>
      <c r="C117" s="5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5"/>
        <v>43056.25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_xlfn.TEXTSPLIT(R117,{",",",","/"})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5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5"/>
        <v>42265.208333333328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_xlfn.TEXTSPLIT(R118,{",",",","/"})</f>
        <v>theater</v>
      </c>
      <c r="T118" t="str">
        <v>plays</v>
      </c>
    </row>
    <row r="119" spans="1:20" ht="31.5" x14ac:dyDescent="0.25">
      <c r="A119">
        <v>117</v>
      </c>
      <c r="B119" t="s">
        <v>284</v>
      </c>
      <c r="C119" s="5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5"/>
        <v>40808.208333333336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_xlfn.TEXTSPLIT(R119,{",",",","/"})</f>
        <v>film &amp; video</v>
      </c>
      <c r="T119" t="str">
        <v>television</v>
      </c>
    </row>
    <row r="120" spans="1:20" ht="31.5" x14ac:dyDescent="0.25">
      <c r="A120">
        <v>118</v>
      </c>
      <c r="B120" t="s">
        <v>286</v>
      </c>
      <c r="C120" s="5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5"/>
        <v>41665.25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_xlfn.TEXTSPLIT(R120,{",",",","/"})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5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5"/>
        <v>41806.208333333336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_xlfn.TEXTSPLIT(R121,{",",",","/"})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5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5"/>
        <v>42111.208333333328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_xlfn.TEXTSPLIT(R122,{",",",","/"})</f>
        <v>games</v>
      </c>
      <c r="T122" t="str">
        <v>mobile games</v>
      </c>
    </row>
    <row r="123" spans="1:20" ht="31.5" x14ac:dyDescent="0.25">
      <c r="A123">
        <v>121</v>
      </c>
      <c r="B123" t="s">
        <v>293</v>
      </c>
      <c r="C123" s="5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5"/>
        <v>41917.208333333336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_xlfn.TEXTSPLIT(R123,{",",",","/"})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5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5"/>
        <v>41970.25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_xlfn.TEXTSPLIT(R124,{",",",","/"})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5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5"/>
        <v>42332.25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_xlfn.TEXTSPLIT(R125,{",",",","/"})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5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5"/>
        <v>43598.208333333328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_xlfn.TEXTSPLIT(R126,{",",",","/"})</f>
        <v>photography</v>
      </c>
      <c r="T126" t="str">
        <v>photography books</v>
      </c>
    </row>
    <row r="127" spans="1:20" ht="31.5" x14ac:dyDescent="0.25">
      <c r="A127">
        <v>125</v>
      </c>
      <c r="B127" t="s">
        <v>301</v>
      </c>
      <c r="C127" s="5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5"/>
        <v>43362.208333333328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_xlfn.TEXTSPLIT(R127,{",",",","/"})</f>
        <v>theater</v>
      </c>
      <c r="T127" t="str">
        <v>plays</v>
      </c>
    </row>
    <row r="128" spans="1:20" ht="31.5" x14ac:dyDescent="0.25">
      <c r="A128">
        <v>126</v>
      </c>
      <c r="B128" t="s">
        <v>303</v>
      </c>
      <c r="C128" s="5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5"/>
        <v>42596.208333333328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_xlfn.TEXTSPLIT(R128,{",",",","/"})</f>
        <v>theater</v>
      </c>
      <c r="T128" t="str">
        <v>plays</v>
      </c>
    </row>
    <row r="129" spans="1:20" ht="31.5" x14ac:dyDescent="0.25">
      <c r="A129">
        <v>127</v>
      </c>
      <c r="B129" t="s">
        <v>305</v>
      </c>
      <c r="C129" s="5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5"/>
        <v>40310.208333333336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_xlfn.TEXTSPLIT(R129,{",",",","/"})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5" t="s">
        <v>308</v>
      </c>
      <c r="D130">
        <v>70600</v>
      </c>
      <c r="E130">
        <v>42596</v>
      </c>
      <c r="F130" s="6">
        <f t="shared" ref="F130:F193" si="8">E130/D130*100</f>
        <v>60.334277620396605</v>
      </c>
      <c r="G130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ref="N130:N193" si="9">(((L130/60)/60)/24)+DATE(1970,1,1)</f>
        <v>40417.208333333336</v>
      </c>
      <c r="O130" s="11">
        <f t="shared" ref="O130:O193" si="10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_xlfn.TEXTSPLIT(R130,{",",",","/"})</f>
        <v>music</v>
      </c>
      <c r="T130" t="str">
        <v>rock</v>
      </c>
    </row>
    <row r="131" spans="1:20" ht="31.5" x14ac:dyDescent="0.25">
      <c r="A131">
        <v>129</v>
      </c>
      <c r="B131" t="s">
        <v>309</v>
      </c>
      <c r="C131" s="5" t="s">
        <v>310</v>
      </c>
      <c r="D131">
        <v>148500</v>
      </c>
      <c r="E131">
        <v>4756</v>
      </c>
      <c r="F131" s="6">
        <f t="shared" si="8"/>
        <v>3.202693602693603</v>
      </c>
      <c r="G131" t="s">
        <v>74</v>
      </c>
      <c r="H131">
        <v>55</v>
      </c>
      <c r="I131" s="7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si="9"/>
        <v>42038.25</v>
      </c>
      <c r="O131" s="11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_xlfn.TEXTSPLIT(R131,{",",",","/"})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5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7">
        <f t="shared" si="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9"/>
        <v>40842.208333333336</v>
      </c>
      <c r="O132" s="11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_xlfn.TEXTSPLIT(R132,{",",",","/"})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5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7">
        <f t="shared" si="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9"/>
        <v>41607.25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_xlfn.TEXTSPLIT(R133,{",",",","/"})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5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7">
        <f t="shared" ref="I134:I197" si="11">E134/H134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9"/>
        <v>43112.25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_xlfn.TEXTSPLIT(R134,{",",",","/"})</f>
        <v>theater</v>
      </c>
      <c r="T134" t="str">
        <v>plays</v>
      </c>
    </row>
    <row r="135" spans="1:20" ht="31.5" x14ac:dyDescent="0.25">
      <c r="A135">
        <v>133</v>
      </c>
      <c r="B135" t="s">
        <v>317</v>
      </c>
      <c r="C135" s="5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7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9"/>
        <v>40767.208333333336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_xlfn.TEXTSPLIT(R135,{",",",","/"})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5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7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9"/>
        <v>40713.208333333336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_xlfn.TEXTSPLIT(R136,{",",",","/"})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5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7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9"/>
        <v>41340.25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_xlfn.TEXTSPLIT(R137,{",",",","/"})</f>
        <v>theater</v>
      </c>
      <c r="T137" t="str">
        <v>plays</v>
      </c>
    </row>
    <row r="138" spans="1:20" ht="31.5" x14ac:dyDescent="0.25">
      <c r="A138">
        <v>136</v>
      </c>
      <c r="B138" t="s">
        <v>324</v>
      </c>
      <c r="C138" s="5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7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9"/>
        <v>41797.208333333336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_xlfn.TEXTSPLIT(R138,{",",",","/"})</f>
        <v>film &amp; video</v>
      </c>
      <c r="T138" t="str">
        <v>drama</v>
      </c>
    </row>
    <row r="139" spans="1:20" ht="31.5" x14ac:dyDescent="0.25">
      <c r="A139">
        <v>137</v>
      </c>
      <c r="B139" t="s">
        <v>326</v>
      </c>
      <c r="C139" s="5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7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9"/>
        <v>40457.208333333336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_xlfn.TEXTSPLIT(R139,{",",",","/"})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5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7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9"/>
        <v>41180.208333333336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_xlfn.TEXTSPLIT(R140,{",",",","/"})</f>
        <v>games</v>
      </c>
      <c r="T140" t="str">
        <v>mobile games</v>
      </c>
    </row>
    <row r="141" spans="1:20" ht="31.5" x14ac:dyDescent="0.25">
      <c r="A141">
        <v>139</v>
      </c>
      <c r="B141" t="s">
        <v>330</v>
      </c>
      <c r="C141" s="5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7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9"/>
        <v>42115.208333333328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_xlfn.TEXTSPLIT(R141,{",",",","/"})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5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7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9"/>
        <v>43156.25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_xlfn.TEXTSPLIT(R142,{",",",","/"})</f>
        <v>film &amp; video</v>
      </c>
      <c r="T142" t="str">
        <v>documentary</v>
      </c>
    </row>
    <row r="143" spans="1:20" ht="31.5" x14ac:dyDescent="0.25">
      <c r="A143">
        <v>141</v>
      </c>
      <c r="B143" t="s">
        <v>334</v>
      </c>
      <c r="C143" s="5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7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9"/>
        <v>42167.208333333328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_xlfn.TEXTSPLIT(R143,{",",",","/"})</f>
        <v>technology</v>
      </c>
      <c r="T143" t="str">
        <v>web</v>
      </c>
    </row>
    <row r="144" spans="1:20" ht="31.5" x14ac:dyDescent="0.25">
      <c r="A144">
        <v>142</v>
      </c>
      <c r="B144" t="s">
        <v>336</v>
      </c>
      <c r="C144" s="5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7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9"/>
        <v>41005.208333333336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_xlfn.TEXTSPLIT(R144,{",",",","/"})</f>
        <v>technology</v>
      </c>
      <c r="T144" t="str">
        <v>web</v>
      </c>
    </row>
    <row r="145" spans="1:20" ht="31.5" x14ac:dyDescent="0.25">
      <c r="A145">
        <v>143</v>
      </c>
      <c r="B145" t="s">
        <v>338</v>
      </c>
      <c r="C145" s="5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7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9"/>
        <v>40357.208333333336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_xlfn.TEXTSPLIT(R145,{",",",","/"})</f>
        <v>music</v>
      </c>
      <c r="T145" t="str">
        <v>indie rock</v>
      </c>
    </row>
    <row r="146" spans="1:20" ht="31.5" x14ac:dyDescent="0.25">
      <c r="A146">
        <v>144</v>
      </c>
      <c r="B146" t="s">
        <v>340</v>
      </c>
      <c r="C146" s="5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7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9"/>
        <v>43633.208333333328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_xlfn.TEXTSPLIT(R146,{",",",","/"})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5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7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9"/>
        <v>41889.208333333336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_xlfn.TEXTSPLIT(R147,{",",",","/"})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5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7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9"/>
        <v>40855.25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_xlfn.TEXTSPLIT(R148,{",",",","/"})</f>
        <v>theater</v>
      </c>
      <c r="T148" t="str">
        <v>plays</v>
      </c>
    </row>
    <row r="149" spans="1:20" ht="31.5" x14ac:dyDescent="0.25">
      <c r="A149">
        <v>147</v>
      </c>
      <c r="B149" t="s">
        <v>346</v>
      </c>
      <c r="C149" s="5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7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9"/>
        <v>42534.208333333328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_xlfn.TEXTSPLIT(R149,{",",",","/"})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5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7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9"/>
        <v>42941.208333333328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_xlfn.TEXTSPLIT(R150,{",",",","/"})</f>
        <v>technology</v>
      </c>
      <c r="T150" t="str">
        <v>wearables</v>
      </c>
    </row>
    <row r="151" spans="1:20" ht="31.5" x14ac:dyDescent="0.25">
      <c r="A151">
        <v>149</v>
      </c>
      <c r="B151" t="s">
        <v>350</v>
      </c>
      <c r="C151" s="5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7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9"/>
        <v>41275.25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_xlfn.TEXTSPLIT(R151,{",",",","/"})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5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7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9"/>
        <v>43450.25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_xlfn.TEXTSPLIT(R152,{",",",","/"})</f>
        <v>music</v>
      </c>
      <c r="T152" t="str">
        <v>rock</v>
      </c>
    </row>
    <row r="153" spans="1:20" ht="31.5" x14ac:dyDescent="0.25">
      <c r="A153">
        <v>151</v>
      </c>
      <c r="B153" t="s">
        <v>354</v>
      </c>
      <c r="C153" s="5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7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9"/>
        <v>41799.208333333336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_xlfn.TEXTSPLIT(R153,{",",",","/"})</f>
        <v>music</v>
      </c>
      <c r="T153" t="str">
        <v>electric music</v>
      </c>
    </row>
    <row r="154" spans="1:20" ht="31.5" x14ac:dyDescent="0.25">
      <c r="A154">
        <v>152</v>
      </c>
      <c r="B154" t="s">
        <v>356</v>
      </c>
      <c r="C154" s="5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7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9"/>
        <v>42783.25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_xlfn.TEXTSPLIT(R154,{",",",","/"})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5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7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9"/>
        <v>41201.208333333336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_xlfn.TEXTSPLIT(R155,{",",",","/"})</f>
        <v>theater</v>
      </c>
      <c r="T155" t="str">
        <v>plays</v>
      </c>
    </row>
    <row r="156" spans="1:20" ht="31.5" x14ac:dyDescent="0.25">
      <c r="A156">
        <v>154</v>
      </c>
      <c r="B156" t="s">
        <v>360</v>
      </c>
      <c r="C156" s="5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7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9"/>
        <v>42502.208333333328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_xlfn.TEXTSPLIT(R156,{",",",","/"})</f>
        <v>music</v>
      </c>
      <c r="T156" t="str">
        <v>indie rock</v>
      </c>
    </row>
    <row r="157" spans="1:20" ht="31.5" x14ac:dyDescent="0.25">
      <c r="A157">
        <v>155</v>
      </c>
      <c r="B157" t="s">
        <v>362</v>
      </c>
      <c r="C157" s="5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7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9"/>
        <v>40262.208333333336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_xlfn.TEXTSPLIT(R157,{",",",","/"})</f>
        <v>theater</v>
      </c>
      <c r="T157" t="str">
        <v>plays</v>
      </c>
    </row>
    <row r="158" spans="1:20" ht="31.5" x14ac:dyDescent="0.25">
      <c r="A158">
        <v>156</v>
      </c>
      <c r="B158" t="s">
        <v>364</v>
      </c>
      <c r="C158" s="5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7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9"/>
        <v>43743.208333333328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_xlfn.TEXTSPLIT(R158,{",",",","/"})</f>
        <v>music</v>
      </c>
      <c r="T158" t="str">
        <v>rock</v>
      </c>
    </row>
    <row r="159" spans="1:20" ht="31.5" x14ac:dyDescent="0.25">
      <c r="A159">
        <v>157</v>
      </c>
      <c r="B159" t="s">
        <v>366</v>
      </c>
      <c r="C159" s="5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7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9"/>
        <v>41638.25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_xlfn.TEXTSPLIT(R159,{",",",","/"})</f>
        <v>photography</v>
      </c>
      <c r="T159" t="str">
        <v>photography books</v>
      </c>
    </row>
    <row r="160" spans="1:20" ht="31.5" x14ac:dyDescent="0.25">
      <c r="A160">
        <v>158</v>
      </c>
      <c r="B160" t="s">
        <v>368</v>
      </c>
      <c r="C160" s="5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7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9"/>
        <v>42346.25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_xlfn.TEXTSPLIT(R160,{",",",","/"})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5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7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9"/>
        <v>43551.208333333328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_xlfn.TEXTSPLIT(R161,{",",",","/"})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5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7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9"/>
        <v>43582.208333333328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_xlfn.TEXTSPLIT(R162,{",",",","/"})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5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7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9"/>
        <v>42270.208333333328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_xlfn.TEXTSPLIT(R163,{",",",","/"})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5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7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9"/>
        <v>43442.25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_xlfn.TEXTSPLIT(R164,{",",",","/"})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5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7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9"/>
        <v>43028.208333333328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_xlfn.TEXTSPLIT(R165,{",",",","/"})</f>
        <v>photography</v>
      </c>
      <c r="T165" t="str">
        <v>photography books</v>
      </c>
    </row>
    <row r="166" spans="1:20" ht="31.5" x14ac:dyDescent="0.25">
      <c r="A166">
        <v>164</v>
      </c>
      <c r="B166" t="s">
        <v>380</v>
      </c>
      <c r="C166" s="5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7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9"/>
        <v>43016.208333333328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_xlfn.TEXTSPLIT(R166,{",",",","/"})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5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7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9"/>
        <v>42948.208333333328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_xlfn.TEXTSPLIT(R167,{",",",","/"})</f>
        <v>technology</v>
      </c>
      <c r="T167" t="str">
        <v>web</v>
      </c>
    </row>
    <row r="168" spans="1:20" ht="31.5" x14ac:dyDescent="0.25">
      <c r="A168">
        <v>166</v>
      </c>
      <c r="B168" t="s">
        <v>384</v>
      </c>
      <c r="C168" s="5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7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9"/>
        <v>40534.25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_xlfn.TEXTSPLIT(R168,{",",",","/"})</f>
        <v>photography</v>
      </c>
      <c r="T168" t="str">
        <v>photography books</v>
      </c>
    </row>
    <row r="169" spans="1:20" ht="31.5" x14ac:dyDescent="0.25">
      <c r="A169">
        <v>167</v>
      </c>
      <c r="B169" t="s">
        <v>386</v>
      </c>
      <c r="C169" s="5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7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9"/>
        <v>41435.208333333336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_xlfn.TEXTSPLIT(R169,{",",",","/"})</f>
        <v>theater</v>
      </c>
      <c r="T169" t="str">
        <v>plays</v>
      </c>
    </row>
    <row r="170" spans="1:20" ht="31.5" x14ac:dyDescent="0.25">
      <c r="A170">
        <v>168</v>
      </c>
      <c r="B170" t="s">
        <v>388</v>
      </c>
      <c r="C170" s="5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7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9"/>
        <v>43518.25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_xlfn.TEXTSPLIT(R170,{",",",","/"})</f>
        <v>music</v>
      </c>
      <c r="T170" t="str">
        <v>indie rock</v>
      </c>
    </row>
    <row r="171" spans="1:20" ht="31.5" x14ac:dyDescent="0.25">
      <c r="A171">
        <v>169</v>
      </c>
      <c r="B171" t="s">
        <v>390</v>
      </c>
      <c r="C171" s="5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7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9"/>
        <v>41077.208333333336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_xlfn.TEXTSPLIT(R171,{",",",","/"})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5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7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9"/>
        <v>42950.208333333328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_xlfn.TEXTSPLIT(R172,{",",",","/"})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5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7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9"/>
        <v>41718.208333333336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_xlfn.TEXTSPLIT(R173,{",",",","/"})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5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7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9"/>
        <v>41839.208333333336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_xlfn.TEXTSPLIT(R174,{",",",","/"})</f>
        <v>film &amp; video</v>
      </c>
      <c r="T174" t="str">
        <v>documentary</v>
      </c>
    </row>
    <row r="175" spans="1:20" ht="31.5" x14ac:dyDescent="0.25">
      <c r="A175">
        <v>173</v>
      </c>
      <c r="B175" t="s">
        <v>398</v>
      </c>
      <c r="C175" s="5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7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9"/>
        <v>41412.208333333336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_xlfn.TEXTSPLIT(R175,{",",",","/"})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5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7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9"/>
        <v>42282.208333333328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_xlfn.TEXTSPLIT(R176,{",",",","/"})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5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7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9"/>
        <v>42613.208333333328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_xlfn.TEXTSPLIT(R177,{",",",","/"})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5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7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9"/>
        <v>42616.208333333328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_xlfn.TEXTSPLIT(R178,{",",",","/"})</f>
        <v>theater</v>
      </c>
      <c r="T178" t="str">
        <v>plays</v>
      </c>
    </row>
    <row r="179" spans="1:20" ht="31.5" x14ac:dyDescent="0.25">
      <c r="A179">
        <v>177</v>
      </c>
      <c r="B179" t="s">
        <v>406</v>
      </c>
      <c r="C179" s="5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7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9"/>
        <v>40497.25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_xlfn.TEXTSPLIT(R179,{",",",","/"})</f>
        <v>theater</v>
      </c>
      <c r="T179" t="str">
        <v>plays</v>
      </c>
    </row>
    <row r="180" spans="1:20" ht="31.5" x14ac:dyDescent="0.25">
      <c r="A180">
        <v>178</v>
      </c>
      <c r="B180" t="s">
        <v>408</v>
      </c>
      <c r="C180" s="5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7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9"/>
        <v>42999.208333333328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_xlfn.TEXTSPLIT(R180,{",",",","/"})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5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7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9"/>
        <v>41350.208333333336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_xlfn.TEXTSPLIT(R181,{",",",","/"})</f>
        <v>theater</v>
      </c>
      <c r="T181" t="str">
        <v>plays</v>
      </c>
    </row>
    <row r="182" spans="1:20" ht="31.5" x14ac:dyDescent="0.25">
      <c r="A182">
        <v>180</v>
      </c>
      <c r="B182" t="s">
        <v>412</v>
      </c>
      <c r="C182" s="5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7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9"/>
        <v>40259.208333333336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_xlfn.TEXTSPLIT(R182,{",",",","/"})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5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7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9"/>
        <v>43012.208333333328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_xlfn.TEXTSPLIT(R183,{",",",","/"})</f>
        <v>technology</v>
      </c>
      <c r="T183" t="str">
        <v>web</v>
      </c>
    </row>
    <row r="184" spans="1:20" ht="47.25" x14ac:dyDescent="0.25">
      <c r="A184">
        <v>182</v>
      </c>
      <c r="B184" t="s">
        <v>416</v>
      </c>
      <c r="C184" s="5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7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9"/>
        <v>43631.208333333328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_xlfn.TEXTSPLIT(R184,{",",",","/"})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5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7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9"/>
        <v>40430.208333333336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_xlfn.TEXTSPLIT(R185,{",",",","/"})</f>
        <v>music</v>
      </c>
      <c r="T185" t="str">
        <v>rock</v>
      </c>
    </row>
    <row r="186" spans="1:20" ht="31.5" x14ac:dyDescent="0.25">
      <c r="A186">
        <v>184</v>
      </c>
      <c r="B186" t="s">
        <v>420</v>
      </c>
      <c r="C186" s="5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7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9"/>
        <v>43588.208333333328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_xlfn.TEXTSPLIT(R186,{",",",","/"})</f>
        <v>theater</v>
      </c>
      <c r="T186" t="str">
        <v>plays</v>
      </c>
    </row>
    <row r="187" spans="1:20" ht="31.5" x14ac:dyDescent="0.25">
      <c r="A187">
        <v>185</v>
      </c>
      <c r="B187" t="s">
        <v>422</v>
      </c>
      <c r="C187" s="5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7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9"/>
        <v>43233.208333333328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_xlfn.TEXTSPLIT(R187,{",",",","/"})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5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7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9"/>
        <v>41782.208333333336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_xlfn.TEXTSPLIT(R188,{",",",","/"})</f>
        <v>theater</v>
      </c>
      <c r="T188" t="str">
        <v>plays</v>
      </c>
    </row>
    <row r="189" spans="1:20" ht="31.5" x14ac:dyDescent="0.25">
      <c r="A189">
        <v>187</v>
      </c>
      <c r="B189" t="s">
        <v>426</v>
      </c>
      <c r="C189" s="5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7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9"/>
        <v>41328.25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_xlfn.TEXTSPLIT(R189,{",",",","/"})</f>
        <v>film &amp; video</v>
      </c>
      <c r="T189" t="str">
        <v>shorts</v>
      </c>
    </row>
    <row r="190" spans="1:20" ht="31.5" x14ac:dyDescent="0.25">
      <c r="A190">
        <v>188</v>
      </c>
      <c r="B190" t="s">
        <v>428</v>
      </c>
      <c r="C190" s="5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7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9"/>
        <v>41975.25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_xlfn.TEXTSPLIT(R190,{",",",","/"})</f>
        <v>theater</v>
      </c>
      <c r="T190" t="str">
        <v>plays</v>
      </c>
    </row>
    <row r="191" spans="1:20" ht="31.5" x14ac:dyDescent="0.25">
      <c r="A191">
        <v>189</v>
      </c>
      <c r="B191" t="s">
        <v>430</v>
      </c>
      <c r="C191" s="5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7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9"/>
        <v>42433.25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_xlfn.TEXTSPLIT(R191,{",",",","/"})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5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7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9"/>
        <v>41429.208333333336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_xlfn.TEXTSPLIT(R192,{",",",","/"})</f>
        <v>theater</v>
      </c>
      <c r="T192" t="str">
        <v>plays</v>
      </c>
    </row>
    <row r="193" spans="1:20" ht="31.5" x14ac:dyDescent="0.25">
      <c r="A193">
        <v>191</v>
      </c>
      <c r="B193" t="s">
        <v>434</v>
      </c>
      <c r="C193" s="5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7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9"/>
        <v>43536.208333333328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_xlfn.TEXTSPLIT(R193,{",",",","/"})</f>
        <v>theater</v>
      </c>
      <c r="T193" t="str">
        <v>plays</v>
      </c>
    </row>
    <row r="194" spans="1:20" ht="31.5" x14ac:dyDescent="0.25">
      <c r="A194">
        <v>192</v>
      </c>
      <c r="B194" t="s">
        <v>436</v>
      </c>
      <c r="C194" s="5" t="s">
        <v>437</v>
      </c>
      <c r="D194">
        <v>42600</v>
      </c>
      <c r="E194">
        <v>8517</v>
      </c>
      <c r="F194" s="6">
        <f t="shared" ref="F194:F257" si="12">E194/D194*100</f>
        <v>19.992957746478872</v>
      </c>
      <c r="G194" t="s">
        <v>14</v>
      </c>
      <c r="H194">
        <v>243</v>
      </c>
      <c r="I194" s="7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ref="N194:N257" si="13">(((L194/60)/60)/24)+DATE(1970,1,1)</f>
        <v>41817.208333333336</v>
      </c>
      <c r="O194" s="11">
        <f t="shared" ref="O194:O257" si="14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_xlfn.TEXTSPLIT(R194,{",",",","/"})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5" t="s">
        <v>439</v>
      </c>
      <c r="D195">
        <v>6600</v>
      </c>
      <c r="E195">
        <v>3012</v>
      </c>
      <c r="F195" s="6">
        <f t="shared" si="12"/>
        <v>45.636363636363633</v>
      </c>
      <c r="G195" t="s">
        <v>14</v>
      </c>
      <c r="H195">
        <v>65</v>
      </c>
      <c r="I195" s="7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si="13"/>
        <v>43198.208333333328</v>
      </c>
      <c r="O195" s="11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_xlfn.TEXTSPLIT(R195,{",",",","/"})</f>
        <v>music</v>
      </c>
      <c r="T195" t="str">
        <v>indie rock</v>
      </c>
    </row>
    <row r="196" spans="1:20" ht="31.5" x14ac:dyDescent="0.25">
      <c r="A196">
        <v>194</v>
      </c>
      <c r="B196" t="s">
        <v>440</v>
      </c>
      <c r="C196" s="5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7">
        <f t="shared" si="11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3"/>
        <v>42261.208333333328</v>
      </c>
      <c r="O196" s="11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_xlfn.TEXTSPLIT(R196,{",",",","/"})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5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7">
        <f t="shared" si="11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3"/>
        <v>43310.208333333328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_xlfn.TEXTSPLIT(R197,{",",",","/"})</f>
        <v>music</v>
      </c>
      <c r="T197" t="str">
        <v>electric music</v>
      </c>
    </row>
    <row r="198" spans="1:20" ht="31.5" x14ac:dyDescent="0.25">
      <c r="A198">
        <v>196</v>
      </c>
      <c r="B198" t="s">
        <v>444</v>
      </c>
      <c r="C198" s="5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7">
        <f t="shared" ref="I198:I261" si="15">E198/H198</f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3"/>
        <v>42616.208333333328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_xlfn.TEXTSPLIT(R198,{",",",","/"})</f>
        <v>technology</v>
      </c>
      <c r="T198" t="str">
        <v>wearables</v>
      </c>
    </row>
    <row r="199" spans="1:20" ht="31.5" x14ac:dyDescent="0.25">
      <c r="A199">
        <v>197</v>
      </c>
      <c r="B199" t="s">
        <v>446</v>
      </c>
      <c r="C199" s="5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7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3"/>
        <v>42909.208333333328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_xlfn.TEXTSPLIT(R199,{",",",","/"})</f>
        <v>film &amp; video</v>
      </c>
      <c r="T199" t="str">
        <v>drama</v>
      </c>
    </row>
    <row r="200" spans="1:20" ht="31.5" x14ac:dyDescent="0.25">
      <c r="A200">
        <v>198</v>
      </c>
      <c r="B200" t="s">
        <v>448</v>
      </c>
      <c r="C200" s="5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7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3"/>
        <v>40396.208333333336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_xlfn.TEXTSPLIT(R200,{",",",","/"})</f>
        <v>music</v>
      </c>
      <c r="T200" t="str">
        <v>electric music</v>
      </c>
    </row>
    <row r="201" spans="1:20" ht="31.5" x14ac:dyDescent="0.25">
      <c r="A201">
        <v>199</v>
      </c>
      <c r="B201" t="s">
        <v>450</v>
      </c>
      <c r="C201" s="5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7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3"/>
        <v>42192.208333333328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_xlfn.TEXTSPLIT(R201,{",",",","/"})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5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7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3"/>
        <v>40262.208333333336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_xlfn.TEXTSPLIT(R202,{",",",","/"})</f>
        <v>theater</v>
      </c>
      <c r="T202" t="str">
        <v>plays</v>
      </c>
    </row>
    <row r="203" spans="1:20" ht="31.5" x14ac:dyDescent="0.25">
      <c r="A203">
        <v>201</v>
      </c>
      <c r="B203" t="s">
        <v>454</v>
      </c>
      <c r="C203" s="5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7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3"/>
        <v>41845.208333333336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_xlfn.TEXTSPLIT(R203,{",",",","/"})</f>
        <v>technology</v>
      </c>
      <c r="T203" t="str">
        <v>web</v>
      </c>
    </row>
    <row r="204" spans="1:20" ht="31.5" x14ac:dyDescent="0.25">
      <c r="A204">
        <v>202</v>
      </c>
      <c r="B204" t="s">
        <v>456</v>
      </c>
      <c r="C204" s="5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7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3"/>
        <v>40818.208333333336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_xlfn.TEXTSPLIT(R204,{",",",","/"})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5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7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3"/>
        <v>42752.25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_xlfn.TEXTSPLIT(R205,{",",",","/"})</f>
        <v>theater</v>
      </c>
      <c r="T205" t="str">
        <v>plays</v>
      </c>
    </row>
    <row r="206" spans="1:20" ht="31.5" x14ac:dyDescent="0.25">
      <c r="A206">
        <v>204</v>
      </c>
      <c r="B206" t="s">
        <v>460</v>
      </c>
      <c r="C206" s="5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7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3"/>
        <v>40636.208333333336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_xlfn.TEXTSPLIT(R206,{",",",","/"})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5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7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3"/>
        <v>43390.208333333328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_xlfn.TEXTSPLIT(R207,{",",",","/"})</f>
        <v>theater</v>
      </c>
      <c r="T207" t="str">
        <v>plays</v>
      </c>
    </row>
    <row r="208" spans="1:20" ht="31.5" x14ac:dyDescent="0.25">
      <c r="A208">
        <v>206</v>
      </c>
      <c r="B208" t="s">
        <v>464</v>
      </c>
      <c r="C208" s="5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7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3"/>
        <v>40236.25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_xlfn.TEXTSPLIT(R208,{",",",","/"})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5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7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3"/>
        <v>43340.208333333328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_xlfn.TEXTSPLIT(R209,{",",",","/"})</f>
        <v>music</v>
      </c>
      <c r="T209" t="str">
        <v>rock</v>
      </c>
    </row>
    <row r="210" spans="1:20" ht="31.5" x14ac:dyDescent="0.25">
      <c r="A210">
        <v>208</v>
      </c>
      <c r="B210" t="s">
        <v>468</v>
      </c>
      <c r="C210" s="5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7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3"/>
        <v>43048.25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_xlfn.TEXTSPLIT(R210,{",",",","/"})</f>
        <v>film &amp; video</v>
      </c>
      <c r="T210" t="str">
        <v>documentary</v>
      </c>
    </row>
    <row r="211" spans="1:20" ht="31.5" x14ac:dyDescent="0.25">
      <c r="A211">
        <v>209</v>
      </c>
      <c r="B211" t="s">
        <v>470</v>
      </c>
      <c r="C211" s="5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7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3"/>
        <v>42496.208333333328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_xlfn.TEXTSPLIT(R211,{",",",","/"})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5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7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3"/>
        <v>42797.25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_xlfn.TEXTSPLIT(R212,{",",",","/"})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5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7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3"/>
        <v>41513.208333333336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_xlfn.TEXTSPLIT(R213,{",",",","/"})</f>
        <v>theater</v>
      </c>
      <c r="T213" t="str">
        <v>plays</v>
      </c>
    </row>
    <row r="214" spans="1:20" ht="31.5" x14ac:dyDescent="0.25">
      <c r="A214">
        <v>212</v>
      </c>
      <c r="B214" t="s">
        <v>477</v>
      </c>
      <c r="C214" s="5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7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3"/>
        <v>43814.25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_xlfn.TEXTSPLIT(R214,{",",",","/"})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5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7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3"/>
        <v>40488.208333333336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_xlfn.TEXTSPLIT(R215,{",",",","/"})</f>
        <v>music</v>
      </c>
      <c r="T215" t="str">
        <v>indie rock</v>
      </c>
    </row>
    <row r="216" spans="1:20" ht="31.5" x14ac:dyDescent="0.25">
      <c r="A216">
        <v>214</v>
      </c>
      <c r="B216" t="s">
        <v>481</v>
      </c>
      <c r="C216" s="5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7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3"/>
        <v>40409.208333333336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_xlfn.TEXTSPLIT(R216,{",",",","/"})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5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7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3"/>
        <v>43509.25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_xlfn.TEXTSPLIT(R217,{",",",","/"})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5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7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3"/>
        <v>40869.25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_xlfn.TEXTSPLIT(R218,{",",",","/"})</f>
        <v>theater</v>
      </c>
      <c r="T218" t="str">
        <v>plays</v>
      </c>
    </row>
    <row r="219" spans="1:20" ht="31.5" x14ac:dyDescent="0.25">
      <c r="A219">
        <v>217</v>
      </c>
      <c r="B219" t="s">
        <v>487</v>
      </c>
      <c r="C219" s="5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7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3"/>
        <v>43583.208333333328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_xlfn.TEXTSPLIT(R219,{",",",","/"})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5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7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3"/>
        <v>40858.25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_xlfn.TEXTSPLIT(R220,{",",",","/"})</f>
        <v>film &amp; video</v>
      </c>
      <c r="T220" t="str">
        <v>shorts</v>
      </c>
    </row>
    <row r="221" spans="1:20" ht="31.5" x14ac:dyDescent="0.25">
      <c r="A221">
        <v>219</v>
      </c>
      <c r="B221" t="s">
        <v>491</v>
      </c>
      <c r="C221" s="5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7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3"/>
        <v>41137.208333333336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_xlfn.TEXTSPLIT(R221,{",",",","/"})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5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7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3"/>
        <v>40725.208333333336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_xlfn.TEXTSPLIT(R222,{",",",","/"})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5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7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3"/>
        <v>41081.208333333336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_xlfn.TEXTSPLIT(R223,{",",",","/"})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5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7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3"/>
        <v>41914.208333333336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_xlfn.TEXTSPLIT(R224,{",",",","/"})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5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7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3"/>
        <v>42445.208333333328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_xlfn.TEXTSPLIT(R225,{",",",","/"})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5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7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3"/>
        <v>41906.208333333336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_xlfn.TEXTSPLIT(R226,{",",",","/"})</f>
        <v>film &amp; video</v>
      </c>
      <c r="T226" t="str">
        <v>science fiction</v>
      </c>
    </row>
    <row r="227" spans="1:20" ht="31.5" x14ac:dyDescent="0.25">
      <c r="A227">
        <v>225</v>
      </c>
      <c r="B227" t="s">
        <v>503</v>
      </c>
      <c r="C227" s="5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7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3"/>
        <v>41762.208333333336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_xlfn.TEXTSPLIT(R227,{",",",","/"})</f>
        <v>music</v>
      </c>
      <c r="T227" t="str">
        <v>rock</v>
      </c>
    </row>
    <row r="228" spans="1:20" ht="31.5" x14ac:dyDescent="0.25">
      <c r="A228">
        <v>226</v>
      </c>
      <c r="B228" t="s">
        <v>253</v>
      </c>
      <c r="C228" s="5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7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3"/>
        <v>40276.208333333336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_xlfn.TEXTSPLIT(R228,{",",",","/"})</f>
        <v>photography</v>
      </c>
      <c r="T228" t="str">
        <v>photography books</v>
      </c>
    </row>
    <row r="229" spans="1:20" ht="31.5" x14ac:dyDescent="0.25">
      <c r="A229">
        <v>227</v>
      </c>
      <c r="B229" t="s">
        <v>506</v>
      </c>
      <c r="C229" s="5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7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3"/>
        <v>42139.208333333328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_xlfn.TEXTSPLIT(R229,{",",",","/"})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5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7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3"/>
        <v>42613.208333333328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_xlfn.TEXTSPLIT(R230,{",",",","/"})</f>
        <v>film &amp; video</v>
      </c>
      <c r="T230" t="str">
        <v>animation</v>
      </c>
    </row>
    <row r="231" spans="1:20" ht="31.5" x14ac:dyDescent="0.25">
      <c r="A231">
        <v>229</v>
      </c>
      <c r="B231" t="s">
        <v>510</v>
      </c>
      <c r="C231" s="5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7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3"/>
        <v>42887.208333333328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_xlfn.TEXTSPLIT(R231,{",",",","/"})</f>
        <v>games</v>
      </c>
      <c r="T231" t="str">
        <v>mobile games</v>
      </c>
    </row>
    <row r="232" spans="1:20" ht="31.5" x14ac:dyDescent="0.25">
      <c r="A232">
        <v>230</v>
      </c>
      <c r="B232" t="s">
        <v>512</v>
      </c>
      <c r="C232" s="5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7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3"/>
        <v>43805.25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_xlfn.TEXTSPLIT(R232,{",",",","/"})</f>
        <v>games</v>
      </c>
      <c r="T232" t="str">
        <v>video games</v>
      </c>
    </row>
    <row r="233" spans="1:20" ht="31.5" x14ac:dyDescent="0.25">
      <c r="A233">
        <v>231</v>
      </c>
      <c r="B233" t="s">
        <v>514</v>
      </c>
      <c r="C233" s="5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7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3"/>
        <v>41415.208333333336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_xlfn.TEXTSPLIT(R233,{",",",","/"})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5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7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3"/>
        <v>42576.208333333328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_xlfn.TEXTSPLIT(R234,{",",",","/"})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5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7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3"/>
        <v>40706.208333333336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_xlfn.TEXTSPLIT(R235,{",",",","/"})</f>
        <v>film &amp; video</v>
      </c>
      <c r="T235" t="str">
        <v>animation</v>
      </c>
    </row>
    <row r="236" spans="1:20" ht="31.5" x14ac:dyDescent="0.25">
      <c r="A236">
        <v>234</v>
      </c>
      <c r="B236" t="s">
        <v>520</v>
      </c>
      <c r="C236" s="5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7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3"/>
        <v>42969.208333333328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_xlfn.TEXTSPLIT(R236,{",",",","/"})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5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7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3"/>
        <v>42779.25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_xlfn.TEXTSPLIT(R237,{",",",","/"})</f>
        <v>film &amp; video</v>
      </c>
      <c r="T237" t="str">
        <v>animation</v>
      </c>
    </row>
    <row r="238" spans="1:20" ht="31.5" x14ac:dyDescent="0.25">
      <c r="A238">
        <v>236</v>
      </c>
      <c r="B238" t="s">
        <v>524</v>
      </c>
      <c r="C238" s="5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7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3"/>
        <v>43641.208333333328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_xlfn.TEXTSPLIT(R238,{",",",","/"})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5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7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3"/>
        <v>41754.208333333336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_xlfn.TEXTSPLIT(R239,{",",",","/"})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5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7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3"/>
        <v>43083.25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_xlfn.TEXTSPLIT(R240,{",",",","/"})</f>
        <v>theater</v>
      </c>
      <c r="T240" t="str">
        <v>plays</v>
      </c>
    </row>
    <row r="241" spans="1:20" ht="31.5" x14ac:dyDescent="0.25">
      <c r="A241">
        <v>239</v>
      </c>
      <c r="B241" t="s">
        <v>530</v>
      </c>
      <c r="C241" s="5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7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3"/>
        <v>42245.208333333328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_xlfn.TEXTSPLIT(R241,{",",",","/"})</f>
        <v>technology</v>
      </c>
      <c r="T241" t="str">
        <v>wearables</v>
      </c>
    </row>
    <row r="242" spans="1:20" ht="31.5" x14ac:dyDescent="0.25">
      <c r="A242">
        <v>240</v>
      </c>
      <c r="B242" t="s">
        <v>532</v>
      </c>
      <c r="C242" s="5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7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3"/>
        <v>40396.208333333336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_xlfn.TEXTSPLIT(R242,{",",",","/"})</f>
        <v>theater</v>
      </c>
      <c r="T242" t="str">
        <v>plays</v>
      </c>
    </row>
    <row r="243" spans="1:20" ht="31.5" x14ac:dyDescent="0.25">
      <c r="A243">
        <v>241</v>
      </c>
      <c r="B243" t="s">
        <v>534</v>
      </c>
      <c r="C243" s="5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7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3"/>
        <v>41742.208333333336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_xlfn.TEXTSPLIT(R243,{",",",","/"})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5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7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3"/>
        <v>42865.208333333328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_xlfn.TEXTSPLIT(R244,{",",",","/"})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5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7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3"/>
        <v>43163.25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_xlfn.TEXTSPLIT(R245,{",",",","/"})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5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7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3"/>
        <v>41834.208333333336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_xlfn.TEXTSPLIT(R246,{",",",","/"})</f>
        <v>theater</v>
      </c>
      <c r="T246" t="str">
        <v>plays</v>
      </c>
    </row>
    <row r="247" spans="1:20" ht="31.5" x14ac:dyDescent="0.25">
      <c r="A247">
        <v>245</v>
      </c>
      <c r="B247" t="s">
        <v>542</v>
      </c>
      <c r="C247" s="5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7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3"/>
        <v>41736.208333333336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_xlfn.TEXTSPLIT(R247,{",",",","/"})</f>
        <v>theater</v>
      </c>
      <c r="T247" t="str">
        <v>plays</v>
      </c>
    </row>
    <row r="248" spans="1:20" ht="31.5" x14ac:dyDescent="0.25">
      <c r="A248">
        <v>246</v>
      </c>
      <c r="B248" t="s">
        <v>544</v>
      </c>
      <c r="C248" s="5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7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3"/>
        <v>41491.208333333336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_xlfn.TEXTSPLIT(R248,{",",",","/"})</f>
        <v>technology</v>
      </c>
      <c r="T248" t="str">
        <v>web</v>
      </c>
    </row>
    <row r="249" spans="1:20" ht="31.5" x14ac:dyDescent="0.25">
      <c r="A249">
        <v>247</v>
      </c>
      <c r="B249" t="s">
        <v>546</v>
      </c>
      <c r="C249" s="5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7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3"/>
        <v>42726.25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_xlfn.TEXTSPLIT(R249,{",",",","/"})</f>
        <v>publishing</v>
      </c>
      <c r="T249" t="str">
        <v>fiction</v>
      </c>
    </row>
    <row r="250" spans="1:20" ht="31.5" x14ac:dyDescent="0.25">
      <c r="A250">
        <v>248</v>
      </c>
      <c r="B250" t="s">
        <v>548</v>
      </c>
      <c r="C250" s="5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7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3"/>
        <v>42004.25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_xlfn.TEXTSPLIT(R250,{",",",","/"})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5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7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3"/>
        <v>42006.25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_xlfn.TEXTSPLIT(R251,{",",",","/"})</f>
        <v>publishing</v>
      </c>
      <c r="T251" t="str">
        <v>translations</v>
      </c>
    </row>
    <row r="252" spans="1:20" ht="31.5" x14ac:dyDescent="0.25">
      <c r="A252">
        <v>250</v>
      </c>
      <c r="B252" t="s">
        <v>552</v>
      </c>
      <c r="C252" s="5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7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3"/>
        <v>40203.25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_xlfn.TEXTSPLIT(R252,{",",",","/"})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5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7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3"/>
        <v>41252.25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_xlfn.TEXTSPLIT(R253,{",",",","/"})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5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7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3"/>
        <v>41572.208333333336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_xlfn.TEXTSPLIT(R254,{",",",","/"})</f>
        <v>theater</v>
      </c>
      <c r="T254" t="str">
        <v>plays</v>
      </c>
    </row>
    <row r="255" spans="1:20" ht="31.5" x14ac:dyDescent="0.25">
      <c r="A255">
        <v>253</v>
      </c>
      <c r="B255" t="s">
        <v>558</v>
      </c>
      <c r="C255" s="5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7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3"/>
        <v>40641.208333333336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_xlfn.TEXTSPLIT(R255,{",",",","/"})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5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7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3"/>
        <v>42787.25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_xlfn.TEXTSPLIT(R256,{",",",","/"})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5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7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3"/>
        <v>40590.25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_xlfn.TEXTSPLIT(R257,{",",",","/"})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5" t="s">
        <v>565</v>
      </c>
      <c r="D258">
        <v>4100</v>
      </c>
      <c r="E258">
        <v>959</v>
      </c>
      <c r="F258" s="6">
        <f t="shared" ref="F258:F321" si="16">E258/D258*100</f>
        <v>23.390243902439025</v>
      </c>
      <c r="G258" t="s">
        <v>14</v>
      </c>
      <c r="H258">
        <v>15</v>
      </c>
      <c r="I258" s="7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ref="N258:N321" si="17">(((L258/60)/60)/24)+DATE(1970,1,1)</f>
        <v>42393.25</v>
      </c>
      <c r="O258" s="11">
        <f t="shared" ref="O258:O321" si="18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_xlfn.TEXTSPLIT(R258,{",",",","/"})</f>
        <v>music</v>
      </c>
      <c r="T258" t="str">
        <v>rock</v>
      </c>
    </row>
    <row r="259" spans="1:20" ht="31.5" x14ac:dyDescent="0.25">
      <c r="A259">
        <v>257</v>
      </c>
      <c r="B259" t="s">
        <v>566</v>
      </c>
      <c r="C259" s="5" t="s">
        <v>567</v>
      </c>
      <c r="D259">
        <v>5700</v>
      </c>
      <c r="E259">
        <v>8322</v>
      </c>
      <c r="F259" s="6">
        <f t="shared" si="16"/>
        <v>146</v>
      </c>
      <c r="G259" t="s">
        <v>20</v>
      </c>
      <c r="H259">
        <v>92</v>
      </c>
      <c r="I259" s="7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si="17"/>
        <v>41338.25</v>
      </c>
      <c r="O259" s="11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_xlfn.TEXTSPLIT(R259,{",",",","/"})</f>
        <v>theater</v>
      </c>
      <c r="T259" t="str">
        <v>plays</v>
      </c>
    </row>
    <row r="260" spans="1:20" ht="31.5" x14ac:dyDescent="0.25">
      <c r="A260">
        <v>258</v>
      </c>
      <c r="B260" t="s">
        <v>568</v>
      </c>
      <c r="C260" s="5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7">
        <f t="shared" si="1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7"/>
        <v>42712.25</v>
      </c>
      <c r="O260" s="11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_xlfn.TEXTSPLIT(R260,{",",",","/"})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5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7">
        <f t="shared" si="1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7"/>
        <v>41251.25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_xlfn.TEXTSPLIT(R261,{",",",","/"})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5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7">
        <f t="shared" ref="I262:I325" si="19">E262/H262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7"/>
        <v>41180.208333333336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_xlfn.TEXTSPLIT(R262,{",",",","/"})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5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7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7"/>
        <v>40415.208333333336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_xlfn.TEXTSPLIT(R263,{",",",","/"})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5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7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7"/>
        <v>40638.208333333336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_xlfn.TEXTSPLIT(R264,{",",",","/"})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5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7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7"/>
        <v>40187.25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_xlfn.TEXTSPLIT(R265,{",",",","/"})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5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7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7"/>
        <v>41317.25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_xlfn.TEXTSPLIT(R266,{",",",","/"})</f>
        <v>theater</v>
      </c>
      <c r="T266" t="str">
        <v>plays</v>
      </c>
    </row>
    <row r="267" spans="1:20" ht="31.5" x14ac:dyDescent="0.25">
      <c r="A267">
        <v>265</v>
      </c>
      <c r="B267" t="s">
        <v>582</v>
      </c>
      <c r="C267" s="5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7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7"/>
        <v>42372.25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_xlfn.TEXTSPLIT(R267,{",",",","/"})</f>
        <v>theater</v>
      </c>
      <c r="T267" t="str">
        <v>plays</v>
      </c>
    </row>
    <row r="268" spans="1:20" ht="31.5" x14ac:dyDescent="0.25">
      <c r="A268">
        <v>266</v>
      </c>
      <c r="B268" t="s">
        <v>584</v>
      </c>
      <c r="C268" s="5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7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7"/>
        <v>41950.25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_xlfn.TEXTSPLIT(R268,{",",",","/"})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5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7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7"/>
        <v>41206.208333333336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_xlfn.TEXTSPLIT(R269,{",",",","/"})</f>
        <v>theater</v>
      </c>
      <c r="T269" t="str">
        <v>plays</v>
      </c>
    </row>
    <row r="270" spans="1:20" ht="31.5" x14ac:dyDescent="0.25">
      <c r="A270">
        <v>268</v>
      </c>
      <c r="B270" t="s">
        <v>588</v>
      </c>
      <c r="C270" s="5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7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7"/>
        <v>41186.208333333336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_xlfn.TEXTSPLIT(R270,{",",",","/"})</f>
        <v>film &amp; video</v>
      </c>
      <c r="T270" t="str">
        <v>documentary</v>
      </c>
    </row>
    <row r="271" spans="1:20" ht="31.5" x14ac:dyDescent="0.25">
      <c r="A271">
        <v>269</v>
      </c>
      <c r="B271" t="s">
        <v>590</v>
      </c>
      <c r="C271" s="5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7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7"/>
        <v>43496.25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_xlfn.TEXTSPLIT(R271,{",",",","/"})</f>
        <v>film &amp; video</v>
      </c>
      <c r="T271" t="str">
        <v>television</v>
      </c>
    </row>
    <row r="272" spans="1:20" ht="31.5" x14ac:dyDescent="0.25">
      <c r="A272">
        <v>270</v>
      </c>
      <c r="B272" t="s">
        <v>592</v>
      </c>
      <c r="C272" s="5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7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7"/>
        <v>40514.25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_xlfn.TEXTSPLIT(R272,{",",",","/"})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5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7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7"/>
        <v>42345.25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_xlfn.TEXTSPLIT(R273,{",",",","/"})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5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7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7"/>
        <v>43656.208333333328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_xlfn.TEXTSPLIT(R274,{",",",","/"})</f>
        <v>theater</v>
      </c>
      <c r="T274" t="str">
        <v>plays</v>
      </c>
    </row>
    <row r="275" spans="1:20" ht="31.5" x14ac:dyDescent="0.25">
      <c r="A275">
        <v>273</v>
      </c>
      <c r="B275" t="s">
        <v>598</v>
      </c>
      <c r="C275" s="5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7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7"/>
        <v>42995.208333333328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_xlfn.TEXTSPLIT(R275,{",",",","/"})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5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7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7"/>
        <v>43045.25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_xlfn.TEXTSPLIT(R276,{",",",","/"})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5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7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7"/>
        <v>43561.208333333328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_xlfn.TEXTSPLIT(R277,{",",",","/"})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5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7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7"/>
        <v>41018.208333333336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_xlfn.TEXTSPLIT(R278,{",",",","/"})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5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7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7"/>
        <v>40378.208333333336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_xlfn.TEXTSPLIT(R279,{",",",","/"})</f>
        <v>theater</v>
      </c>
      <c r="T279" t="str">
        <v>plays</v>
      </c>
    </row>
    <row r="280" spans="1:20" ht="31.5" x14ac:dyDescent="0.25">
      <c r="A280">
        <v>278</v>
      </c>
      <c r="B280" t="s">
        <v>608</v>
      </c>
      <c r="C280" s="5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7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7"/>
        <v>41239.25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_xlfn.TEXTSPLIT(R280,{",",",","/"})</f>
        <v>technology</v>
      </c>
      <c r="T280" t="str">
        <v>web</v>
      </c>
    </row>
    <row r="281" spans="1:20" ht="31.5" x14ac:dyDescent="0.25">
      <c r="A281">
        <v>279</v>
      </c>
      <c r="B281" t="s">
        <v>610</v>
      </c>
      <c r="C281" s="5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7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7"/>
        <v>43346.208333333328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_xlfn.TEXTSPLIT(R281,{",",",","/"})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5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7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7"/>
        <v>43060.25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_xlfn.TEXTSPLIT(R282,{",",",","/"})</f>
        <v>film &amp; video</v>
      </c>
      <c r="T282" t="str">
        <v>animation</v>
      </c>
    </row>
    <row r="283" spans="1:20" ht="31.5" x14ac:dyDescent="0.25">
      <c r="A283">
        <v>281</v>
      </c>
      <c r="B283" t="s">
        <v>614</v>
      </c>
      <c r="C283" s="5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7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7"/>
        <v>40979.25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_xlfn.TEXTSPLIT(R283,{",",",","/"})</f>
        <v>theater</v>
      </c>
      <c r="T283" t="str">
        <v>plays</v>
      </c>
    </row>
    <row r="284" spans="1:20" ht="31.5" x14ac:dyDescent="0.25">
      <c r="A284">
        <v>282</v>
      </c>
      <c r="B284" t="s">
        <v>616</v>
      </c>
      <c r="C284" s="5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7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7"/>
        <v>42701.25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_xlfn.TEXTSPLIT(R284,{",",",","/"})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5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7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7"/>
        <v>42520.208333333328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_xlfn.TEXTSPLIT(R285,{",",",","/"})</f>
        <v>music</v>
      </c>
      <c r="T285" t="str">
        <v>rock</v>
      </c>
    </row>
    <row r="286" spans="1:20" ht="31.5" x14ac:dyDescent="0.25">
      <c r="A286">
        <v>284</v>
      </c>
      <c r="B286" t="s">
        <v>620</v>
      </c>
      <c r="C286" s="5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7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7"/>
        <v>41030.208333333336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_xlfn.TEXTSPLIT(R286,{",",",","/"})</f>
        <v>technology</v>
      </c>
      <c r="T286" t="str">
        <v>web</v>
      </c>
    </row>
    <row r="287" spans="1:20" ht="31.5" x14ac:dyDescent="0.25">
      <c r="A287">
        <v>285</v>
      </c>
      <c r="B287" t="s">
        <v>622</v>
      </c>
      <c r="C287" s="5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7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7"/>
        <v>42623.208333333328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_xlfn.TEXTSPLIT(R287,{",",",","/"})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5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7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7"/>
        <v>42697.25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_xlfn.TEXTSPLIT(R288,{",",",","/"})</f>
        <v>theater</v>
      </c>
      <c r="T288" t="str">
        <v>plays</v>
      </c>
    </row>
    <row r="289" spans="1:20" ht="31.5" x14ac:dyDescent="0.25">
      <c r="A289">
        <v>287</v>
      </c>
      <c r="B289" t="s">
        <v>626</v>
      </c>
      <c r="C289" s="5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7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7"/>
        <v>42122.208333333328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_xlfn.TEXTSPLIT(R289,{",",",","/"})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5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7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7"/>
        <v>40982.208333333336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_xlfn.TEXTSPLIT(R290,{",",",","/"})</f>
        <v>music</v>
      </c>
      <c r="T290" t="str">
        <v>metal</v>
      </c>
    </row>
    <row r="291" spans="1:20" ht="31.5" x14ac:dyDescent="0.25">
      <c r="A291">
        <v>289</v>
      </c>
      <c r="B291" t="s">
        <v>630</v>
      </c>
      <c r="C291" s="5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7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7"/>
        <v>42219.208333333328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_xlfn.TEXTSPLIT(R291,{",",",","/"})</f>
        <v>theater</v>
      </c>
      <c r="T291" t="str">
        <v>plays</v>
      </c>
    </row>
    <row r="292" spans="1:20" ht="31.5" x14ac:dyDescent="0.25">
      <c r="A292">
        <v>290</v>
      </c>
      <c r="B292" t="s">
        <v>632</v>
      </c>
      <c r="C292" s="5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7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7"/>
        <v>41404.208333333336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_xlfn.TEXTSPLIT(R292,{",",",","/"})</f>
        <v>film &amp; video</v>
      </c>
      <c r="T292" t="str">
        <v>documentary</v>
      </c>
    </row>
    <row r="293" spans="1:20" ht="31.5" x14ac:dyDescent="0.25">
      <c r="A293">
        <v>291</v>
      </c>
      <c r="B293" t="s">
        <v>634</v>
      </c>
      <c r="C293" s="5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7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7"/>
        <v>40831.208333333336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_xlfn.TEXTSPLIT(R293,{",",",","/"})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5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7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7"/>
        <v>40984.208333333336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_xlfn.TEXTSPLIT(R294,{",",",","/"})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5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7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7"/>
        <v>40456.208333333336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_xlfn.TEXTSPLIT(R295,{",",",","/"})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5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7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7"/>
        <v>43399.208333333328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_xlfn.TEXTSPLIT(R296,{",",",","/"})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5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7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7"/>
        <v>41562.208333333336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_xlfn.TEXTSPLIT(R297,{",",",","/"})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5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7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7"/>
        <v>43493.25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_xlfn.TEXTSPLIT(R298,{",",",","/"})</f>
        <v>theater</v>
      </c>
      <c r="T298" t="str">
        <v>plays</v>
      </c>
    </row>
    <row r="299" spans="1:20" ht="31.5" x14ac:dyDescent="0.25">
      <c r="A299">
        <v>297</v>
      </c>
      <c r="B299" t="s">
        <v>646</v>
      </c>
      <c r="C299" s="5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7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7"/>
        <v>41653.25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_xlfn.TEXTSPLIT(R299,{",",",","/"})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5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7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7"/>
        <v>42426.25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_xlfn.TEXTSPLIT(R300,{",",",","/"})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5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7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7"/>
        <v>42432.25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_xlfn.TEXTSPLIT(R301,{",",",","/"})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5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7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7"/>
        <v>42977.208333333328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_xlfn.TEXTSPLIT(R302,{",",",","/"})</f>
        <v>publishing</v>
      </c>
      <c r="T302" t="str">
        <v>nonfiction</v>
      </c>
    </row>
    <row r="303" spans="1:20" ht="31.5" x14ac:dyDescent="0.25">
      <c r="A303">
        <v>301</v>
      </c>
      <c r="B303" t="s">
        <v>654</v>
      </c>
      <c r="C303" s="5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7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7"/>
        <v>42061.25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_xlfn.TEXTSPLIT(R303,{",",",","/"})</f>
        <v>film &amp; video</v>
      </c>
      <c r="T303" t="str">
        <v>documentary</v>
      </c>
    </row>
    <row r="304" spans="1:20" ht="31.5" x14ac:dyDescent="0.25">
      <c r="A304">
        <v>302</v>
      </c>
      <c r="B304" t="s">
        <v>656</v>
      </c>
      <c r="C304" s="5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7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7"/>
        <v>43345.208333333328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_xlfn.TEXTSPLIT(R304,{",",",","/"})</f>
        <v>theater</v>
      </c>
      <c r="T304" t="str">
        <v>plays</v>
      </c>
    </row>
    <row r="305" spans="1:20" ht="31.5" x14ac:dyDescent="0.25">
      <c r="A305">
        <v>303</v>
      </c>
      <c r="B305" t="s">
        <v>658</v>
      </c>
      <c r="C305" s="5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7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7"/>
        <v>42376.25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_xlfn.TEXTSPLIT(R305,{",",",","/"})</f>
        <v>music</v>
      </c>
      <c r="T305" t="str">
        <v>indie rock</v>
      </c>
    </row>
    <row r="306" spans="1:20" ht="31.5" x14ac:dyDescent="0.25">
      <c r="A306">
        <v>304</v>
      </c>
      <c r="B306" t="s">
        <v>660</v>
      </c>
      <c r="C306" s="5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7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7"/>
        <v>42589.208333333328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_xlfn.TEXTSPLIT(R306,{",",",","/"})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5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7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7"/>
        <v>42448.208333333328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_xlfn.TEXTSPLIT(R307,{",",",","/"})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5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7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7"/>
        <v>42930.208333333328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_xlfn.TEXTSPLIT(R308,{",",",","/"})</f>
        <v>theater</v>
      </c>
      <c r="T308" t="str">
        <v>plays</v>
      </c>
    </row>
    <row r="309" spans="1:20" ht="31.5" x14ac:dyDescent="0.25">
      <c r="A309">
        <v>307</v>
      </c>
      <c r="B309" t="s">
        <v>666</v>
      </c>
      <c r="C309" s="5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7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7"/>
        <v>41066.208333333336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_xlfn.TEXTSPLIT(R309,{",",",","/"})</f>
        <v>publishing</v>
      </c>
      <c r="T309" t="str">
        <v>fiction</v>
      </c>
    </row>
    <row r="310" spans="1:20" ht="31.5" x14ac:dyDescent="0.25">
      <c r="A310">
        <v>308</v>
      </c>
      <c r="B310" t="s">
        <v>668</v>
      </c>
      <c r="C310" s="5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7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7"/>
        <v>40651.208333333336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_xlfn.TEXTSPLIT(R310,{",",",","/"})</f>
        <v>theater</v>
      </c>
      <c r="T310" t="str">
        <v>plays</v>
      </c>
    </row>
    <row r="311" spans="1:20" ht="31.5" x14ac:dyDescent="0.25">
      <c r="A311">
        <v>309</v>
      </c>
      <c r="B311" t="s">
        <v>670</v>
      </c>
      <c r="C311" s="5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7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7"/>
        <v>40807.208333333336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_xlfn.TEXTSPLIT(R311,{",",",","/"})</f>
        <v>music</v>
      </c>
      <c r="T311" t="str">
        <v>indie rock</v>
      </c>
    </row>
    <row r="312" spans="1:20" ht="31.5" x14ac:dyDescent="0.25">
      <c r="A312">
        <v>310</v>
      </c>
      <c r="B312" t="s">
        <v>672</v>
      </c>
      <c r="C312" s="5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7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7"/>
        <v>40277.208333333336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_xlfn.TEXTSPLIT(R312,{",",",","/"})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5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7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7"/>
        <v>40590.25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_xlfn.TEXTSPLIT(R313,{",",",","/"})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5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7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7"/>
        <v>41572.208333333336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_xlfn.TEXTSPLIT(R314,{",",",","/"})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5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7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7"/>
        <v>40966.25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_xlfn.TEXTSPLIT(R315,{",",",","/"})</f>
        <v>music</v>
      </c>
      <c r="T315" t="str">
        <v>rock</v>
      </c>
    </row>
    <row r="316" spans="1:20" ht="31.5" x14ac:dyDescent="0.25">
      <c r="A316">
        <v>314</v>
      </c>
      <c r="B316" t="s">
        <v>680</v>
      </c>
      <c r="C316" s="5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7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7"/>
        <v>43536.208333333328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_xlfn.TEXTSPLIT(R316,{",",",","/"})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5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7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7"/>
        <v>41783.208333333336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_xlfn.TEXTSPLIT(R317,{",",",","/"})</f>
        <v>theater</v>
      </c>
      <c r="T317" t="str">
        <v>plays</v>
      </c>
    </row>
    <row r="318" spans="1:20" ht="31.5" x14ac:dyDescent="0.25">
      <c r="A318">
        <v>316</v>
      </c>
      <c r="B318" t="s">
        <v>684</v>
      </c>
      <c r="C318" s="5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7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7"/>
        <v>43788.25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_xlfn.TEXTSPLIT(R318,{",",",","/"})</f>
        <v>food</v>
      </c>
      <c r="T318" t="str">
        <v>food trucks</v>
      </c>
    </row>
    <row r="319" spans="1:20" ht="31.5" x14ac:dyDescent="0.25">
      <c r="A319">
        <v>317</v>
      </c>
      <c r="B319" t="s">
        <v>686</v>
      </c>
      <c r="C319" s="5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7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7"/>
        <v>42869.208333333328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_xlfn.TEXTSPLIT(R319,{",",",","/"})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5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7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7"/>
        <v>41684.25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_xlfn.TEXTSPLIT(R320,{",",",","/"})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5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7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7"/>
        <v>40402.208333333336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_xlfn.TEXTSPLIT(R321,{",",",","/"})</f>
        <v>technology</v>
      </c>
      <c r="T321" t="str">
        <v>web</v>
      </c>
    </row>
    <row r="322" spans="1:20" ht="31.5" x14ac:dyDescent="0.25">
      <c r="A322">
        <v>320</v>
      </c>
      <c r="B322" t="s">
        <v>692</v>
      </c>
      <c r="C322" s="5" t="s">
        <v>693</v>
      </c>
      <c r="D322">
        <v>84400</v>
      </c>
      <c r="E322">
        <v>8092</v>
      </c>
      <c r="F322" s="6">
        <f t="shared" ref="F322:F385" si="20">E322/D322*100</f>
        <v>9.5876777251184837</v>
      </c>
      <c r="G322" t="s">
        <v>14</v>
      </c>
      <c r="H322">
        <v>80</v>
      </c>
      <c r="I322" s="7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ref="N322:N385" si="21">(((L322/60)/60)/24)+DATE(1970,1,1)</f>
        <v>40673.208333333336</v>
      </c>
      <c r="O322" s="11">
        <f t="shared" ref="O322:O385" si="22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_xlfn.TEXTSPLIT(R322,{",",",","/"})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5" t="s">
        <v>695</v>
      </c>
      <c r="D323">
        <v>170400</v>
      </c>
      <c r="E323">
        <v>160422</v>
      </c>
      <c r="F323" s="6">
        <f t="shared" si="20"/>
        <v>94.144366197183089</v>
      </c>
      <c r="G323" t="s">
        <v>14</v>
      </c>
      <c r="H323">
        <v>2468</v>
      </c>
      <c r="I323" s="7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si="21"/>
        <v>40634.208333333336</v>
      </c>
      <c r="O323" s="11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_xlfn.TEXTSPLIT(R323,{",",",","/"})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5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7">
        <f t="shared" si="19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1"/>
        <v>40507.25</v>
      </c>
      <c r="O324" s="11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_xlfn.TEXTSPLIT(R324,{",",",","/"})</f>
        <v>theater</v>
      </c>
      <c r="T324" t="str">
        <v>plays</v>
      </c>
    </row>
    <row r="325" spans="1:20" ht="31.5" x14ac:dyDescent="0.25">
      <c r="A325">
        <v>323</v>
      </c>
      <c r="B325" t="s">
        <v>698</v>
      </c>
      <c r="C325" s="5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7">
        <f t="shared" si="19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1"/>
        <v>41725.208333333336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_xlfn.TEXTSPLIT(R325,{",",",","/"})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5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7">
        <f t="shared" ref="I326:I389" si="23">E326/H326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1"/>
        <v>42176.208333333328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_xlfn.TEXTSPLIT(R326,{",",",","/"})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5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7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1"/>
        <v>43267.208333333328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_xlfn.TEXTSPLIT(R327,{",",",","/"})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5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7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1"/>
        <v>42364.25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_xlfn.TEXTSPLIT(R328,{",",",","/"})</f>
        <v>film &amp; video</v>
      </c>
      <c r="T328" t="str">
        <v>animation</v>
      </c>
    </row>
    <row r="329" spans="1:20" ht="31.5" x14ac:dyDescent="0.25">
      <c r="A329">
        <v>327</v>
      </c>
      <c r="B329" t="s">
        <v>706</v>
      </c>
      <c r="C329" s="5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7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1"/>
        <v>43705.208333333328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_xlfn.TEXTSPLIT(R329,{",",",","/"})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5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7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1"/>
        <v>43434.25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_xlfn.TEXTSPLIT(R330,{",",",","/"})</f>
        <v>music</v>
      </c>
      <c r="T330" t="str">
        <v>rock</v>
      </c>
    </row>
    <row r="331" spans="1:20" ht="31.5" x14ac:dyDescent="0.25">
      <c r="A331">
        <v>329</v>
      </c>
      <c r="B331" t="s">
        <v>710</v>
      </c>
      <c r="C331" s="5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7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1"/>
        <v>42716.25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_xlfn.TEXTSPLIT(R331,{",",",","/"})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5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7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1"/>
        <v>43077.25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_xlfn.TEXTSPLIT(R332,{",",",","/"})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5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7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1"/>
        <v>40896.25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_xlfn.TEXTSPLIT(R333,{",",",","/"})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5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7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1"/>
        <v>41361.208333333336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_xlfn.TEXTSPLIT(R334,{",",",","/"})</f>
        <v>technology</v>
      </c>
      <c r="T334" t="str">
        <v>wearables</v>
      </c>
    </row>
    <row r="335" spans="1:20" ht="31.5" x14ac:dyDescent="0.25">
      <c r="A335">
        <v>333</v>
      </c>
      <c r="B335" t="s">
        <v>718</v>
      </c>
      <c r="C335" s="5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7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1"/>
        <v>43424.25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_xlfn.TEXTSPLIT(R335,{",",",","/"})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5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7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1"/>
        <v>43110.25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_xlfn.TEXTSPLIT(R336,{",",",","/"})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5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7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1"/>
        <v>43784.25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_xlfn.TEXTSPLIT(R337,{",",",","/"})</f>
        <v>music</v>
      </c>
      <c r="T337" t="str">
        <v>rock</v>
      </c>
    </row>
    <row r="338" spans="1:20" ht="31.5" x14ac:dyDescent="0.25">
      <c r="A338">
        <v>336</v>
      </c>
      <c r="B338" t="s">
        <v>724</v>
      </c>
      <c r="C338" s="5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7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1"/>
        <v>40527.25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_xlfn.TEXTSPLIT(R338,{",",",","/"})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5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7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1"/>
        <v>43780.25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_xlfn.TEXTSPLIT(R339,{",",",","/"})</f>
        <v>theater</v>
      </c>
      <c r="T339" t="str">
        <v>plays</v>
      </c>
    </row>
    <row r="340" spans="1:20" ht="31.5" x14ac:dyDescent="0.25">
      <c r="A340">
        <v>338</v>
      </c>
      <c r="B340" t="s">
        <v>728</v>
      </c>
      <c r="C340" s="5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7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1"/>
        <v>40821.208333333336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_xlfn.TEXTSPLIT(R340,{",",",","/"})</f>
        <v>theater</v>
      </c>
      <c r="T340" t="str">
        <v>plays</v>
      </c>
    </row>
    <row r="341" spans="1:20" ht="31.5" x14ac:dyDescent="0.25">
      <c r="A341">
        <v>339</v>
      </c>
      <c r="B341" t="s">
        <v>730</v>
      </c>
      <c r="C341" s="5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7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1"/>
        <v>42949.208333333328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_xlfn.TEXTSPLIT(R341,{",",",","/"})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5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7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1"/>
        <v>40889.25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_xlfn.TEXTSPLIT(R342,{",",",","/"})</f>
        <v>photography</v>
      </c>
      <c r="T342" t="str">
        <v>photography books</v>
      </c>
    </row>
    <row r="343" spans="1:20" ht="31.5" x14ac:dyDescent="0.25">
      <c r="A343">
        <v>341</v>
      </c>
      <c r="B343" t="s">
        <v>734</v>
      </c>
      <c r="C343" s="5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7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1"/>
        <v>42244.208333333328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_xlfn.TEXTSPLIT(R343,{",",",","/"})</f>
        <v>music</v>
      </c>
      <c r="T343" t="str">
        <v>indie rock</v>
      </c>
    </row>
    <row r="344" spans="1:20" ht="31.5" x14ac:dyDescent="0.25">
      <c r="A344">
        <v>342</v>
      </c>
      <c r="B344" t="s">
        <v>736</v>
      </c>
      <c r="C344" s="5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7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1"/>
        <v>41475.208333333336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_xlfn.TEXTSPLIT(R344,{",",",","/"})</f>
        <v>theater</v>
      </c>
      <c r="T344" t="str">
        <v>plays</v>
      </c>
    </row>
    <row r="345" spans="1:20" ht="31.5" x14ac:dyDescent="0.25">
      <c r="A345">
        <v>343</v>
      </c>
      <c r="B345" t="s">
        <v>738</v>
      </c>
      <c r="C345" s="5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7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1"/>
        <v>41597.25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_xlfn.TEXTSPLIT(R345,{",",",","/"})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5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7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1"/>
        <v>43122.25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_xlfn.TEXTSPLIT(R346,{",",",","/"})</f>
        <v>games</v>
      </c>
      <c r="T346" t="str">
        <v>video games</v>
      </c>
    </row>
    <row r="347" spans="1:20" ht="31.5" x14ac:dyDescent="0.25">
      <c r="A347">
        <v>345</v>
      </c>
      <c r="B347" t="s">
        <v>742</v>
      </c>
      <c r="C347" s="5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7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1"/>
        <v>42194.208333333328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_xlfn.TEXTSPLIT(R347,{",",",","/"})</f>
        <v>film &amp; video</v>
      </c>
      <c r="T347" t="str">
        <v>drama</v>
      </c>
    </row>
    <row r="348" spans="1:20" ht="31.5" x14ac:dyDescent="0.25">
      <c r="A348">
        <v>346</v>
      </c>
      <c r="B348" t="s">
        <v>744</v>
      </c>
      <c r="C348" s="5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7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1"/>
        <v>42971.208333333328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_xlfn.TEXTSPLIT(R348,{",",",","/"})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5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7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1"/>
        <v>42046.25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_xlfn.TEXTSPLIT(R349,{",",",","/"})</f>
        <v>technology</v>
      </c>
      <c r="T349" t="str">
        <v>web</v>
      </c>
    </row>
    <row r="350" spans="1:20" ht="31.5" x14ac:dyDescent="0.25">
      <c r="A350">
        <v>348</v>
      </c>
      <c r="B350" t="s">
        <v>748</v>
      </c>
      <c r="C350" s="5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7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1"/>
        <v>42782.25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_xlfn.TEXTSPLIT(R350,{",",",","/"})</f>
        <v>food</v>
      </c>
      <c r="T350" t="str">
        <v>food trucks</v>
      </c>
    </row>
    <row r="351" spans="1:20" ht="31.5" x14ac:dyDescent="0.25">
      <c r="A351">
        <v>349</v>
      </c>
      <c r="B351" t="s">
        <v>750</v>
      </c>
      <c r="C351" s="5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7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1"/>
        <v>42930.208333333328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_xlfn.TEXTSPLIT(R351,{",",",","/"})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5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7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1"/>
        <v>42144.208333333328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_xlfn.TEXTSPLIT(R352,{",",",","/"})</f>
        <v>music</v>
      </c>
      <c r="T352" t="str">
        <v>jazz</v>
      </c>
    </row>
    <row r="353" spans="1:20" ht="31.5" x14ac:dyDescent="0.25">
      <c r="A353">
        <v>351</v>
      </c>
      <c r="B353" t="s">
        <v>754</v>
      </c>
      <c r="C353" s="5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7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1"/>
        <v>42240.208333333328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_xlfn.TEXTSPLIT(R353,{",",",","/"})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5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7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1"/>
        <v>42315.25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_xlfn.TEXTSPLIT(R354,{",",",","/"})</f>
        <v>theater</v>
      </c>
      <c r="T354" t="str">
        <v>plays</v>
      </c>
    </row>
    <row r="355" spans="1:20" ht="31.5" x14ac:dyDescent="0.25">
      <c r="A355">
        <v>353</v>
      </c>
      <c r="B355" t="s">
        <v>758</v>
      </c>
      <c r="C355" s="5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7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1"/>
        <v>43651.208333333328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_xlfn.TEXTSPLIT(R355,{",",",","/"})</f>
        <v>theater</v>
      </c>
      <c r="T355" t="str">
        <v>plays</v>
      </c>
    </row>
    <row r="356" spans="1:20" ht="31.5" x14ac:dyDescent="0.25">
      <c r="A356">
        <v>354</v>
      </c>
      <c r="B356" t="s">
        <v>760</v>
      </c>
      <c r="C356" s="5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7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1"/>
        <v>41520.208333333336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_xlfn.TEXTSPLIT(R356,{",",",","/"})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5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7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1"/>
        <v>42757.25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_xlfn.TEXTSPLIT(R357,{",",",","/"})</f>
        <v>technology</v>
      </c>
      <c r="T357" t="str">
        <v>wearables</v>
      </c>
    </row>
    <row r="358" spans="1:20" ht="31.5" x14ac:dyDescent="0.25">
      <c r="A358">
        <v>356</v>
      </c>
      <c r="B358" t="s">
        <v>764</v>
      </c>
      <c r="C358" s="5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7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1"/>
        <v>40922.25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_xlfn.TEXTSPLIT(R358,{",",",","/"})</f>
        <v>theater</v>
      </c>
      <c r="T358" t="str">
        <v>plays</v>
      </c>
    </row>
    <row r="359" spans="1:20" ht="31.5" x14ac:dyDescent="0.25">
      <c r="A359">
        <v>357</v>
      </c>
      <c r="B359" t="s">
        <v>766</v>
      </c>
      <c r="C359" s="5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7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1"/>
        <v>42250.208333333328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_xlfn.TEXTSPLIT(R359,{",",",","/"})</f>
        <v>games</v>
      </c>
      <c r="T359" t="str">
        <v>video games</v>
      </c>
    </row>
    <row r="360" spans="1:20" ht="31.5" x14ac:dyDescent="0.25">
      <c r="A360">
        <v>358</v>
      </c>
      <c r="B360" t="s">
        <v>768</v>
      </c>
      <c r="C360" s="5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7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1"/>
        <v>43322.208333333328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_xlfn.TEXTSPLIT(R360,{",",",","/"})</f>
        <v>photography</v>
      </c>
      <c r="T360" t="str">
        <v>photography books</v>
      </c>
    </row>
    <row r="361" spans="1:20" ht="31.5" x14ac:dyDescent="0.25">
      <c r="A361">
        <v>359</v>
      </c>
      <c r="B361" t="s">
        <v>770</v>
      </c>
      <c r="C361" s="5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7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1"/>
        <v>40782.208333333336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_xlfn.TEXTSPLIT(R361,{",",",","/"})</f>
        <v>film &amp; video</v>
      </c>
      <c r="T361" t="str">
        <v>animation</v>
      </c>
    </row>
    <row r="362" spans="1:20" ht="31.5" x14ac:dyDescent="0.25">
      <c r="A362">
        <v>360</v>
      </c>
      <c r="B362" t="s">
        <v>772</v>
      </c>
      <c r="C362" s="5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7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1"/>
        <v>40544.25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_xlfn.TEXTSPLIT(R362,{",",",","/"})</f>
        <v>theater</v>
      </c>
      <c r="T362" t="str">
        <v>plays</v>
      </c>
    </row>
    <row r="363" spans="1:20" ht="31.5" x14ac:dyDescent="0.25">
      <c r="A363">
        <v>361</v>
      </c>
      <c r="B363" t="s">
        <v>774</v>
      </c>
      <c r="C363" s="5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7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1"/>
        <v>43015.208333333328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_xlfn.TEXTSPLIT(R363,{",",",","/"})</f>
        <v>theater</v>
      </c>
      <c r="T363" t="str">
        <v>plays</v>
      </c>
    </row>
    <row r="364" spans="1:20" ht="31.5" x14ac:dyDescent="0.25">
      <c r="A364">
        <v>362</v>
      </c>
      <c r="B364" t="s">
        <v>776</v>
      </c>
      <c r="C364" s="5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7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1"/>
        <v>40570.25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_xlfn.TEXTSPLIT(R364,{",",",","/"})</f>
        <v>music</v>
      </c>
      <c r="T364" t="str">
        <v>rock</v>
      </c>
    </row>
    <row r="365" spans="1:20" ht="31.5" x14ac:dyDescent="0.25">
      <c r="A365">
        <v>363</v>
      </c>
      <c r="B365" t="s">
        <v>778</v>
      </c>
      <c r="C365" s="5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7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1"/>
        <v>40904.25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_xlfn.TEXTSPLIT(R365,{",",",","/"})</f>
        <v>music</v>
      </c>
      <c r="T365" t="str">
        <v>rock</v>
      </c>
    </row>
    <row r="366" spans="1:20" ht="31.5" x14ac:dyDescent="0.25">
      <c r="A366">
        <v>364</v>
      </c>
      <c r="B366" t="s">
        <v>780</v>
      </c>
      <c r="C366" s="5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7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1"/>
        <v>43164.25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_xlfn.TEXTSPLIT(R366,{",",",","/"})</f>
        <v>music</v>
      </c>
      <c r="T366" t="str">
        <v>indie rock</v>
      </c>
    </row>
    <row r="367" spans="1:20" ht="31.5" x14ac:dyDescent="0.25">
      <c r="A367">
        <v>365</v>
      </c>
      <c r="B367" t="s">
        <v>782</v>
      </c>
      <c r="C367" s="5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7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1"/>
        <v>42733.25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_xlfn.TEXTSPLIT(R367,{",",",","/"})</f>
        <v>theater</v>
      </c>
      <c r="T367" t="str">
        <v>plays</v>
      </c>
    </row>
    <row r="368" spans="1:20" ht="31.5" x14ac:dyDescent="0.25">
      <c r="A368">
        <v>366</v>
      </c>
      <c r="B368" t="s">
        <v>784</v>
      </c>
      <c r="C368" s="5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7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1"/>
        <v>40546.25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_xlfn.TEXTSPLIT(R368,{",",",","/"})</f>
        <v>theater</v>
      </c>
      <c r="T368" t="str">
        <v>plays</v>
      </c>
    </row>
    <row r="369" spans="1:20" ht="31.5" x14ac:dyDescent="0.25">
      <c r="A369">
        <v>367</v>
      </c>
      <c r="B369" t="s">
        <v>786</v>
      </c>
      <c r="C369" s="5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7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1"/>
        <v>41930.208333333336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_xlfn.TEXTSPLIT(R369,{",",",","/"})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5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7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1"/>
        <v>40464.208333333336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_xlfn.TEXTSPLIT(R370,{",",",","/"})</f>
        <v>film &amp; video</v>
      </c>
      <c r="T370" t="str">
        <v>documentary</v>
      </c>
    </row>
    <row r="371" spans="1:20" ht="31.5" x14ac:dyDescent="0.25">
      <c r="A371">
        <v>369</v>
      </c>
      <c r="B371" t="s">
        <v>790</v>
      </c>
      <c r="C371" s="5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7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1"/>
        <v>41308.25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_xlfn.TEXTSPLIT(R371,{",",",","/"})</f>
        <v>film &amp; video</v>
      </c>
      <c r="T371" t="str">
        <v>television</v>
      </c>
    </row>
    <row r="372" spans="1:20" ht="31.5" x14ac:dyDescent="0.25">
      <c r="A372">
        <v>370</v>
      </c>
      <c r="B372" t="s">
        <v>792</v>
      </c>
      <c r="C372" s="5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7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1"/>
        <v>43570.208333333328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_xlfn.TEXTSPLIT(R372,{",",",","/"})</f>
        <v>theater</v>
      </c>
      <c r="T372" t="str">
        <v>plays</v>
      </c>
    </row>
    <row r="373" spans="1:20" ht="31.5" x14ac:dyDescent="0.25">
      <c r="A373">
        <v>371</v>
      </c>
      <c r="B373" t="s">
        <v>794</v>
      </c>
      <c r="C373" s="5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7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1"/>
        <v>42043.25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_xlfn.TEXTSPLIT(R373,{",",",","/"})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5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7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1"/>
        <v>42012.25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_xlfn.TEXTSPLIT(R374,{",",",","/"})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5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7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1"/>
        <v>42964.208333333328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_xlfn.TEXTSPLIT(R375,{",",",","/"})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5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7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1"/>
        <v>43476.25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_xlfn.TEXTSPLIT(R376,{",",",","/"})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5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1"/>
        <v>42293.208333333328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_xlfn.TEXTSPLIT(R377,{",",",","/"})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5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7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1"/>
        <v>41826.208333333336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_xlfn.TEXTSPLIT(R378,{",",",","/"})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5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7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1"/>
        <v>43760.208333333328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_xlfn.TEXTSPLIT(R379,{",",",","/"})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5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7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1"/>
        <v>43241.208333333328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_xlfn.TEXTSPLIT(R380,{",",",","/"})</f>
        <v>film &amp; video</v>
      </c>
      <c r="T380" t="str">
        <v>documentary</v>
      </c>
    </row>
    <row r="381" spans="1:20" ht="31.5" x14ac:dyDescent="0.25">
      <c r="A381">
        <v>379</v>
      </c>
      <c r="B381" t="s">
        <v>810</v>
      </c>
      <c r="C381" s="5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7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1"/>
        <v>40843.208333333336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_xlfn.TEXTSPLIT(R381,{",",",","/"})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5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7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1"/>
        <v>41448.208333333336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_xlfn.TEXTSPLIT(R382,{",",",","/"})</f>
        <v>theater</v>
      </c>
      <c r="T382" t="str">
        <v>plays</v>
      </c>
    </row>
    <row r="383" spans="1:20" ht="31.5" x14ac:dyDescent="0.25">
      <c r="A383">
        <v>381</v>
      </c>
      <c r="B383" t="s">
        <v>814</v>
      </c>
      <c r="C383" s="5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7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1"/>
        <v>42163.208333333328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_xlfn.TEXTSPLIT(R383,{",",",","/"})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5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7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1"/>
        <v>43024.208333333328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_xlfn.TEXTSPLIT(R384,{",",",","/"})</f>
        <v>photography</v>
      </c>
      <c r="T384" t="str">
        <v>photography books</v>
      </c>
    </row>
    <row r="385" spans="1:20" ht="31.5" x14ac:dyDescent="0.25">
      <c r="A385">
        <v>383</v>
      </c>
      <c r="B385" t="s">
        <v>818</v>
      </c>
      <c r="C385" s="5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7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1"/>
        <v>43509.25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_xlfn.TEXTSPLIT(R385,{",",",","/"})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5" t="s">
        <v>821</v>
      </c>
      <c r="D386">
        <v>114400</v>
      </c>
      <c r="E386">
        <v>196779</v>
      </c>
      <c r="F386" s="6">
        <f t="shared" ref="F386:F449" si="24">E386/D386*100</f>
        <v>172.00961538461539</v>
      </c>
      <c r="G386" t="s">
        <v>20</v>
      </c>
      <c r="H386">
        <v>4799</v>
      </c>
      <c r="I386" s="7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ref="N386:N449" si="25">(((L386/60)/60)/24)+DATE(1970,1,1)</f>
        <v>42776.25</v>
      </c>
      <c r="O386" s="11">
        <f t="shared" ref="O386:O449" si="26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_xlfn.TEXTSPLIT(R386,{",",",","/"})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5" t="s">
        <v>823</v>
      </c>
      <c r="D387">
        <v>38900</v>
      </c>
      <c r="E387">
        <v>56859</v>
      </c>
      <c r="F387" s="6">
        <f t="shared" si="24"/>
        <v>146.16709511568124</v>
      </c>
      <c r="G387" t="s">
        <v>20</v>
      </c>
      <c r="H387">
        <v>1137</v>
      </c>
      <c r="I387" s="7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si="25"/>
        <v>43553.208333333328</v>
      </c>
      <c r="O387" s="11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_xlfn.TEXTSPLIT(R387,{",",",","/"})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5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7">
        <f t="shared" si="2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5"/>
        <v>40355.208333333336</v>
      </c>
      <c r="O388" s="11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_xlfn.TEXTSPLIT(R388,{",",",","/"})</f>
        <v>theater</v>
      </c>
      <c r="T388" t="str">
        <v>plays</v>
      </c>
    </row>
    <row r="389" spans="1:20" ht="31.5" x14ac:dyDescent="0.25">
      <c r="A389">
        <v>387</v>
      </c>
      <c r="B389" t="s">
        <v>826</v>
      </c>
      <c r="C389" s="5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7">
        <f t="shared" si="2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5"/>
        <v>41072.208333333336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_xlfn.TEXTSPLIT(R389,{",",",","/"})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5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7">
        <f t="shared" ref="I390:I453" si="27">E390/H390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5"/>
        <v>40912.25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_xlfn.TEXTSPLIT(R390,{",",",","/"})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5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7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5"/>
        <v>40479.208333333336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_xlfn.TEXTSPLIT(R391,{",",",","/"})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5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7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5"/>
        <v>41530.208333333336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_xlfn.TEXTSPLIT(R392,{",",",","/"})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5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7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5"/>
        <v>41653.25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_xlfn.TEXTSPLIT(R393,{",",",","/"})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5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7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5"/>
        <v>40549.25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_xlfn.TEXTSPLIT(R394,{",",",","/"})</f>
        <v>technology</v>
      </c>
      <c r="T394" t="str">
        <v>wearables</v>
      </c>
    </row>
    <row r="395" spans="1:20" ht="31.5" x14ac:dyDescent="0.25">
      <c r="A395">
        <v>393</v>
      </c>
      <c r="B395" t="s">
        <v>838</v>
      </c>
      <c r="C395" s="5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7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5"/>
        <v>42933.208333333328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_xlfn.TEXTSPLIT(R395,{",",",","/"})</f>
        <v>music</v>
      </c>
      <c r="T395" t="str">
        <v>jazz</v>
      </c>
    </row>
    <row r="396" spans="1:20" ht="31.5" x14ac:dyDescent="0.25">
      <c r="A396">
        <v>394</v>
      </c>
      <c r="B396" t="s">
        <v>840</v>
      </c>
      <c r="C396" s="5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7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5"/>
        <v>41484.208333333336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_xlfn.TEXTSPLIT(R396,{",",",","/"})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5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7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5"/>
        <v>40885.25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_xlfn.TEXTSPLIT(R397,{",",",","/"})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5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7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5"/>
        <v>43378.208333333328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_xlfn.TEXTSPLIT(R398,{",",",","/"})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5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7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5"/>
        <v>41417.208333333336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_xlfn.TEXTSPLIT(R399,{",",",","/"})</f>
        <v>music</v>
      </c>
      <c r="T399" t="str">
        <v>rock</v>
      </c>
    </row>
    <row r="400" spans="1:20" ht="31.5" x14ac:dyDescent="0.25">
      <c r="A400">
        <v>398</v>
      </c>
      <c r="B400" t="s">
        <v>847</v>
      </c>
      <c r="C400" s="5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7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5"/>
        <v>43228.208333333328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_xlfn.TEXTSPLIT(R400,{",",",","/"})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5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7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5"/>
        <v>40576.25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_xlfn.TEXTSPLIT(R401,{",",",","/"})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5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7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5"/>
        <v>41502.208333333336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_xlfn.TEXTSPLIT(R402,{",",",","/"})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5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7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5"/>
        <v>43765.208333333328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_xlfn.TEXTSPLIT(R403,{",",",","/"})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5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7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5"/>
        <v>40914.25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_xlfn.TEXTSPLIT(R404,{",",",","/"})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5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7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5"/>
        <v>40310.208333333336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_xlfn.TEXTSPLIT(R405,{",",",","/"})</f>
        <v>theater</v>
      </c>
      <c r="T405" t="str">
        <v>plays</v>
      </c>
    </row>
    <row r="406" spans="1:20" ht="31.5" x14ac:dyDescent="0.25">
      <c r="A406">
        <v>404</v>
      </c>
      <c r="B406" t="s">
        <v>859</v>
      </c>
      <c r="C406" s="5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7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5"/>
        <v>43053.25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_xlfn.TEXTSPLIT(R406,{",",",","/"})</f>
        <v>theater</v>
      </c>
      <c r="T406" t="str">
        <v>plays</v>
      </c>
    </row>
    <row r="407" spans="1:20" ht="31.5" x14ac:dyDescent="0.25">
      <c r="A407">
        <v>405</v>
      </c>
      <c r="B407" t="s">
        <v>861</v>
      </c>
      <c r="C407" s="5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7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5"/>
        <v>43255.208333333328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_xlfn.TEXTSPLIT(R407,{",",",","/"})</f>
        <v>theater</v>
      </c>
      <c r="T407" t="str">
        <v>plays</v>
      </c>
    </row>
    <row r="408" spans="1:20" ht="31.5" x14ac:dyDescent="0.25">
      <c r="A408">
        <v>406</v>
      </c>
      <c r="B408" t="s">
        <v>863</v>
      </c>
      <c r="C408" s="5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7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5"/>
        <v>41304.25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_xlfn.TEXTSPLIT(R408,{",",",","/"})</f>
        <v>film &amp; video</v>
      </c>
      <c r="T408" t="str">
        <v>documentary</v>
      </c>
    </row>
    <row r="409" spans="1:20" ht="31.5" x14ac:dyDescent="0.25">
      <c r="A409">
        <v>407</v>
      </c>
      <c r="B409" t="s">
        <v>865</v>
      </c>
      <c r="C409" s="5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7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5"/>
        <v>43751.208333333328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_xlfn.TEXTSPLIT(R409,{",",",","/"})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5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7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5"/>
        <v>42541.208333333328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_xlfn.TEXTSPLIT(R410,{",",",","/"})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5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7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5"/>
        <v>42843.208333333328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_xlfn.TEXTSPLIT(R411,{",",",","/"})</f>
        <v>music</v>
      </c>
      <c r="T411" t="str">
        <v>rock</v>
      </c>
    </row>
    <row r="412" spans="1:20" ht="31.5" x14ac:dyDescent="0.25">
      <c r="A412">
        <v>410</v>
      </c>
      <c r="B412" t="s">
        <v>870</v>
      </c>
      <c r="C412" s="5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7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5"/>
        <v>42122.208333333328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_xlfn.TEXTSPLIT(R412,{",",",","/"})</f>
        <v>games</v>
      </c>
      <c r="T412" t="str">
        <v>mobile games</v>
      </c>
    </row>
    <row r="413" spans="1:20" ht="31.5" x14ac:dyDescent="0.25">
      <c r="A413">
        <v>411</v>
      </c>
      <c r="B413" t="s">
        <v>872</v>
      </c>
      <c r="C413" s="5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7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5"/>
        <v>42884.208333333328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_xlfn.TEXTSPLIT(R413,{",",",","/"})</f>
        <v>theater</v>
      </c>
      <c r="T413" t="str">
        <v>plays</v>
      </c>
    </row>
    <row r="414" spans="1:20" ht="31.5" x14ac:dyDescent="0.25">
      <c r="A414">
        <v>412</v>
      </c>
      <c r="B414" t="s">
        <v>874</v>
      </c>
      <c r="C414" s="5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7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5"/>
        <v>41642.25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_xlfn.TEXTSPLIT(R414,{",",",","/"})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5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7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5"/>
        <v>43431.25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_xlfn.TEXTSPLIT(R415,{",",",","/"})</f>
        <v>film &amp; video</v>
      </c>
      <c r="T415" t="str">
        <v>animation</v>
      </c>
    </row>
    <row r="416" spans="1:20" ht="31.5" x14ac:dyDescent="0.25">
      <c r="A416">
        <v>414</v>
      </c>
      <c r="B416" t="s">
        <v>878</v>
      </c>
      <c r="C416" s="5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7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5"/>
        <v>40288.208333333336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_xlfn.TEXTSPLIT(R416,{",",",","/"})</f>
        <v>food</v>
      </c>
      <c r="T416" t="str">
        <v>food trucks</v>
      </c>
    </row>
    <row r="417" spans="1:20" ht="31.5" x14ac:dyDescent="0.25">
      <c r="A417">
        <v>415</v>
      </c>
      <c r="B417" t="s">
        <v>880</v>
      </c>
      <c r="C417" s="5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7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5"/>
        <v>40921.25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_xlfn.TEXTSPLIT(R417,{",",",","/"})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5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7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5"/>
        <v>40560.25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_xlfn.TEXTSPLIT(R418,{",",",","/"})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5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7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5"/>
        <v>43407.208333333328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_xlfn.TEXTSPLIT(R419,{",",",","/"})</f>
        <v>theater</v>
      </c>
      <c r="T419" t="str">
        <v>plays</v>
      </c>
    </row>
    <row r="420" spans="1:20" ht="31.5" x14ac:dyDescent="0.25">
      <c r="A420">
        <v>418</v>
      </c>
      <c r="B420" t="s">
        <v>105</v>
      </c>
      <c r="C420" s="5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7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5"/>
        <v>41035.208333333336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_xlfn.TEXTSPLIT(R420,{",",",","/"})</f>
        <v>film &amp; video</v>
      </c>
      <c r="T420" t="str">
        <v>documentary</v>
      </c>
    </row>
    <row r="421" spans="1:20" ht="31.5" x14ac:dyDescent="0.25">
      <c r="A421">
        <v>419</v>
      </c>
      <c r="B421" t="s">
        <v>887</v>
      </c>
      <c r="C421" s="5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7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5"/>
        <v>40899.25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_xlfn.TEXTSPLIT(R421,{",",",","/"})</f>
        <v>technology</v>
      </c>
      <c r="T421" t="str">
        <v>web</v>
      </c>
    </row>
    <row r="422" spans="1:20" ht="31.5" x14ac:dyDescent="0.25">
      <c r="A422">
        <v>420</v>
      </c>
      <c r="B422" t="s">
        <v>889</v>
      </c>
      <c r="C422" s="5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7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5"/>
        <v>42911.208333333328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_xlfn.TEXTSPLIT(R422,{",",",","/"})</f>
        <v>theater</v>
      </c>
      <c r="T422" t="str">
        <v>plays</v>
      </c>
    </row>
    <row r="423" spans="1:20" ht="31.5" x14ac:dyDescent="0.25">
      <c r="A423">
        <v>421</v>
      </c>
      <c r="B423" t="s">
        <v>891</v>
      </c>
      <c r="C423" s="5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7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5"/>
        <v>42915.208333333328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_xlfn.TEXTSPLIT(R423,{",",",","/"})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5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7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5"/>
        <v>40285.208333333336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_xlfn.TEXTSPLIT(R424,{",",",","/"})</f>
        <v>theater</v>
      </c>
      <c r="T424" t="str">
        <v>plays</v>
      </c>
    </row>
    <row r="425" spans="1:20" ht="31.5" x14ac:dyDescent="0.25">
      <c r="A425">
        <v>423</v>
      </c>
      <c r="B425" t="s">
        <v>895</v>
      </c>
      <c r="C425" s="5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7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5"/>
        <v>40808.208333333336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_xlfn.TEXTSPLIT(R425,{",",",","/"})</f>
        <v>food</v>
      </c>
      <c r="T425" t="str">
        <v>food trucks</v>
      </c>
    </row>
    <row r="426" spans="1:20" ht="31.5" x14ac:dyDescent="0.25">
      <c r="A426">
        <v>424</v>
      </c>
      <c r="B426" t="s">
        <v>897</v>
      </c>
      <c r="C426" s="5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7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5"/>
        <v>43208.208333333328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_xlfn.TEXTSPLIT(R426,{",",",","/"})</f>
        <v>music</v>
      </c>
      <c r="T426" t="str">
        <v>indie rock</v>
      </c>
    </row>
    <row r="427" spans="1:20" ht="31.5" x14ac:dyDescent="0.25">
      <c r="A427">
        <v>425</v>
      </c>
      <c r="B427" t="s">
        <v>899</v>
      </c>
      <c r="C427" s="5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7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5"/>
        <v>42213.208333333328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_xlfn.TEXTSPLIT(R427,{",",",","/"})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5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7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5"/>
        <v>41332.25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_xlfn.TEXTSPLIT(R428,{",",",","/"})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5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7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5"/>
        <v>41895.208333333336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_xlfn.TEXTSPLIT(R429,{",",",","/"})</f>
        <v>theater</v>
      </c>
      <c r="T429" t="str">
        <v>plays</v>
      </c>
    </row>
    <row r="430" spans="1:20" ht="31.5" x14ac:dyDescent="0.25">
      <c r="A430">
        <v>428</v>
      </c>
      <c r="B430" t="s">
        <v>905</v>
      </c>
      <c r="C430" s="5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7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5"/>
        <v>40585.25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_xlfn.TEXTSPLIT(R430,{",",",","/"})</f>
        <v>film &amp; video</v>
      </c>
      <c r="T430" t="str">
        <v>animation</v>
      </c>
    </row>
    <row r="431" spans="1:20" ht="31.5" x14ac:dyDescent="0.25">
      <c r="A431">
        <v>429</v>
      </c>
      <c r="B431" t="s">
        <v>907</v>
      </c>
      <c r="C431" s="5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7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5"/>
        <v>41680.25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_xlfn.TEXTSPLIT(R431,{",",",","/"})</f>
        <v>photography</v>
      </c>
      <c r="T431" t="str">
        <v>photography books</v>
      </c>
    </row>
    <row r="432" spans="1:20" ht="31.5" x14ac:dyDescent="0.25">
      <c r="A432">
        <v>430</v>
      </c>
      <c r="B432" t="s">
        <v>909</v>
      </c>
      <c r="C432" s="5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7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5"/>
        <v>43737.208333333328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_xlfn.TEXTSPLIT(R432,{",",",","/"})</f>
        <v>theater</v>
      </c>
      <c r="T432" t="str">
        <v>plays</v>
      </c>
    </row>
    <row r="433" spans="1:20" ht="31.5" x14ac:dyDescent="0.25">
      <c r="A433">
        <v>431</v>
      </c>
      <c r="B433" t="s">
        <v>911</v>
      </c>
      <c r="C433" s="5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7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5"/>
        <v>43273.208333333328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_xlfn.TEXTSPLIT(R433,{",",",","/"})</f>
        <v>theater</v>
      </c>
      <c r="T433" t="str">
        <v>plays</v>
      </c>
    </row>
    <row r="434" spans="1:20" ht="31.5" x14ac:dyDescent="0.25">
      <c r="A434">
        <v>432</v>
      </c>
      <c r="B434" t="s">
        <v>913</v>
      </c>
      <c r="C434" s="5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7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5"/>
        <v>41761.208333333336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_xlfn.TEXTSPLIT(R434,{",",",","/"})</f>
        <v>theater</v>
      </c>
      <c r="T434" t="str">
        <v>plays</v>
      </c>
    </row>
    <row r="435" spans="1:20" ht="31.5" x14ac:dyDescent="0.25">
      <c r="A435">
        <v>433</v>
      </c>
      <c r="B435" t="s">
        <v>915</v>
      </c>
      <c r="C435" s="5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7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5"/>
        <v>41603.25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_xlfn.TEXTSPLIT(R435,{",",",","/"})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5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7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5"/>
        <v>42705.25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_xlfn.TEXTSPLIT(R436,{",",",","/"})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5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7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5"/>
        <v>41988.25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_xlfn.TEXTSPLIT(R437,{",",",","/"})</f>
        <v>theater</v>
      </c>
      <c r="T437" t="str">
        <v>plays</v>
      </c>
    </row>
    <row r="438" spans="1:20" ht="31.5" x14ac:dyDescent="0.25">
      <c r="A438">
        <v>436</v>
      </c>
      <c r="B438" t="s">
        <v>921</v>
      </c>
      <c r="C438" s="5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7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5"/>
        <v>43575.208333333328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_xlfn.TEXTSPLIT(R438,{",",",","/"})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5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7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5"/>
        <v>42260.208333333328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_xlfn.TEXTSPLIT(R439,{",",",","/"})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5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7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5"/>
        <v>41337.25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_xlfn.TEXTSPLIT(R440,{",",",","/"})</f>
        <v>theater</v>
      </c>
      <c r="T440" t="str">
        <v>plays</v>
      </c>
    </row>
    <row r="441" spans="1:20" ht="31.5" x14ac:dyDescent="0.25">
      <c r="A441">
        <v>439</v>
      </c>
      <c r="B441" t="s">
        <v>927</v>
      </c>
      <c r="C441" s="5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7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5"/>
        <v>42680.208333333328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_xlfn.TEXTSPLIT(R441,{",",",","/"})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5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7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5"/>
        <v>42916.208333333328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_xlfn.TEXTSPLIT(R442,{",",",","/"})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5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7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5"/>
        <v>41025.208333333336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_xlfn.TEXTSPLIT(R443,{",",",","/"})</f>
        <v>technology</v>
      </c>
      <c r="T443" t="str">
        <v>wearables</v>
      </c>
    </row>
    <row r="444" spans="1:20" ht="31.5" x14ac:dyDescent="0.25">
      <c r="A444">
        <v>442</v>
      </c>
      <c r="B444" t="s">
        <v>933</v>
      </c>
      <c r="C444" s="5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7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5"/>
        <v>42980.208333333328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_xlfn.TEXTSPLIT(R444,{",",",","/"})</f>
        <v>theater</v>
      </c>
      <c r="T444" t="str">
        <v>plays</v>
      </c>
    </row>
    <row r="445" spans="1:20" ht="31.5" x14ac:dyDescent="0.25">
      <c r="A445">
        <v>443</v>
      </c>
      <c r="B445" t="s">
        <v>935</v>
      </c>
      <c r="C445" s="5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7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5"/>
        <v>40451.208333333336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_xlfn.TEXTSPLIT(R445,{",",",","/"})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5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7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5"/>
        <v>40748.208333333336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_xlfn.TEXTSPLIT(R446,{",",",","/"})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5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7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5"/>
        <v>40515.25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_xlfn.TEXTSPLIT(R447,{",",",","/"})</f>
        <v>theater</v>
      </c>
      <c r="T447" t="str">
        <v>plays</v>
      </c>
    </row>
    <row r="448" spans="1:20" ht="31.5" x14ac:dyDescent="0.25">
      <c r="A448">
        <v>446</v>
      </c>
      <c r="B448" t="s">
        <v>940</v>
      </c>
      <c r="C448" s="5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7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5"/>
        <v>41261.25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_xlfn.TEXTSPLIT(R448,{",",",","/"})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5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7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5"/>
        <v>43088.25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_xlfn.TEXTSPLIT(R449,{",",",","/"})</f>
        <v>film &amp; video</v>
      </c>
      <c r="T449" t="str">
        <v>television</v>
      </c>
    </row>
    <row r="450" spans="1:20" ht="31.5" x14ac:dyDescent="0.25">
      <c r="A450">
        <v>448</v>
      </c>
      <c r="B450" t="s">
        <v>944</v>
      </c>
      <c r="C450" s="5" t="s">
        <v>945</v>
      </c>
      <c r="D450">
        <v>89900</v>
      </c>
      <c r="E450">
        <v>45384</v>
      </c>
      <c r="F450" s="6">
        <f t="shared" ref="F450:F513" si="28">E450/D450*100</f>
        <v>50.482758620689658</v>
      </c>
      <c r="G450" t="s">
        <v>14</v>
      </c>
      <c r="H450">
        <v>605</v>
      </c>
      <c r="I450" s="7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ref="N450:N513" si="29">(((L450/60)/60)/24)+DATE(1970,1,1)</f>
        <v>41378.208333333336</v>
      </c>
      <c r="O450" s="11">
        <f t="shared" ref="O450:O513" si="30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_xlfn.TEXTSPLIT(R450,{",",",","/"})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5" t="s">
        <v>947</v>
      </c>
      <c r="D451">
        <v>900</v>
      </c>
      <c r="E451">
        <v>8703</v>
      </c>
      <c r="F451" s="6">
        <f t="shared" si="28"/>
        <v>967</v>
      </c>
      <c r="G451" t="s">
        <v>20</v>
      </c>
      <c r="H451">
        <v>86</v>
      </c>
      <c r="I451" s="7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si="29"/>
        <v>43530.25</v>
      </c>
      <c r="O451" s="11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_xlfn.TEXTSPLIT(R451,{",",",","/"})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5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7">
        <f t="shared" si="27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29"/>
        <v>43394.208333333328</v>
      </c>
      <c r="O452" s="11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_xlfn.TEXTSPLIT(R452,{",",",","/"})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5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7">
        <f t="shared" si="2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29"/>
        <v>42935.208333333328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_xlfn.TEXTSPLIT(R453,{",",",","/"})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5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7">
        <f t="shared" ref="I454:I517" si="31">E454/H454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29"/>
        <v>40365.208333333336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_xlfn.TEXTSPLIT(R454,{",",",","/"})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5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7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29"/>
        <v>42705.25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_xlfn.TEXTSPLIT(R455,{",",",","/"})</f>
        <v>film &amp; video</v>
      </c>
      <c r="T455" t="str">
        <v>science fiction</v>
      </c>
    </row>
    <row r="456" spans="1:20" ht="31.5" x14ac:dyDescent="0.25">
      <c r="A456">
        <v>454</v>
      </c>
      <c r="B456" t="s">
        <v>956</v>
      </c>
      <c r="C456" s="5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7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29"/>
        <v>41568.208333333336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_xlfn.TEXTSPLIT(R456,{",",",","/"})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5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7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29"/>
        <v>40809.208333333336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_xlfn.TEXTSPLIT(R457,{",",",","/"})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5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7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29"/>
        <v>43141.25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_xlfn.TEXTSPLIT(R458,{",",",","/"})</f>
        <v>music</v>
      </c>
      <c r="T458" t="str">
        <v>indie rock</v>
      </c>
    </row>
    <row r="459" spans="1:20" ht="31.5" x14ac:dyDescent="0.25">
      <c r="A459">
        <v>457</v>
      </c>
      <c r="B459" t="s">
        <v>962</v>
      </c>
      <c r="C459" s="5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7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29"/>
        <v>42657.208333333328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_xlfn.TEXTSPLIT(R459,{",",",","/"})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5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7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29"/>
        <v>40265.208333333336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_xlfn.TEXTSPLIT(R460,{",",",","/"})</f>
        <v>theater</v>
      </c>
      <c r="T460" t="str">
        <v>plays</v>
      </c>
    </row>
    <row r="461" spans="1:20" ht="31.5" x14ac:dyDescent="0.25">
      <c r="A461">
        <v>459</v>
      </c>
      <c r="B461" t="s">
        <v>966</v>
      </c>
      <c r="C461" s="5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7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29"/>
        <v>42001.25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_xlfn.TEXTSPLIT(R461,{",",",","/"})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5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7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29"/>
        <v>40399.208333333336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_xlfn.TEXTSPLIT(R462,{",",",","/"})</f>
        <v>theater</v>
      </c>
      <c r="T462" t="str">
        <v>plays</v>
      </c>
    </row>
    <row r="463" spans="1:20" ht="31.5" x14ac:dyDescent="0.25">
      <c r="A463">
        <v>461</v>
      </c>
      <c r="B463" t="s">
        <v>970</v>
      </c>
      <c r="C463" s="5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7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29"/>
        <v>41757.208333333336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_xlfn.TEXTSPLIT(R463,{",",",","/"})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5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7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29"/>
        <v>41304.25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_xlfn.TEXTSPLIT(R464,{",",",","/"})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5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7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29"/>
        <v>41639.25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_xlfn.TEXTSPLIT(R465,{",",",","/"})</f>
        <v>film &amp; video</v>
      </c>
      <c r="T465" t="str">
        <v>animation</v>
      </c>
    </row>
    <row r="466" spans="1:20" ht="31.5" x14ac:dyDescent="0.25">
      <c r="A466">
        <v>464</v>
      </c>
      <c r="B466" t="s">
        <v>976</v>
      </c>
      <c r="C466" s="5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7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29"/>
        <v>43142.25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_xlfn.TEXTSPLIT(R466,{",",",","/"})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5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7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29"/>
        <v>43127.25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_xlfn.TEXTSPLIT(R467,{",",",","/"})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5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7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29"/>
        <v>41409.208333333336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_xlfn.TEXTSPLIT(R468,{",",",","/"})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5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7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29"/>
        <v>42331.25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_xlfn.TEXTSPLIT(R469,{",",",","/"})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5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7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29"/>
        <v>43569.208333333328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_xlfn.TEXTSPLIT(R470,{",",",","/"})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5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7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29"/>
        <v>42142.208333333328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_xlfn.TEXTSPLIT(R471,{",",",","/"})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5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7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29"/>
        <v>42716.25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_xlfn.TEXTSPLIT(R472,{",",",","/"})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5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7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29"/>
        <v>41031.208333333336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_xlfn.TEXTSPLIT(R473,{",",",","/"})</f>
        <v>food</v>
      </c>
      <c r="T473" t="str">
        <v>food trucks</v>
      </c>
    </row>
    <row r="474" spans="1:20" ht="31.5" x14ac:dyDescent="0.25">
      <c r="A474">
        <v>472</v>
      </c>
      <c r="B474" t="s">
        <v>991</v>
      </c>
      <c r="C474" s="5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7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29"/>
        <v>43535.208333333328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_xlfn.TEXTSPLIT(R474,{",",",","/"})</f>
        <v>music</v>
      </c>
      <c r="T474" t="str">
        <v>rock</v>
      </c>
    </row>
    <row r="475" spans="1:20" ht="31.5" x14ac:dyDescent="0.25">
      <c r="A475">
        <v>473</v>
      </c>
      <c r="B475" t="s">
        <v>993</v>
      </c>
      <c r="C475" s="5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7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29"/>
        <v>43277.208333333328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_xlfn.TEXTSPLIT(R475,{",",",","/"})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5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7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29"/>
        <v>41989.25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_xlfn.TEXTSPLIT(R476,{",",",","/"})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5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7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29"/>
        <v>41450.208333333336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_xlfn.TEXTSPLIT(R477,{",",",","/"})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5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7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29"/>
        <v>43322.208333333328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_xlfn.TEXTSPLIT(R478,{",",",","/"})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5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7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29"/>
        <v>40720.208333333336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_xlfn.TEXTSPLIT(R479,{",",",","/"})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5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7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29"/>
        <v>42072.208333333328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_xlfn.TEXTSPLIT(R480,{",",",","/"})</f>
        <v>technology</v>
      </c>
      <c r="T480" t="str">
        <v>wearables</v>
      </c>
    </row>
    <row r="481" spans="1:20" ht="31.5" x14ac:dyDescent="0.25">
      <c r="A481">
        <v>479</v>
      </c>
      <c r="B481" t="s">
        <v>1005</v>
      </c>
      <c r="C481" s="5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7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29"/>
        <v>42945.208333333328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_xlfn.TEXTSPLIT(R481,{",",",","/"})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5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7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29"/>
        <v>40248.25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_xlfn.TEXTSPLIT(R482,{",",",","/"})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5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7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29"/>
        <v>41913.208333333336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_xlfn.TEXTSPLIT(R483,{",",",","/"})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5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7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29"/>
        <v>40963.25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_xlfn.TEXTSPLIT(R484,{",",",","/"})</f>
        <v>publishing</v>
      </c>
      <c r="T484" t="str">
        <v>fiction</v>
      </c>
    </row>
    <row r="485" spans="1:20" ht="31.5" x14ac:dyDescent="0.25">
      <c r="A485">
        <v>483</v>
      </c>
      <c r="B485" t="s">
        <v>1013</v>
      </c>
      <c r="C485" s="5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7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29"/>
        <v>43811.25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_xlfn.TEXTSPLIT(R485,{",",",","/"})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5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7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29"/>
        <v>41855.208333333336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_xlfn.TEXTSPLIT(R486,{",",",","/"})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5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7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29"/>
        <v>43626.208333333328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_xlfn.TEXTSPLIT(R487,{",",",","/"})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5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7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29"/>
        <v>43168.25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_xlfn.TEXTSPLIT(R488,{",",",","/"})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5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7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29"/>
        <v>42845.208333333328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_xlfn.TEXTSPLIT(R489,{",",",","/"})</f>
        <v>theater</v>
      </c>
      <c r="T489" t="str">
        <v>plays</v>
      </c>
    </row>
    <row r="490" spans="1:20" ht="31.5" x14ac:dyDescent="0.25">
      <c r="A490">
        <v>488</v>
      </c>
      <c r="B490" t="s">
        <v>1023</v>
      </c>
      <c r="C490" s="5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7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29"/>
        <v>42403.25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_xlfn.TEXTSPLIT(R490,{",",",","/"})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5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7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29"/>
        <v>40406.208333333336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_xlfn.TEXTSPLIT(R491,{",",",","/"})</f>
        <v>technology</v>
      </c>
      <c r="T491" t="str">
        <v>wearables</v>
      </c>
    </row>
    <row r="492" spans="1:20" ht="31.5" x14ac:dyDescent="0.25">
      <c r="A492">
        <v>490</v>
      </c>
      <c r="B492" t="s">
        <v>1027</v>
      </c>
      <c r="C492" s="5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7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29"/>
        <v>43786.25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_xlfn.TEXTSPLIT(R492,{",",",","/"})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5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7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29"/>
        <v>41456.208333333336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_xlfn.TEXTSPLIT(R493,{",",",","/"})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5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7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29"/>
        <v>40336.208333333336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_xlfn.TEXTSPLIT(R494,{",",",","/"})</f>
        <v>film &amp; video</v>
      </c>
      <c r="T494" t="str">
        <v>shorts</v>
      </c>
    </row>
    <row r="495" spans="1:20" ht="31.5" x14ac:dyDescent="0.25">
      <c r="A495">
        <v>493</v>
      </c>
      <c r="B495" t="s">
        <v>1034</v>
      </c>
      <c r="C495" s="5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7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29"/>
        <v>43645.208333333328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_xlfn.TEXTSPLIT(R495,{",",",","/"})</f>
        <v>photography</v>
      </c>
      <c r="T495" t="str">
        <v>photography books</v>
      </c>
    </row>
    <row r="496" spans="1:20" ht="31.5" x14ac:dyDescent="0.25">
      <c r="A496">
        <v>494</v>
      </c>
      <c r="B496" t="s">
        <v>1036</v>
      </c>
      <c r="C496" s="5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7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29"/>
        <v>40990.208333333336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_xlfn.TEXTSPLIT(R496,{",",",","/"})</f>
        <v>technology</v>
      </c>
      <c r="T496" t="str">
        <v>wearables</v>
      </c>
    </row>
    <row r="497" spans="1:20" ht="31.5" x14ac:dyDescent="0.25">
      <c r="A497">
        <v>495</v>
      </c>
      <c r="B497" t="s">
        <v>1038</v>
      </c>
      <c r="C497" s="5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7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29"/>
        <v>41800.208333333336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_xlfn.TEXTSPLIT(R497,{",",",","/"})</f>
        <v>theater</v>
      </c>
      <c r="T497" t="str">
        <v>plays</v>
      </c>
    </row>
    <row r="498" spans="1:20" ht="31.5" x14ac:dyDescent="0.25">
      <c r="A498">
        <v>496</v>
      </c>
      <c r="B498" t="s">
        <v>1040</v>
      </c>
      <c r="C498" s="5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7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29"/>
        <v>42876.208333333328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_xlfn.TEXTSPLIT(R498,{",",",","/"})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5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7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29"/>
        <v>42724.25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_xlfn.TEXTSPLIT(R499,{",",",","/"})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5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7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29"/>
        <v>42005.25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_xlfn.TEXTSPLIT(R500,{",",",","/"})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5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7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29"/>
        <v>42444.208333333328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_xlfn.TEXTSPLIT(R501,{",",",","/"})</f>
        <v>film &amp; video</v>
      </c>
      <c r="T501" t="str">
        <v>documentary</v>
      </c>
    </row>
    <row r="502" spans="1:20" ht="31.5" x14ac:dyDescent="0.25">
      <c r="A502">
        <v>500</v>
      </c>
      <c r="B502" t="s">
        <v>1048</v>
      </c>
      <c r="C502" s="5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7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29"/>
        <v>41395.208333333336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_xlfn.TEXTSPLIT(R502,{",",",","/"})</f>
        <v>theater</v>
      </c>
      <c r="T502" t="str">
        <v>plays</v>
      </c>
    </row>
    <row r="503" spans="1:20" ht="31.5" x14ac:dyDescent="0.25">
      <c r="A503">
        <v>501</v>
      </c>
      <c r="B503" t="s">
        <v>1050</v>
      </c>
      <c r="C503" s="5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7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29"/>
        <v>41345.208333333336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_xlfn.TEXTSPLIT(R503,{",",",","/"})</f>
        <v>film &amp; video</v>
      </c>
      <c r="T503" t="str">
        <v>documentary</v>
      </c>
    </row>
    <row r="504" spans="1:20" ht="31.5" x14ac:dyDescent="0.25">
      <c r="A504">
        <v>502</v>
      </c>
      <c r="B504" t="s">
        <v>477</v>
      </c>
      <c r="C504" s="5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7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29"/>
        <v>41117.208333333336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_xlfn.TEXTSPLIT(R504,{",",",","/"})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5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7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29"/>
        <v>42186.208333333328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_xlfn.TEXTSPLIT(R505,{",",",","/"})</f>
        <v>film &amp; video</v>
      </c>
      <c r="T505" t="str">
        <v>drama</v>
      </c>
    </row>
    <row r="506" spans="1:20" ht="31.5" x14ac:dyDescent="0.25">
      <c r="A506">
        <v>504</v>
      </c>
      <c r="B506" t="s">
        <v>1055</v>
      </c>
      <c r="C506" s="5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7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29"/>
        <v>42142.208333333328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_xlfn.TEXTSPLIT(R506,{",",",","/"})</f>
        <v>music</v>
      </c>
      <c r="T506" t="str">
        <v>rock</v>
      </c>
    </row>
    <row r="507" spans="1:20" ht="31.5" x14ac:dyDescent="0.25">
      <c r="A507">
        <v>505</v>
      </c>
      <c r="B507" t="s">
        <v>1057</v>
      </c>
      <c r="C507" s="5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7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29"/>
        <v>41341.25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_xlfn.TEXTSPLIT(R507,{",",",","/"})</f>
        <v>publishing</v>
      </c>
      <c r="T507" t="str">
        <v>radio &amp; podcasts</v>
      </c>
    </row>
    <row r="508" spans="1:20" ht="31.5" x14ac:dyDescent="0.25">
      <c r="A508">
        <v>506</v>
      </c>
      <c r="B508" t="s">
        <v>1059</v>
      </c>
      <c r="C508" s="5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7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29"/>
        <v>43062.25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_xlfn.TEXTSPLIT(R508,{",",",","/"})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5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7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29"/>
        <v>41373.208333333336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_xlfn.TEXTSPLIT(R509,{",",",","/"})</f>
        <v>technology</v>
      </c>
      <c r="T509" t="str">
        <v>web</v>
      </c>
    </row>
    <row r="510" spans="1:20" ht="31.5" x14ac:dyDescent="0.25">
      <c r="A510">
        <v>508</v>
      </c>
      <c r="B510" t="s">
        <v>1063</v>
      </c>
      <c r="C510" s="5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7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29"/>
        <v>43310.208333333328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_xlfn.TEXTSPLIT(R510,{",",",","/"})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5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7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29"/>
        <v>41034.208333333336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_xlfn.TEXTSPLIT(R511,{",",",","/"})</f>
        <v>theater</v>
      </c>
      <c r="T511" t="str">
        <v>plays</v>
      </c>
    </row>
    <row r="512" spans="1:20" ht="31.5" x14ac:dyDescent="0.25">
      <c r="A512">
        <v>510</v>
      </c>
      <c r="B512" t="s">
        <v>1066</v>
      </c>
      <c r="C512" s="5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7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29"/>
        <v>43251.208333333328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_xlfn.TEXTSPLIT(R512,{",",",","/"})</f>
        <v>film &amp; video</v>
      </c>
      <c r="T512" t="str">
        <v>drama</v>
      </c>
    </row>
    <row r="513" spans="1:20" ht="31.5" x14ac:dyDescent="0.25">
      <c r="A513">
        <v>511</v>
      </c>
      <c r="B513" t="s">
        <v>1068</v>
      </c>
      <c r="C513" s="5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7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29"/>
        <v>43671.208333333328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_xlfn.TEXTSPLIT(R513,{",",",","/"})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5" t="s">
        <v>1071</v>
      </c>
      <c r="D514">
        <v>9100</v>
      </c>
      <c r="E514">
        <v>12678</v>
      </c>
      <c r="F514" s="6">
        <f t="shared" ref="F514:F577" si="32">E514/D514*100</f>
        <v>139.31868131868131</v>
      </c>
      <c r="G514" t="s">
        <v>20</v>
      </c>
      <c r="H514">
        <v>239</v>
      </c>
      <c r="I514" s="7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ref="N514:N577" si="33">(((L514/60)/60)/24)+DATE(1970,1,1)</f>
        <v>41825.208333333336</v>
      </c>
      <c r="O514" s="11">
        <f t="shared" ref="O514:O577" si="34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_xlfn.TEXTSPLIT(R514,{",",",","/"})</f>
        <v>games</v>
      </c>
      <c r="T514" t="str">
        <v>video games</v>
      </c>
    </row>
    <row r="515" spans="1:20" ht="31.5" x14ac:dyDescent="0.25">
      <c r="A515">
        <v>513</v>
      </c>
      <c r="B515" t="s">
        <v>1072</v>
      </c>
      <c r="C515" s="5" t="s">
        <v>1073</v>
      </c>
      <c r="D515">
        <v>8300</v>
      </c>
      <c r="E515">
        <v>3260</v>
      </c>
      <c r="F515" s="6">
        <f t="shared" si="32"/>
        <v>39.277108433734945</v>
      </c>
      <c r="G515" t="s">
        <v>74</v>
      </c>
      <c r="H515">
        <v>35</v>
      </c>
      <c r="I515" s="7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si="33"/>
        <v>40430.208333333336</v>
      </c>
      <c r="O515" s="11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_xlfn.TEXTSPLIT(R515,{",",",","/"})</f>
        <v>film &amp; video</v>
      </c>
      <c r="T515" t="str">
        <v>television</v>
      </c>
    </row>
    <row r="516" spans="1:20" ht="31.5" x14ac:dyDescent="0.25">
      <c r="A516">
        <v>514</v>
      </c>
      <c r="B516" t="s">
        <v>1074</v>
      </c>
      <c r="C516" s="5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7">
        <f t="shared" si="31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3"/>
        <v>41614.25</v>
      </c>
      <c r="O516" s="11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_xlfn.TEXTSPLIT(R516,{",",",","/"})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5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7">
        <f t="shared" si="31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3"/>
        <v>40900.25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_xlfn.TEXTSPLIT(R517,{",",",","/"})</f>
        <v>theater</v>
      </c>
      <c r="T517" t="str">
        <v>plays</v>
      </c>
    </row>
    <row r="518" spans="1:20" ht="31.5" x14ac:dyDescent="0.25">
      <c r="A518">
        <v>516</v>
      </c>
      <c r="B518" t="s">
        <v>1078</v>
      </c>
      <c r="C518" s="5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7">
        <f t="shared" ref="I518:I581" si="35">E518/H518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3"/>
        <v>40396.208333333336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_xlfn.TEXTSPLIT(R518,{",",",","/"})</f>
        <v>publishing</v>
      </c>
      <c r="T518" t="str">
        <v>nonfiction</v>
      </c>
    </row>
    <row r="519" spans="1:20" ht="31.5" x14ac:dyDescent="0.25">
      <c r="A519">
        <v>517</v>
      </c>
      <c r="B519" t="s">
        <v>1080</v>
      </c>
      <c r="C519" s="5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7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3"/>
        <v>42860.208333333328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_xlfn.TEXTSPLIT(R519,{",",",","/"})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5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7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3"/>
        <v>43154.25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_xlfn.TEXTSPLIT(R520,{",",",","/"})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5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7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3"/>
        <v>42012.25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_xlfn.TEXTSPLIT(R521,{",",",","/"})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5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7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3"/>
        <v>43574.208333333328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_xlfn.TEXTSPLIT(R522,{",",",","/"})</f>
        <v>theater</v>
      </c>
      <c r="T522" t="str">
        <v>plays</v>
      </c>
    </row>
    <row r="523" spans="1:20" ht="31.5" x14ac:dyDescent="0.25">
      <c r="A523">
        <v>521</v>
      </c>
      <c r="B523" t="s">
        <v>1088</v>
      </c>
      <c r="C523" s="5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7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3"/>
        <v>42605.208333333328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_xlfn.TEXTSPLIT(R523,{",",",","/"})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5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7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3"/>
        <v>41093.208333333336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_xlfn.TEXTSPLIT(R524,{",",",","/"})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5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7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3"/>
        <v>40241.25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_xlfn.TEXTSPLIT(R525,{",",",","/"})</f>
        <v>film &amp; video</v>
      </c>
      <c r="T525" t="str">
        <v>shorts</v>
      </c>
    </row>
    <row r="526" spans="1:20" ht="31.5" x14ac:dyDescent="0.25">
      <c r="A526">
        <v>524</v>
      </c>
      <c r="B526" t="s">
        <v>1093</v>
      </c>
      <c r="C526" s="5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7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3"/>
        <v>40294.208333333336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_xlfn.TEXTSPLIT(R526,{",",",","/"})</f>
        <v>theater</v>
      </c>
      <c r="T526" t="str">
        <v>plays</v>
      </c>
    </row>
    <row r="527" spans="1:20" ht="31.5" x14ac:dyDescent="0.25">
      <c r="A527">
        <v>525</v>
      </c>
      <c r="B527" t="s">
        <v>1095</v>
      </c>
      <c r="C527" s="5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7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3"/>
        <v>40505.25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_xlfn.TEXTSPLIT(R527,{",",",","/"})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5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7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3"/>
        <v>42364.25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_xlfn.TEXTSPLIT(R528,{",",",","/"})</f>
        <v>theater</v>
      </c>
      <c r="T528" t="str">
        <v>plays</v>
      </c>
    </row>
    <row r="529" spans="1:20" ht="31.5" x14ac:dyDescent="0.25">
      <c r="A529">
        <v>527</v>
      </c>
      <c r="B529" t="s">
        <v>1099</v>
      </c>
      <c r="C529" s="5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7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3"/>
        <v>42405.25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_xlfn.TEXTSPLIT(R529,{",",",","/"})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5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7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3"/>
        <v>41601.25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_xlfn.TEXTSPLIT(R530,{",",",","/"})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5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7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3"/>
        <v>41769.208333333336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_xlfn.TEXTSPLIT(R531,{",",",","/"})</f>
        <v>games</v>
      </c>
      <c r="T531" t="str">
        <v>video games</v>
      </c>
    </row>
    <row r="532" spans="1:20" ht="31.5" x14ac:dyDescent="0.25">
      <c r="A532">
        <v>530</v>
      </c>
      <c r="B532" t="s">
        <v>1105</v>
      </c>
      <c r="C532" s="5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7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3"/>
        <v>40421.208333333336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_xlfn.TEXTSPLIT(R532,{",",",","/"})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5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7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3"/>
        <v>41589.25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_xlfn.TEXTSPLIT(R533,{",",",","/"})</f>
        <v>games</v>
      </c>
      <c r="T533" t="str">
        <v>video games</v>
      </c>
    </row>
    <row r="534" spans="1:20" ht="31.5" x14ac:dyDescent="0.25">
      <c r="A534">
        <v>532</v>
      </c>
      <c r="B534" t="s">
        <v>1109</v>
      </c>
      <c r="C534" s="5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7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3"/>
        <v>43125.25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_xlfn.TEXTSPLIT(R534,{",",",","/"})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5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7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3"/>
        <v>41479.208333333336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_xlfn.TEXTSPLIT(R535,{",",",","/"})</f>
        <v>music</v>
      </c>
      <c r="T535" t="str">
        <v>indie rock</v>
      </c>
    </row>
    <row r="536" spans="1:20" ht="31.5" x14ac:dyDescent="0.25">
      <c r="A536">
        <v>534</v>
      </c>
      <c r="B536" t="s">
        <v>1113</v>
      </c>
      <c r="C536" s="5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7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3"/>
        <v>43329.208333333328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_xlfn.TEXTSPLIT(R536,{",",",","/"})</f>
        <v>film &amp; video</v>
      </c>
      <c r="T536" t="str">
        <v>drama</v>
      </c>
    </row>
    <row r="537" spans="1:20" ht="31.5" x14ac:dyDescent="0.25">
      <c r="A537">
        <v>535</v>
      </c>
      <c r="B537" t="s">
        <v>1115</v>
      </c>
      <c r="C537" s="5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7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3"/>
        <v>43259.208333333328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_xlfn.TEXTSPLIT(R537,{",",",","/"})</f>
        <v>theater</v>
      </c>
      <c r="T537" t="str">
        <v>plays</v>
      </c>
    </row>
    <row r="538" spans="1:20" ht="31.5" x14ac:dyDescent="0.25">
      <c r="A538">
        <v>536</v>
      </c>
      <c r="B538" t="s">
        <v>1117</v>
      </c>
      <c r="C538" s="5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7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3"/>
        <v>40414.208333333336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_xlfn.TEXTSPLIT(R538,{",",",","/"})</f>
        <v>publishing</v>
      </c>
      <c r="T538" t="str">
        <v>fiction</v>
      </c>
    </row>
    <row r="539" spans="1:20" ht="31.5" x14ac:dyDescent="0.25">
      <c r="A539">
        <v>537</v>
      </c>
      <c r="B539" t="s">
        <v>1119</v>
      </c>
      <c r="C539" s="5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7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3"/>
        <v>43342.208333333328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_xlfn.TEXTSPLIT(R539,{",",",","/"})</f>
        <v>film &amp; video</v>
      </c>
      <c r="T539" t="str">
        <v>documentary</v>
      </c>
    </row>
    <row r="540" spans="1:20" ht="31.5" x14ac:dyDescent="0.25">
      <c r="A540">
        <v>538</v>
      </c>
      <c r="B540" t="s">
        <v>1121</v>
      </c>
      <c r="C540" s="5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7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3"/>
        <v>41539.208333333336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_xlfn.TEXTSPLIT(R540,{",",",","/"})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5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7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3"/>
        <v>43647.208333333328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_xlfn.TEXTSPLIT(R541,{",",",","/"})</f>
        <v>food</v>
      </c>
      <c r="T541" t="str">
        <v>food trucks</v>
      </c>
    </row>
    <row r="542" spans="1:20" ht="31.5" x14ac:dyDescent="0.25">
      <c r="A542">
        <v>540</v>
      </c>
      <c r="B542" t="s">
        <v>1125</v>
      </c>
      <c r="C542" s="5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7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3"/>
        <v>43225.208333333328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_xlfn.TEXTSPLIT(R542,{",",",","/"})</f>
        <v>photography</v>
      </c>
      <c r="T542" t="str">
        <v>photography books</v>
      </c>
    </row>
    <row r="543" spans="1:20" ht="31.5" x14ac:dyDescent="0.25">
      <c r="A543">
        <v>541</v>
      </c>
      <c r="B543" t="s">
        <v>1127</v>
      </c>
      <c r="C543" s="5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7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3"/>
        <v>42165.208333333328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_xlfn.TEXTSPLIT(R543,{",",",","/"})</f>
        <v>games</v>
      </c>
      <c r="T543" t="str">
        <v>mobile games</v>
      </c>
    </row>
    <row r="544" spans="1:20" ht="31.5" x14ac:dyDescent="0.25">
      <c r="A544">
        <v>542</v>
      </c>
      <c r="B544" t="s">
        <v>1129</v>
      </c>
      <c r="C544" s="5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7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3"/>
        <v>42391.25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_xlfn.TEXTSPLIT(R544,{",",",","/"})</f>
        <v>music</v>
      </c>
      <c r="T544" t="str">
        <v>indie rock</v>
      </c>
    </row>
    <row r="545" spans="1:20" ht="31.5" x14ac:dyDescent="0.25">
      <c r="A545">
        <v>543</v>
      </c>
      <c r="B545" t="s">
        <v>1131</v>
      </c>
      <c r="C545" s="5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7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3"/>
        <v>41528.208333333336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_xlfn.TEXTSPLIT(R545,{",",",","/"})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5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7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3"/>
        <v>42377.25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_xlfn.TEXTSPLIT(R546,{",",",","/"})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5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7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3"/>
        <v>43824.25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_xlfn.TEXTSPLIT(R547,{",",",","/"})</f>
        <v>theater</v>
      </c>
      <c r="T547" t="str">
        <v>plays</v>
      </c>
    </row>
    <row r="548" spans="1:20" ht="31.5" x14ac:dyDescent="0.25">
      <c r="A548">
        <v>546</v>
      </c>
      <c r="B548" t="s">
        <v>1137</v>
      </c>
      <c r="C548" s="5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7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3"/>
        <v>43360.208333333328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_xlfn.TEXTSPLIT(R548,{",",",","/"})</f>
        <v>theater</v>
      </c>
      <c r="T548" t="str">
        <v>plays</v>
      </c>
    </row>
    <row r="549" spans="1:20" ht="31.5" x14ac:dyDescent="0.25">
      <c r="A549">
        <v>547</v>
      </c>
      <c r="B549" t="s">
        <v>1139</v>
      </c>
      <c r="C549" s="5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7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3"/>
        <v>42029.25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_xlfn.TEXTSPLIT(R549,{",",",","/"})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5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7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3"/>
        <v>42461.208333333328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_xlfn.TEXTSPLIT(R550,{",",",","/"})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5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7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3"/>
        <v>41422.208333333336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_xlfn.TEXTSPLIT(R551,{",",",","/"})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5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7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3"/>
        <v>40968.25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_xlfn.TEXTSPLIT(R552,{",",",","/"})</f>
        <v>music</v>
      </c>
      <c r="T552" t="str">
        <v>indie rock</v>
      </c>
    </row>
    <row r="553" spans="1:20" ht="31.5" x14ac:dyDescent="0.25">
      <c r="A553">
        <v>551</v>
      </c>
      <c r="B553" t="s">
        <v>1147</v>
      </c>
      <c r="C553" s="5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7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3"/>
        <v>41993.25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_xlfn.TEXTSPLIT(R553,{",",",","/"})</f>
        <v>technology</v>
      </c>
      <c r="T553" t="str">
        <v>web</v>
      </c>
    </row>
    <row r="554" spans="1:20" ht="31.5" x14ac:dyDescent="0.25">
      <c r="A554">
        <v>552</v>
      </c>
      <c r="B554" t="s">
        <v>1149</v>
      </c>
      <c r="C554" s="5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7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3"/>
        <v>42700.25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_xlfn.TEXTSPLIT(R554,{",",",","/"})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5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7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3"/>
        <v>40545.25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_xlfn.TEXTSPLIT(R555,{",",",","/"})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5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7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3"/>
        <v>42723.25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_xlfn.TEXTSPLIT(R556,{",",",","/"})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5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7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3"/>
        <v>41731.208333333336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_xlfn.TEXTSPLIT(R557,{",",",","/"})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5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7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3"/>
        <v>40792.208333333336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_xlfn.TEXTSPLIT(R558,{",",",","/"})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5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7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3"/>
        <v>42279.208333333328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_xlfn.TEXTSPLIT(R559,{",",",","/"})</f>
        <v>film &amp; video</v>
      </c>
      <c r="T559" t="str">
        <v>science fiction</v>
      </c>
    </row>
    <row r="560" spans="1:20" ht="31.5" x14ac:dyDescent="0.25">
      <c r="A560">
        <v>558</v>
      </c>
      <c r="B560" t="s">
        <v>1160</v>
      </c>
      <c r="C560" s="5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7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3"/>
        <v>42424.25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_xlfn.TEXTSPLIT(R560,{",",",","/"})</f>
        <v>theater</v>
      </c>
      <c r="T560" t="str">
        <v>plays</v>
      </c>
    </row>
    <row r="561" spans="1:20" ht="31.5" x14ac:dyDescent="0.25">
      <c r="A561">
        <v>559</v>
      </c>
      <c r="B561" t="s">
        <v>1162</v>
      </c>
      <c r="C561" s="5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7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3"/>
        <v>42584.208333333328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_xlfn.TEXTSPLIT(R561,{",",",","/"})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5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7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3"/>
        <v>40865.25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_xlfn.TEXTSPLIT(R562,{",",",","/"})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5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7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3"/>
        <v>40833.208333333336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_xlfn.TEXTSPLIT(R563,{",",",","/"})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5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7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3"/>
        <v>43536.208333333328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_xlfn.TEXTSPLIT(R564,{",",",","/"})</f>
        <v>music</v>
      </c>
      <c r="T564" t="str">
        <v>rock</v>
      </c>
    </row>
    <row r="565" spans="1:20" ht="31.5" x14ac:dyDescent="0.25">
      <c r="A565">
        <v>563</v>
      </c>
      <c r="B565" t="s">
        <v>1170</v>
      </c>
      <c r="C565" s="5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7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3"/>
        <v>43417.25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_xlfn.TEXTSPLIT(R565,{",",",","/"})</f>
        <v>film &amp; video</v>
      </c>
      <c r="T565" t="str">
        <v>documentary</v>
      </c>
    </row>
    <row r="566" spans="1:20" ht="31.5" x14ac:dyDescent="0.25">
      <c r="A566">
        <v>564</v>
      </c>
      <c r="B566" t="s">
        <v>1172</v>
      </c>
      <c r="C566" s="5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7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3"/>
        <v>42078.208333333328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_xlfn.TEXTSPLIT(R566,{",",",","/"})</f>
        <v>theater</v>
      </c>
      <c r="T566" t="str">
        <v>plays</v>
      </c>
    </row>
    <row r="567" spans="1:20" ht="31.5" x14ac:dyDescent="0.25">
      <c r="A567">
        <v>565</v>
      </c>
      <c r="B567" t="s">
        <v>1174</v>
      </c>
      <c r="C567" s="5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7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3"/>
        <v>40862.25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_xlfn.TEXTSPLIT(R567,{",",",","/"})</f>
        <v>theater</v>
      </c>
      <c r="T567" t="str">
        <v>plays</v>
      </c>
    </row>
    <row r="568" spans="1:20" ht="31.5" x14ac:dyDescent="0.25">
      <c r="A568">
        <v>566</v>
      </c>
      <c r="B568" t="s">
        <v>1176</v>
      </c>
      <c r="C568" s="5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7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3"/>
        <v>42424.25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_xlfn.TEXTSPLIT(R568,{",",",","/"})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5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7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3"/>
        <v>41830.208333333336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_xlfn.TEXTSPLIT(R569,{",",",","/"})</f>
        <v>music</v>
      </c>
      <c r="T569" t="str">
        <v>rock</v>
      </c>
    </row>
    <row r="570" spans="1:20" ht="31.5" x14ac:dyDescent="0.25">
      <c r="A570">
        <v>568</v>
      </c>
      <c r="B570" t="s">
        <v>1180</v>
      </c>
      <c r="C570" s="5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7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3"/>
        <v>40374.208333333336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_xlfn.TEXTSPLIT(R570,{",",",","/"})</f>
        <v>theater</v>
      </c>
      <c r="T570" t="str">
        <v>plays</v>
      </c>
    </row>
    <row r="571" spans="1:20" ht="31.5" x14ac:dyDescent="0.25">
      <c r="A571">
        <v>569</v>
      </c>
      <c r="B571" t="s">
        <v>1182</v>
      </c>
      <c r="C571" s="5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7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3"/>
        <v>40554.25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_xlfn.TEXTSPLIT(R571,{",",",","/"})</f>
        <v>film &amp; video</v>
      </c>
      <c r="T571" t="str">
        <v>animation</v>
      </c>
    </row>
    <row r="572" spans="1:20" ht="31.5" x14ac:dyDescent="0.25">
      <c r="A572">
        <v>570</v>
      </c>
      <c r="B572" t="s">
        <v>1184</v>
      </c>
      <c r="C572" s="5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7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3"/>
        <v>41993.25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_xlfn.TEXTSPLIT(R572,{",",",","/"})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5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7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3"/>
        <v>42174.208333333328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_xlfn.TEXTSPLIT(R573,{",",",","/"})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5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7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3"/>
        <v>42275.208333333328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_xlfn.TEXTSPLIT(R574,{",",",","/"})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5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7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3"/>
        <v>41761.208333333336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_xlfn.TEXTSPLIT(R575,{",",",","/"})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5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7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3"/>
        <v>43806.25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_xlfn.TEXTSPLIT(R576,{",",",","/"})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5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7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3"/>
        <v>41779.208333333336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_xlfn.TEXTSPLIT(R577,{",",",","/"})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5" t="s">
        <v>1197</v>
      </c>
      <c r="D578">
        <v>9700</v>
      </c>
      <c r="E578">
        <v>6298</v>
      </c>
      <c r="F578" s="6">
        <f t="shared" ref="F578:F641" si="36">E578/D578*100</f>
        <v>64.927835051546396</v>
      </c>
      <c r="G578" t="s">
        <v>14</v>
      </c>
      <c r="H578">
        <v>64</v>
      </c>
      <c r="I578" s="7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ref="N578:N641" si="37">(((L578/60)/60)/24)+DATE(1970,1,1)</f>
        <v>43040.208333333328</v>
      </c>
      <c r="O578" s="11">
        <f t="shared" ref="O578:O641" si="38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_xlfn.TEXTSPLIT(R578,{",",",","/"})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5" t="s">
        <v>1199</v>
      </c>
      <c r="D579">
        <v>8200</v>
      </c>
      <c r="E579">
        <v>1546</v>
      </c>
      <c r="F579" s="6">
        <f t="shared" si="36"/>
        <v>18.853658536585368</v>
      </c>
      <c r="G579" t="s">
        <v>74</v>
      </c>
      <c r="H579">
        <v>37</v>
      </c>
      <c r="I579" s="7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si="37"/>
        <v>40613.25</v>
      </c>
      <c r="O579" s="11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_xlfn.TEXTSPLIT(R579,{",",",","/"})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5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7">
        <f t="shared" si="3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7"/>
        <v>40878.25</v>
      </c>
      <c r="O580" s="11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_xlfn.TEXTSPLIT(R580,{",",",","/"})</f>
        <v>film &amp; video</v>
      </c>
      <c r="T580" t="str">
        <v>science fiction</v>
      </c>
    </row>
    <row r="581" spans="1:20" ht="31.5" x14ac:dyDescent="0.25">
      <c r="A581">
        <v>579</v>
      </c>
      <c r="B581" t="s">
        <v>1202</v>
      </c>
      <c r="C581" s="5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7">
        <f t="shared" si="3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7"/>
        <v>40762.208333333336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_xlfn.TEXTSPLIT(R581,{",",",","/"})</f>
        <v>music</v>
      </c>
      <c r="T581" t="str">
        <v>jazz</v>
      </c>
    </row>
    <row r="582" spans="1:20" ht="31.5" x14ac:dyDescent="0.25">
      <c r="A582">
        <v>580</v>
      </c>
      <c r="B582" t="s">
        <v>556</v>
      </c>
      <c r="C582" s="5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7">
        <f t="shared" ref="I582:I645" si="39">E582/H582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7"/>
        <v>41696.25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_xlfn.TEXTSPLIT(R582,{",",",","/"})</f>
        <v>theater</v>
      </c>
      <c r="T582" t="str">
        <v>plays</v>
      </c>
    </row>
    <row r="583" spans="1:20" ht="31.5" x14ac:dyDescent="0.25">
      <c r="A583">
        <v>581</v>
      </c>
      <c r="B583" t="s">
        <v>1205</v>
      </c>
      <c r="C583" s="5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7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7"/>
        <v>40662.208333333336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_xlfn.TEXTSPLIT(R583,{",",",","/"})</f>
        <v>technology</v>
      </c>
      <c r="T583" t="str">
        <v>web</v>
      </c>
    </row>
    <row r="584" spans="1:20" ht="31.5" x14ac:dyDescent="0.25">
      <c r="A584">
        <v>582</v>
      </c>
      <c r="B584" t="s">
        <v>1207</v>
      </c>
      <c r="C584" s="5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7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7"/>
        <v>42165.208333333328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_xlfn.TEXTSPLIT(R584,{",",",","/"})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5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7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7"/>
        <v>40959.25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_xlfn.TEXTSPLIT(R585,{",",",","/"})</f>
        <v>film &amp; video</v>
      </c>
      <c r="T585" t="str">
        <v>documentary</v>
      </c>
    </row>
    <row r="586" spans="1:20" ht="31.5" x14ac:dyDescent="0.25">
      <c r="A586">
        <v>584</v>
      </c>
      <c r="B586" t="s">
        <v>45</v>
      </c>
      <c r="C586" s="5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7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7"/>
        <v>41024.208333333336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_xlfn.TEXTSPLIT(R586,{",",",","/"})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5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7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7"/>
        <v>40255.208333333336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_xlfn.TEXTSPLIT(R587,{",",",","/"})</f>
        <v>publishing</v>
      </c>
      <c r="T587" t="str">
        <v>translations</v>
      </c>
    </row>
    <row r="588" spans="1:20" ht="31.5" x14ac:dyDescent="0.25">
      <c r="A588">
        <v>586</v>
      </c>
      <c r="B588" t="s">
        <v>1214</v>
      </c>
      <c r="C588" s="5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7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7"/>
        <v>40499.25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_xlfn.TEXTSPLIT(R588,{",",",","/"})</f>
        <v>music</v>
      </c>
      <c r="T588" t="str">
        <v>rock</v>
      </c>
    </row>
    <row r="589" spans="1:20" ht="31.5" x14ac:dyDescent="0.25">
      <c r="A589">
        <v>587</v>
      </c>
      <c r="B589" t="s">
        <v>1216</v>
      </c>
      <c r="C589" s="5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7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7"/>
        <v>43484.25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_xlfn.TEXTSPLIT(R589,{",",",","/"})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5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7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7"/>
        <v>40262.208333333336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_xlfn.TEXTSPLIT(R590,{",",",","/"})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5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7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7"/>
        <v>42190.208333333328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_xlfn.TEXTSPLIT(R591,{",",",","/"})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5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7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7"/>
        <v>41994.25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_xlfn.TEXTSPLIT(R592,{",",",","/"})</f>
        <v>publishing</v>
      </c>
      <c r="T592" t="str">
        <v>radio &amp; podcasts</v>
      </c>
    </row>
    <row r="593" spans="1:20" ht="31.5" x14ac:dyDescent="0.25">
      <c r="A593">
        <v>591</v>
      </c>
      <c r="B593" t="s">
        <v>1224</v>
      </c>
      <c r="C593" s="5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7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7"/>
        <v>40373.208333333336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_xlfn.TEXTSPLIT(R593,{",",",","/"})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5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7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7"/>
        <v>41789.208333333336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_xlfn.TEXTSPLIT(R594,{",",",","/"})</f>
        <v>theater</v>
      </c>
      <c r="T594" t="str">
        <v>plays</v>
      </c>
    </row>
    <row r="595" spans="1:20" ht="31.5" x14ac:dyDescent="0.25">
      <c r="A595">
        <v>593</v>
      </c>
      <c r="B595" t="s">
        <v>1228</v>
      </c>
      <c r="C595" s="5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7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7"/>
        <v>41724.208333333336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_xlfn.TEXTSPLIT(R595,{",",",","/"})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5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7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7"/>
        <v>42548.208333333328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_xlfn.TEXTSPLIT(R596,{",",",","/"})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5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7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7"/>
        <v>40253.208333333336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_xlfn.TEXTSPLIT(R597,{",",",","/"})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5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7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7"/>
        <v>42434.25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_xlfn.TEXTSPLIT(R598,{",",",","/"})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5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7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7"/>
        <v>43786.25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_xlfn.TEXTSPLIT(R599,{",",",","/"})</f>
        <v>theater</v>
      </c>
      <c r="T599" t="str">
        <v>plays</v>
      </c>
    </row>
    <row r="600" spans="1:20" ht="31.5" x14ac:dyDescent="0.25">
      <c r="A600">
        <v>598</v>
      </c>
      <c r="B600" t="s">
        <v>1238</v>
      </c>
      <c r="C600" s="5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7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7"/>
        <v>40344.208333333336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_xlfn.TEXTSPLIT(R600,{",",",","/"})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5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7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7"/>
        <v>42047.25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_xlfn.TEXTSPLIT(R601,{",",",","/"})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5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7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7"/>
        <v>41485.208333333336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_xlfn.TEXTSPLIT(R602,{",",",","/"})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5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7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7"/>
        <v>41789.208333333336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_xlfn.TEXTSPLIT(R603,{",",",","/"})</f>
        <v>technology</v>
      </c>
      <c r="T603" t="str">
        <v>wearables</v>
      </c>
    </row>
    <row r="604" spans="1:20" ht="31.5" x14ac:dyDescent="0.25">
      <c r="A604">
        <v>602</v>
      </c>
      <c r="B604" t="s">
        <v>1246</v>
      </c>
      <c r="C604" s="5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7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7"/>
        <v>42160.208333333328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_xlfn.TEXTSPLIT(R604,{",",",","/"})</f>
        <v>theater</v>
      </c>
      <c r="T604" t="str">
        <v>plays</v>
      </c>
    </row>
    <row r="605" spans="1:20" ht="31.5" x14ac:dyDescent="0.25">
      <c r="A605">
        <v>603</v>
      </c>
      <c r="B605" t="s">
        <v>1248</v>
      </c>
      <c r="C605" s="5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7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7"/>
        <v>43573.208333333328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_xlfn.TEXTSPLIT(R605,{",",",","/"})</f>
        <v>theater</v>
      </c>
      <c r="T605" t="str">
        <v>plays</v>
      </c>
    </row>
    <row r="606" spans="1:20" ht="31.5" x14ac:dyDescent="0.25">
      <c r="A606">
        <v>604</v>
      </c>
      <c r="B606" t="s">
        <v>1250</v>
      </c>
      <c r="C606" s="5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7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7"/>
        <v>40565.25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_xlfn.TEXTSPLIT(R606,{",",",","/"})</f>
        <v>theater</v>
      </c>
      <c r="T606" t="str">
        <v>plays</v>
      </c>
    </row>
    <row r="607" spans="1:20" ht="31.5" x14ac:dyDescent="0.25">
      <c r="A607">
        <v>605</v>
      </c>
      <c r="B607" t="s">
        <v>1252</v>
      </c>
      <c r="C607" s="5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7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7"/>
        <v>42280.208333333328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_xlfn.TEXTSPLIT(R607,{",",",","/"})</f>
        <v>publishing</v>
      </c>
      <c r="T607" t="str">
        <v>nonfiction</v>
      </c>
    </row>
    <row r="608" spans="1:20" ht="31.5" x14ac:dyDescent="0.25">
      <c r="A608">
        <v>606</v>
      </c>
      <c r="B608" t="s">
        <v>1254</v>
      </c>
      <c r="C608" s="5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7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7"/>
        <v>42436.25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_xlfn.TEXTSPLIT(R608,{",",",","/"})</f>
        <v>music</v>
      </c>
      <c r="T608" t="str">
        <v>rock</v>
      </c>
    </row>
    <row r="609" spans="1:20" ht="31.5" x14ac:dyDescent="0.25">
      <c r="A609">
        <v>607</v>
      </c>
      <c r="B609" t="s">
        <v>1256</v>
      </c>
      <c r="C609" s="5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7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7"/>
        <v>41721.208333333336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_xlfn.TEXTSPLIT(R609,{",",",","/"})</f>
        <v>food</v>
      </c>
      <c r="T609" t="str">
        <v>food trucks</v>
      </c>
    </row>
    <row r="610" spans="1:20" ht="31.5" x14ac:dyDescent="0.25">
      <c r="A610">
        <v>608</v>
      </c>
      <c r="B610" t="s">
        <v>1258</v>
      </c>
      <c r="C610" s="5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7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7"/>
        <v>43530.25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_xlfn.TEXTSPLIT(R610,{",",",","/"})</f>
        <v>music</v>
      </c>
      <c r="T610" t="str">
        <v>jazz</v>
      </c>
    </row>
    <row r="611" spans="1:20" ht="31.5" x14ac:dyDescent="0.25">
      <c r="A611">
        <v>609</v>
      </c>
      <c r="B611" t="s">
        <v>1260</v>
      </c>
      <c r="C611" s="5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7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7"/>
        <v>43481.25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_xlfn.TEXTSPLIT(R611,{",",",","/"})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5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7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7"/>
        <v>41259.25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_xlfn.TEXTSPLIT(R612,{",",",","/"})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5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7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7"/>
        <v>41480.208333333336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_xlfn.TEXTSPLIT(R613,{",",",","/"})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5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7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7"/>
        <v>40474.208333333336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_xlfn.TEXTSPLIT(R614,{",",",","/"})</f>
        <v>music</v>
      </c>
      <c r="T614" t="str">
        <v>electric music</v>
      </c>
    </row>
    <row r="615" spans="1:20" ht="31.5" x14ac:dyDescent="0.25">
      <c r="A615">
        <v>613</v>
      </c>
      <c r="B615" t="s">
        <v>1268</v>
      </c>
      <c r="C615" s="5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7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7"/>
        <v>42973.208333333328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_xlfn.TEXTSPLIT(R615,{",",",","/"})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5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7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7"/>
        <v>42746.25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_xlfn.TEXTSPLIT(R616,{",",",","/"})</f>
        <v>theater</v>
      </c>
      <c r="T616" t="str">
        <v>plays</v>
      </c>
    </row>
    <row r="617" spans="1:20" ht="31.5" x14ac:dyDescent="0.25">
      <c r="A617">
        <v>615</v>
      </c>
      <c r="B617" t="s">
        <v>1272</v>
      </c>
      <c r="C617" s="5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7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7"/>
        <v>42489.208333333328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_xlfn.TEXTSPLIT(R617,{",",",","/"})</f>
        <v>theater</v>
      </c>
      <c r="T617" t="str">
        <v>plays</v>
      </c>
    </row>
    <row r="618" spans="1:20" ht="31.5" x14ac:dyDescent="0.25">
      <c r="A618">
        <v>616</v>
      </c>
      <c r="B618" t="s">
        <v>1274</v>
      </c>
      <c r="C618" s="5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7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7"/>
        <v>41537.208333333336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_xlfn.TEXTSPLIT(R618,{",",",","/"})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5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7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7"/>
        <v>41794.208333333336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_xlfn.TEXTSPLIT(R619,{",",",","/"})</f>
        <v>theater</v>
      </c>
      <c r="T619" t="str">
        <v>plays</v>
      </c>
    </row>
    <row r="620" spans="1:20" ht="31.5" x14ac:dyDescent="0.25">
      <c r="A620">
        <v>618</v>
      </c>
      <c r="B620" t="s">
        <v>1278</v>
      </c>
      <c r="C620" s="5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7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7"/>
        <v>41396.208333333336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_xlfn.TEXTSPLIT(R620,{",",",","/"})</f>
        <v>publishing</v>
      </c>
      <c r="T620" t="str">
        <v>nonfiction</v>
      </c>
    </row>
    <row r="621" spans="1:20" ht="31.5" x14ac:dyDescent="0.25">
      <c r="A621">
        <v>619</v>
      </c>
      <c r="B621" t="s">
        <v>1280</v>
      </c>
      <c r="C621" s="5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7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7"/>
        <v>40669.208333333336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_xlfn.TEXTSPLIT(R621,{",",",","/"})</f>
        <v>theater</v>
      </c>
      <c r="T621" t="str">
        <v>plays</v>
      </c>
    </row>
    <row r="622" spans="1:20" ht="31.5" x14ac:dyDescent="0.25">
      <c r="A622">
        <v>620</v>
      </c>
      <c r="B622" t="s">
        <v>1282</v>
      </c>
      <c r="C622" s="5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7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7"/>
        <v>42559.208333333328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_xlfn.TEXTSPLIT(R622,{",",",","/"})</f>
        <v>photography</v>
      </c>
      <c r="T622" t="str">
        <v>photography books</v>
      </c>
    </row>
    <row r="623" spans="1:20" ht="31.5" x14ac:dyDescent="0.25">
      <c r="A623">
        <v>621</v>
      </c>
      <c r="B623" t="s">
        <v>1284</v>
      </c>
      <c r="C623" s="5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7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7"/>
        <v>42626.208333333328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_xlfn.TEXTSPLIT(R623,{",",",","/"})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5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7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7"/>
        <v>43205.208333333328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_xlfn.TEXTSPLIT(R624,{",",",","/"})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5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7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7"/>
        <v>42201.208333333328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_xlfn.TEXTSPLIT(R625,{",",",","/"})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5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7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7"/>
        <v>42029.25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_xlfn.TEXTSPLIT(R626,{",",",","/"})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5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7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7"/>
        <v>43857.25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_xlfn.TEXTSPLIT(R627,{",",",","/"})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5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7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7"/>
        <v>40449.208333333336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_xlfn.TEXTSPLIT(R628,{",",",","/"})</f>
        <v>theater</v>
      </c>
      <c r="T628" t="str">
        <v>plays</v>
      </c>
    </row>
    <row r="629" spans="1:20" ht="31.5" x14ac:dyDescent="0.25">
      <c r="A629">
        <v>627</v>
      </c>
      <c r="B629" t="s">
        <v>1296</v>
      </c>
      <c r="C629" s="5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7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7"/>
        <v>40345.208333333336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_xlfn.TEXTSPLIT(R629,{",",",","/"})</f>
        <v>food</v>
      </c>
      <c r="T629" t="str">
        <v>food trucks</v>
      </c>
    </row>
    <row r="630" spans="1:20" ht="31.5" x14ac:dyDescent="0.25">
      <c r="A630">
        <v>628</v>
      </c>
      <c r="B630" t="s">
        <v>1298</v>
      </c>
      <c r="C630" s="5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7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7"/>
        <v>40455.208333333336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_xlfn.TEXTSPLIT(R630,{",",",","/"})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5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7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7"/>
        <v>42557.208333333328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_xlfn.TEXTSPLIT(R631,{",",",","/"})</f>
        <v>theater</v>
      </c>
      <c r="T631" t="str">
        <v>plays</v>
      </c>
    </row>
    <row r="632" spans="1:20" ht="31.5" x14ac:dyDescent="0.25">
      <c r="A632">
        <v>630</v>
      </c>
      <c r="B632" t="s">
        <v>1302</v>
      </c>
      <c r="C632" s="5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7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7"/>
        <v>43586.208333333328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_xlfn.TEXTSPLIT(R632,{",",",","/"})</f>
        <v>theater</v>
      </c>
      <c r="T632" t="str">
        <v>plays</v>
      </c>
    </row>
    <row r="633" spans="1:20" ht="31.5" x14ac:dyDescent="0.25">
      <c r="A633">
        <v>631</v>
      </c>
      <c r="B633" t="s">
        <v>1304</v>
      </c>
      <c r="C633" s="5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7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7"/>
        <v>43550.208333333328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_xlfn.TEXTSPLIT(R633,{",",",","/"})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5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7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7"/>
        <v>41945.208333333336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_xlfn.TEXTSPLIT(R634,{",",",","/"})</f>
        <v>theater</v>
      </c>
      <c r="T634" t="str">
        <v>plays</v>
      </c>
    </row>
    <row r="635" spans="1:20" ht="31.5" x14ac:dyDescent="0.25">
      <c r="A635">
        <v>633</v>
      </c>
      <c r="B635" t="s">
        <v>1308</v>
      </c>
      <c r="C635" s="5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7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7"/>
        <v>42315.25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_xlfn.TEXTSPLIT(R635,{",",",","/"})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5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7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7"/>
        <v>42819.208333333328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_xlfn.TEXTSPLIT(R636,{",",",","/"})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5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7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7"/>
        <v>41314.25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_xlfn.TEXTSPLIT(R637,{",",",","/"})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5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7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7"/>
        <v>40926.25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_xlfn.TEXTSPLIT(R638,{",",",","/"})</f>
        <v>film &amp; video</v>
      </c>
      <c r="T638" t="str">
        <v>animation</v>
      </c>
    </row>
    <row r="639" spans="1:20" ht="31.5" x14ac:dyDescent="0.25">
      <c r="A639">
        <v>637</v>
      </c>
      <c r="B639" t="s">
        <v>1316</v>
      </c>
      <c r="C639" s="5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7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7"/>
        <v>42688.25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_xlfn.TEXTSPLIT(R639,{",",",","/"})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5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7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7"/>
        <v>40386.208333333336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_xlfn.TEXTSPLIT(R640,{",",",","/"})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5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7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7"/>
        <v>43309.208333333328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_xlfn.TEXTSPLIT(R641,{",",",","/"})</f>
        <v>film &amp; video</v>
      </c>
      <c r="T641" t="str">
        <v>drama</v>
      </c>
    </row>
    <row r="642" spans="1:20" ht="31.5" x14ac:dyDescent="0.25">
      <c r="A642">
        <v>640</v>
      </c>
      <c r="B642" t="s">
        <v>1322</v>
      </c>
      <c r="C642" s="5" t="s">
        <v>1323</v>
      </c>
      <c r="D642">
        <v>119800</v>
      </c>
      <c r="E642">
        <v>19769</v>
      </c>
      <c r="F642" s="6">
        <f t="shared" ref="F642:F705" si="40">E642/D642*100</f>
        <v>16.501669449081803</v>
      </c>
      <c r="G642" t="s">
        <v>14</v>
      </c>
      <c r="H642">
        <v>257</v>
      </c>
      <c r="I642" s="7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ref="N642:N705" si="41">(((L642/60)/60)/24)+DATE(1970,1,1)</f>
        <v>42387.25</v>
      </c>
      <c r="O642" s="11">
        <f t="shared" ref="O642:O705" si="42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_xlfn.TEXTSPLIT(R642,{",",",","/"})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5" t="s">
        <v>1325</v>
      </c>
      <c r="D643">
        <v>9400</v>
      </c>
      <c r="E643">
        <v>11277</v>
      </c>
      <c r="F643" s="6">
        <f t="shared" si="40"/>
        <v>119.96808510638297</v>
      </c>
      <c r="G643" t="s">
        <v>20</v>
      </c>
      <c r="H643">
        <v>194</v>
      </c>
      <c r="I643" s="7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si="41"/>
        <v>42786.25</v>
      </c>
      <c r="O643" s="11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_xlfn.TEXTSPLIT(R643,{",",",","/"})</f>
        <v>theater</v>
      </c>
      <c r="T643" t="str">
        <v>plays</v>
      </c>
    </row>
    <row r="644" spans="1:20" ht="31.5" x14ac:dyDescent="0.25">
      <c r="A644">
        <v>642</v>
      </c>
      <c r="B644" t="s">
        <v>1326</v>
      </c>
      <c r="C644" s="5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7">
        <f t="shared" si="39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1"/>
        <v>43451.25</v>
      </c>
      <c r="O644" s="11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_xlfn.TEXTSPLIT(R644,{",",",","/"})</f>
        <v>technology</v>
      </c>
      <c r="T644" t="str">
        <v>wearables</v>
      </c>
    </row>
    <row r="645" spans="1:20" ht="31.5" x14ac:dyDescent="0.25">
      <c r="A645">
        <v>643</v>
      </c>
      <c r="B645" t="s">
        <v>1328</v>
      </c>
      <c r="C645" s="5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7">
        <f t="shared" si="39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1"/>
        <v>42795.25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_xlfn.TEXTSPLIT(R645,{",",",","/"})</f>
        <v>theater</v>
      </c>
      <c r="T645" t="str">
        <v>plays</v>
      </c>
    </row>
    <row r="646" spans="1:20" ht="31.5" x14ac:dyDescent="0.25">
      <c r="A646">
        <v>644</v>
      </c>
      <c r="B646" t="s">
        <v>1330</v>
      </c>
      <c r="C646" s="5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7">
        <f t="shared" ref="I646:I709" si="43">E646/H646</f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1"/>
        <v>43452.25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_xlfn.TEXTSPLIT(R646,{",",",","/"})</f>
        <v>theater</v>
      </c>
      <c r="T646" t="str">
        <v>plays</v>
      </c>
    </row>
    <row r="647" spans="1:20" ht="31.5" x14ac:dyDescent="0.25">
      <c r="A647">
        <v>645</v>
      </c>
      <c r="B647" t="s">
        <v>1332</v>
      </c>
      <c r="C647" s="5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7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1"/>
        <v>43369.208333333328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_xlfn.TEXTSPLIT(R647,{",",",","/"})</f>
        <v>music</v>
      </c>
      <c r="T647" t="str">
        <v>rock</v>
      </c>
    </row>
    <row r="648" spans="1:20" ht="31.5" x14ac:dyDescent="0.25">
      <c r="A648">
        <v>646</v>
      </c>
      <c r="B648" t="s">
        <v>1334</v>
      </c>
      <c r="C648" s="5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7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1"/>
        <v>41346.208333333336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_xlfn.TEXTSPLIT(R648,{",",",","/"})</f>
        <v>games</v>
      </c>
      <c r="T648" t="str">
        <v>video games</v>
      </c>
    </row>
    <row r="649" spans="1:20" ht="31.5" x14ac:dyDescent="0.25">
      <c r="A649">
        <v>647</v>
      </c>
      <c r="B649" t="s">
        <v>1336</v>
      </c>
      <c r="C649" s="5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7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1"/>
        <v>43199.208333333328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_xlfn.TEXTSPLIT(R649,{",",",","/"})</f>
        <v>publishing</v>
      </c>
      <c r="T649" t="str">
        <v>translations</v>
      </c>
    </row>
    <row r="650" spans="1:20" ht="31.5" x14ac:dyDescent="0.25">
      <c r="A650">
        <v>648</v>
      </c>
      <c r="B650" t="s">
        <v>1338</v>
      </c>
      <c r="C650" s="5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7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1"/>
        <v>42922.208333333328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_xlfn.TEXTSPLIT(R650,{",",",","/"})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5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7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1"/>
        <v>40471.208333333336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_xlfn.TEXTSPLIT(R651,{",",",","/"})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5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7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1"/>
        <v>41828.208333333336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_xlfn.TEXTSPLIT(R652,{",",",","/"})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5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7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1"/>
        <v>41692.25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_xlfn.TEXTSPLIT(R653,{",",",","/"})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5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7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1"/>
        <v>42587.208333333328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_xlfn.TEXTSPLIT(R654,{",",",","/"})</f>
        <v>technology</v>
      </c>
      <c r="T654" t="str">
        <v>web</v>
      </c>
    </row>
    <row r="655" spans="1:20" ht="31.5" x14ac:dyDescent="0.25">
      <c r="A655">
        <v>653</v>
      </c>
      <c r="B655" t="s">
        <v>1348</v>
      </c>
      <c r="C655" s="5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7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1"/>
        <v>42468.208333333328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_xlfn.TEXTSPLIT(R655,{",",",","/"})</f>
        <v>technology</v>
      </c>
      <c r="T655" t="str">
        <v>web</v>
      </c>
    </row>
    <row r="656" spans="1:20" ht="31.5" x14ac:dyDescent="0.25">
      <c r="A656">
        <v>654</v>
      </c>
      <c r="B656" t="s">
        <v>1350</v>
      </c>
      <c r="C656" s="5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7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1"/>
        <v>42240.208333333328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_xlfn.TEXTSPLIT(R656,{",",",","/"})</f>
        <v>music</v>
      </c>
      <c r="T656" t="str">
        <v>metal</v>
      </c>
    </row>
    <row r="657" spans="1:20" ht="31.5" x14ac:dyDescent="0.25">
      <c r="A657">
        <v>655</v>
      </c>
      <c r="B657" t="s">
        <v>1352</v>
      </c>
      <c r="C657" s="5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7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1"/>
        <v>42796.25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_xlfn.TEXTSPLIT(R657,{",",",","/"})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5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7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1"/>
        <v>43097.25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_xlfn.TEXTSPLIT(R658,{",",",","/"})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5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7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1"/>
        <v>43096.25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_xlfn.TEXTSPLIT(R659,{",",",","/"})</f>
        <v>film &amp; video</v>
      </c>
      <c r="T659" t="str">
        <v>science fiction</v>
      </c>
    </row>
    <row r="660" spans="1:20" ht="31.5" x14ac:dyDescent="0.25">
      <c r="A660">
        <v>658</v>
      </c>
      <c r="B660" t="s">
        <v>1358</v>
      </c>
      <c r="C660" s="5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7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1"/>
        <v>42246.208333333328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_xlfn.TEXTSPLIT(R660,{",",",","/"})</f>
        <v>music</v>
      </c>
      <c r="T660" t="str">
        <v>rock</v>
      </c>
    </row>
    <row r="661" spans="1:20" ht="31.5" x14ac:dyDescent="0.25">
      <c r="A661">
        <v>659</v>
      </c>
      <c r="B661" t="s">
        <v>1360</v>
      </c>
      <c r="C661" s="5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7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1"/>
        <v>40570.25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_xlfn.TEXTSPLIT(R661,{",",",","/"})</f>
        <v>film &amp; video</v>
      </c>
      <c r="T661" t="str">
        <v>documentary</v>
      </c>
    </row>
    <row r="662" spans="1:20" ht="31.5" x14ac:dyDescent="0.25">
      <c r="A662">
        <v>660</v>
      </c>
      <c r="B662" t="s">
        <v>1362</v>
      </c>
      <c r="C662" s="5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7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1"/>
        <v>42237.208333333328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_xlfn.TEXTSPLIT(R662,{",",",","/"})</f>
        <v>theater</v>
      </c>
      <c r="T662" t="str">
        <v>plays</v>
      </c>
    </row>
    <row r="663" spans="1:20" ht="31.5" x14ac:dyDescent="0.25">
      <c r="A663">
        <v>661</v>
      </c>
      <c r="B663" t="s">
        <v>1364</v>
      </c>
      <c r="C663" s="5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7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1"/>
        <v>40996.208333333336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_xlfn.TEXTSPLIT(R663,{",",",","/"})</f>
        <v>music</v>
      </c>
      <c r="T663" t="str">
        <v>jazz</v>
      </c>
    </row>
    <row r="664" spans="1:20" ht="31.5" x14ac:dyDescent="0.25">
      <c r="A664">
        <v>662</v>
      </c>
      <c r="B664" t="s">
        <v>1366</v>
      </c>
      <c r="C664" s="5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7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1"/>
        <v>43443.25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_xlfn.TEXTSPLIT(R664,{",",",","/"})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5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7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1"/>
        <v>40458.208333333336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_xlfn.TEXTSPLIT(R665,{",",",","/"})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5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7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1"/>
        <v>40959.25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_xlfn.TEXTSPLIT(R666,{",",",","/"})</f>
        <v>music</v>
      </c>
      <c r="T666" t="str">
        <v>jazz</v>
      </c>
    </row>
    <row r="667" spans="1:20" ht="31.5" x14ac:dyDescent="0.25">
      <c r="A667">
        <v>665</v>
      </c>
      <c r="B667" t="s">
        <v>1371</v>
      </c>
      <c r="C667" s="5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7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1"/>
        <v>40733.208333333336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_xlfn.TEXTSPLIT(R667,{",",",","/"})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5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7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1"/>
        <v>41516.208333333336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_xlfn.TEXTSPLIT(R668,{",",",","/"})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5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7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1"/>
        <v>41892.208333333336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_xlfn.TEXTSPLIT(R669,{",",",","/"})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5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7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1"/>
        <v>41122.208333333336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_xlfn.TEXTSPLIT(R670,{",",",","/"})</f>
        <v>theater</v>
      </c>
      <c r="T670" t="str">
        <v>plays</v>
      </c>
    </row>
    <row r="671" spans="1:20" ht="31.5" x14ac:dyDescent="0.25">
      <c r="A671">
        <v>669</v>
      </c>
      <c r="B671" t="s">
        <v>1379</v>
      </c>
      <c r="C671" s="5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7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1"/>
        <v>42912.208333333328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_xlfn.TEXTSPLIT(R671,{",",",","/"})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5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7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1"/>
        <v>42425.25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_xlfn.TEXTSPLIT(R672,{",",",","/"})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5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7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1"/>
        <v>40390.208333333336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_xlfn.TEXTSPLIT(R673,{",",",","/"})</f>
        <v>theater</v>
      </c>
      <c r="T673" t="str">
        <v>plays</v>
      </c>
    </row>
    <row r="674" spans="1:20" ht="31.5" x14ac:dyDescent="0.25">
      <c r="A674">
        <v>672</v>
      </c>
      <c r="B674" t="s">
        <v>1384</v>
      </c>
      <c r="C674" s="5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7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1"/>
        <v>43180.208333333328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_xlfn.TEXTSPLIT(R674,{",",",","/"})</f>
        <v>theater</v>
      </c>
      <c r="T674" t="str">
        <v>plays</v>
      </c>
    </row>
    <row r="675" spans="1:20" ht="31.5" x14ac:dyDescent="0.25">
      <c r="A675">
        <v>673</v>
      </c>
      <c r="B675" t="s">
        <v>1386</v>
      </c>
      <c r="C675" s="5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7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1"/>
        <v>42475.208333333328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_xlfn.TEXTSPLIT(R675,{",",",","/"})</f>
        <v>music</v>
      </c>
      <c r="T675" t="str">
        <v>indie rock</v>
      </c>
    </row>
    <row r="676" spans="1:20" ht="31.5" x14ac:dyDescent="0.25">
      <c r="A676">
        <v>674</v>
      </c>
      <c r="B676" t="s">
        <v>1388</v>
      </c>
      <c r="C676" s="5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7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1"/>
        <v>40774.208333333336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_xlfn.TEXTSPLIT(R676,{",",",","/"})</f>
        <v>photography</v>
      </c>
      <c r="T676" t="str">
        <v>photography books</v>
      </c>
    </row>
    <row r="677" spans="1:20" ht="31.5" x14ac:dyDescent="0.25">
      <c r="A677">
        <v>675</v>
      </c>
      <c r="B677" t="s">
        <v>1390</v>
      </c>
      <c r="C677" s="5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7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1"/>
        <v>43719.208333333328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_xlfn.TEXTSPLIT(R677,{",",",","/"})</f>
        <v>journalism</v>
      </c>
      <c r="T677" t="str">
        <v>audio</v>
      </c>
    </row>
    <row r="678" spans="1:20" ht="31.5" x14ac:dyDescent="0.25">
      <c r="A678">
        <v>676</v>
      </c>
      <c r="B678" t="s">
        <v>1392</v>
      </c>
      <c r="C678" s="5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7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1"/>
        <v>41178.208333333336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_xlfn.TEXTSPLIT(R678,{",",",","/"})</f>
        <v>photography</v>
      </c>
      <c r="T678" t="str">
        <v>photography books</v>
      </c>
    </row>
    <row r="679" spans="1:20" ht="31.5" x14ac:dyDescent="0.25">
      <c r="A679">
        <v>677</v>
      </c>
      <c r="B679" t="s">
        <v>1394</v>
      </c>
      <c r="C679" s="5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7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1"/>
        <v>42561.208333333328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_xlfn.TEXTSPLIT(R679,{",",",","/"})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5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7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1"/>
        <v>43484.25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_xlfn.TEXTSPLIT(R680,{",",",","/"})</f>
        <v>film &amp; video</v>
      </c>
      <c r="T680" t="str">
        <v>drama</v>
      </c>
    </row>
    <row r="681" spans="1:20" ht="31.5" x14ac:dyDescent="0.25">
      <c r="A681">
        <v>679</v>
      </c>
      <c r="B681" t="s">
        <v>668</v>
      </c>
      <c r="C681" s="5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7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1"/>
        <v>43756.208333333328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_xlfn.TEXTSPLIT(R681,{",",",","/"})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5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7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1"/>
        <v>43813.25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_xlfn.TEXTSPLIT(R682,{",",",","/"})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5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7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1"/>
        <v>40898.25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_xlfn.TEXTSPLIT(R683,{",",",","/"})</f>
        <v>theater</v>
      </c>
      <c r="T683" t="str">
        <v>plays</v>
      </c>
    </row>
    <row r="684" spans="1:20" ht="31.5" x14ac:dyDescent="0.25">
      <c r="A684">
        <v>682</v>
      </c>
      <c r="B684" t="s">
        <v>1403</v>
      </c>
      <c r="C684" s="5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7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1"/>
        <v>41619.25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_xlfn.TEXTSPLIT(R684,{",",",","/"})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5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7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1"/>
        <v>43359.208333333328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_xlfn.TEXTSPLIT(R685,{",",",","/"})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5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7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1"/>
        <v>40358.208333333336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_xlfn.TEXTSPLIT(R686,{",",",","/"})</f>
        <v>publishing</v>
      </c>
      <c r="T686" t="str">
        <v>nonfiction</v>
      </c>
    </row>
    <row r="687" spans="1:20" ht="31.5" x14ac:dyDescent="0.25">
      <c r="A687">
        <v>685</v>
      </c>
      <c r="B687" t="s">
        <v>1409</v>
      </c>
      <c r="C687" s="5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7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1"/>
        <v>42239.208333333328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_xlfn.TEXTSPLIT(R687,{",",",","/"})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5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7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1"/>
        <v>43186.208333333328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_xlfn.TEXTSPLIT(R688,{",",",","/"})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5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7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1"/>
        <v>42806.25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_xlfn.TEXTSPLIT(R689,{",",",","/"})</f>
        <v>theater</v>
      </c>
      <c r="T689" t="str">
        <v>plays</v>
      </c>
    </row>
    <row r="690" spans="1:20" ht="31.5" x14ac:dyDescent="0.25">
      <c r="A690">
        <v>688</v>
      </c>
      <c r="B690" t="s">
        <v>1415</v>
      </c>
      <c r="C690" s="5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7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1"/>
        <v>43475.25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_xlfn.TEXTSPLIT(R690,{",",",","/"})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5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7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1"/>
        <v>41576.208333333336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_xlfn.TEXTSPLIT(R691,{",",",","/"})</f>
        <v>technology</v>
      </c>
      <c r="T691" t="str">
        <v>web</v>
      </c>
    </row>
    <row r="692" spans="1:20" ht="31.5" x14ac:dyDescent="0.25">
      <c r="A692">
        <v>690</v>
      </c>
      <c r="B692" t="s">
        <v>1419</v>
      </c>
      <c r="C692" s="5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7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1"/>
        <v>40874.25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_xlfn.TEXTSPLIT(R692,{",",",","/"})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5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7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1"/>
        <v>41185.208333333336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_xlfn.TEXTSPLIT(R693,{",",",","/"})</f>
        <v>film &amp; video</v>
      </c>
      <c r="T693" t="str">
        <v>documentary</v>
      </c>
    </row>
    <row r="694" spans="1:20" ht="31.5" x14ac:dyDescent="0.25">
      <c r="A694">
        <v>692</v>
      </c>
      <c r="B694" t="s">
        <v>1423</v>
      </c>
      <c r="C694" s="5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7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1"/>
        <v>43655.208333333328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_xlfn.TEXTSPLIT(R694,{",",",","/"})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5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7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1"/>
        <v>43025.208333333328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_xlfn.TEXTSPLIT(R695,{",",",","/"})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5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7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1"/>
        <v>43066.25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_xlfn.TEXTSPLIT(R696,{",",",","/"})</f>
        <v>theater</v>
      </c>
      <c r="T696" t="str">
        <v>plays</v>
      </c>
    </row>
    <row r="697" spans="1:20" ht="31.5" x14ac:dyDescent="0.25">
      <c r="A697">
        <v>695</v>
      </c>
      <c r="B697" t="s">
        <v>1429</v>
      </c>
      <c r="C697" s="5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7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1"/>
        <v>42322.25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_xlfn.TEXTSPLIT(R697,{",",",","/"})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5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7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1"/>
        <v>42114.208333333328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_xlfn.TEXTSPLIT(R698,{",",",","/"})</f>
        <v>theater</v>
      </c>
      <c r="T698" t="str">
        <v>plays</v>
      </c>
    </row>
    <row r="699" spans="1:20" ht="31.5" x14ac:dyDescent="0.25">
      <c r="A699">
        <v>697</v>
      </c>
      <c r="B699" t="s">
        <v>1433</v>
      </c>
      <c r="C699" s="5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7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1"/>
        <v>43190.208333333328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_xlfn.TEXTSPLIT(R699,{",",",","/"})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5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7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1"/>
        <v>40871.25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_xlfn.TEXTSPLIT(R700,{",",",","/"})</f>
        <v>technology</v>
      </c>
      <c r="T700" t="str">
        <v>wearables</v>
      </c>
    </row>
    <row r="701" spans="1:20" ht="31.5" x14ac:dyDescent="0.25">
      <c r="A701">
        <v>699</v>
      </c>
      <c r="B701" t="s">
        <v>444</v>
      </c>
      <c r="C701" s="5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7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1"/>
        <v>43641.208333333328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_xlfn.TEXTSPLIT(R701,{",",",","/"})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5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7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1"/>
        <v>40203.25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_xlfn.TEXTSPLIT(R702,{",",",","/"})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5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7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1"/>
        <v>40629.208333333336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_xlfn.TEXTSPLIT(R703,{",",",","/"})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5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7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1"/>
        <v>41477.208333333336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_xlfn.TEXTSPLIT(R704,{",",",","/"})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5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7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1"/>
        <v>41020.208333333336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_xlfn.TEXTSPLIT(R705,{",",",","/"})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5" t="s">
        <v>1447</v>
      </c>
      <c r="D706">
        <v>8700</v>
      </c>
      <c r="E706">
        <v>10682</v>
      </c>
      <c r="F706" s="6">
        <f t="shared" ref="F706:F769" si="44">E706/D706*100</f>
        <v>122.78160919540231</v>
      </c>
      <c r="G706" t="s">
        <v>20</v>
      </c>
      <c r="H706">
        <v>116</v>
      </c>
      <c r="I706" s="7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ref="N706:N769" si="45">(((L706/60)/60)/24)+DATE(1970,1,1)</f>
        <v>42555.208333333328</v>
      </c>
      <c r="O706" s="11">
        <f t="shared" ref="O706:O769" si="46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_xlfn.TEXTSPLIT(R706,{",",",","/"})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5" t="s">
        <v>1449</v>
      </c>
      <c r="D707">
        <v>169700</v>
      </c>
      <c r="E707">
        <v>168048</v>
      </c>
      <c r="F707" s="6">
        <f t="shared" si="44"/>
        <v>99.026517383618156</v>
      </c>
      <c r="G707" t="s">
        <v>14</v>
      </c>
      <c r="H707">
        <v>2025</v>
      </c>
      <c r="I707" s="7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si="45"/>
        <v>41619.25</v>
      </c>
      <c r="O707" s="11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_xlfn.TEXTSPLIT(R707,{",",",","/"})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5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7">
        <f t="shared" si="4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5"/>
        <v>43471.25</v>
      </c>
      <c r="O708" s="11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_xlfn.TEXTSPLIT(R708,{",",",","/"})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5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7">
        <f t="shared" si="4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5"/>
        <v>43442.25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_xlfn.TEXTSPLIT(R709,{",",",","/"})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5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7">
        <f t="shared" ref="I710:I773" si="47">E710/H710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5"/>
        <v>42877.208333333328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_xlfn.TEXTSPLIT(R710,{",",",","/"})</f>
        <v>theater</v>
      </c>
      <c r="T710" t="str">
        <v>plays</v>
      </c>
    </row>
    <row r="711" spans="1:20" ht="31.5" x14ac:dyDescent="0.25">
      <c r="A711">
        <v>709</v>
      </c>
      <c r="B711" t="s">
        <v>1456</v>
      </c>
      <c r="C711" s="5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7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5"/>
        <v>41018.208333333336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_xlfn.TEXTSPLIT(R711,{",",",","/"})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5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7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5"/>
        <v>43295.208333333328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_xlfn.TEXTSPLIT(R712,{",",",","/"})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5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7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5"/>
        <v>42393.25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_xlfn.TEXTSPLIT(R713,{",",",","/"})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5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7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5"/>
        <v>42559.208333333328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_xlfn.TEXTSPLIT(R714,{",",",","/"})</f>
        <v>theater</v>
      </c>
      <c r="T714" t="str">
        <v>plays</v>
      </c>
    </row>
    <row r="715" spans="1:20" ht="31.5" x14ac:dyDescent="0.25">
      <c r="A715">
        <v>713</v>
      </c>
      <c r="B715" t="s">
        <v>1464</v>
      </c>
      <c r="C715" s="5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7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5"/>
        <v>42604.208333333328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_xlfn.TEXTSPLIT(R715,{",",",","/"})</f>
        <v>publishing</v>
      </c>
      <c r="T715" t="str">
        <v>radio &amp; podcasts</v>
      </c>
    </row>
    <row r="716" spans="1:20" ht="31.5" x14ac:dyDescent="0.25">
      <c r="A716">
        <v>714</v>
      </c>
      <c r="B716" t="s">
        <v>1466</v>
      </c>
      <c r="C716" s="5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7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5"/>
        <v>41870.208333333336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_xlfn.TEXTSPLIT(R716,{",",",","/"})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5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7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5"/>
        <v>40397.208333333336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_xlfn.TEXTSPLIT(R717,{",",",","/"})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5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7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5"/>
        <v>41465.208333333336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_xlfn.TEXTSPLIT(R718,{",",",","/"})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5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7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5"/>
        <v>40777.208333333336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_xlfn.TEXTSPLIT(R719,{",",",","/"})</f>
        <v>film &amp; video</v>
      </c>
      <c r="T719" t="str">
        <v>documentary</v>
      </c>
    </row>
    <row r="720" spans="1:20" ht="31.5" x14ac:dyDescent="0.25">
      <c r="A720">
        <v>718</v>
      </c>
      <c r="B720" t="s">
        <v>1474</v>
      </c>
      <c r="C720" s="5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7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5"/>
        <v>41442.208333333336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_xlfn.TEXTSPLIT(R720,{",",",","/"})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5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7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5"/>
        <v>41058.208333333336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_xlfn.TEXTSPLIT(R721,{",",",","/"})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5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7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5"/>
        <v>43152.25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_xlfn.TEXTSPLIT(R722,{",",",","/"})</f>
        <v>theater</v>
      </c>
      <c r="T722" t="str">
        <v>plays</v>
      </c>
    </row>
    <row r="723" spans="1:20" ht="31.5" x14ac:dyDescent="0.25">
      <c r="A723">
        <v>721</v>
      </c>
      <c r="B723" t="s">
        <v>1480</v>
      </c>
      <c r="C723" s="5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7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5"/>
        <v>43194.208333333328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_xlfn.TEXTSPLIT(R723,{",",",","/"})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5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7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5"/>
        <v>43045.25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_xlfn.TEXTSPLIT(R724,{",",",","/"})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5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7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5"/>
        <v>42431.25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_xlfn.TEXTSPLIT(R725,{",",",","/"})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5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7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5"/>
        <v>41934.208333333336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_xlfn.TEXTSPLIT(R726,{",",",","/"})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5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7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5"/>
        <v>41958.25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_xlfn.TEXTSPLIT(R727,{",",",","/"})</f>
        <v>games</v>
      </c>
      <c r="T727" t="str">
        <v>mobile games</v>
      </c>
    </row>
    <row r="728" spans="1:20" ht="31.5" x14ac:dyDescent="0.25">
      <c r="A728">
        <v>726</v>
      </c>
      <c r="B728" t="s">
        <v>1490</v>
      </c>
      <c r="C728" s="5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7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5"/>
        <v>40476.208333333336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_xlfn.TEXTSPLIT(R728,{",",",","/"})</f>
        <v>theater</v>
      </c>
      <c r="T728" t="str">
        <v>plays</v>
      </c>
    </row>
    <row r="729" spans="1:20" ht="31.5" x14ac:dyDescent="0.25">
      <c r="A729">
        <v>727</v>
      </c>
      <c r="B729" t="s">
        <v>1492</v>
      </c>
      <c r="C729" s="5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7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5"/>
        <v>43485.25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_xlfn.TEXTSPLIT(R729,{",",",","/"})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5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7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5"/>
        <v>42515.208333333328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_xlfn.TEXTSPLIT(R730,{",",",","/"})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5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7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5"/>
        <v>41309.25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_xlfn.TEXTSPLIT(R731,{",",",","/"})</f>
        <v>film &amp; video</v>
      </c>
      <c r="T731" t="str">
        <v>drama</v>
      </c>
    </row>
    <row r="732" spans="1:20" ht="31.5" x14ac:dyDescent="0.25">
      <c r="A732">
        <v>730</v>
      </c>
      <c r="B732" t="s">
        <v>1498</v>
      </c>
      <c r="C732" s="5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7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5"/>
        <v>42147.208333333328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_xlfn.TEXTSPLIT(R732,{",",",","/"})</f>
        <v>technology</v>
      </c>
      <c r="T732" t="str">
        <v>wearables</v>
      </c>
    </row>
    <row r="733" spans="1:20" ht="31.5" x14ac:dyDescent="0.25">
      <c r="A733">
        <v>731</v>
      </c>
      <c r="B733" t="s">
        <v>1500</v>
      </c>
      <c r="C733" s="5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7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5"/>
        <v>42939.208333333328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_xlfn.TEXTSPLIT(R733,{",",",","/"})</f>
        <v>technology</v>
      </c>
      <c r="T733" t="str">
        <v>web</v>
      </c>
    </row>
    <row r="734" spans="1:20" ht="31.5" x14ac:dyDescent="0.25">
      <c r="A734">
        <v>732</v>
      </c>
      <c r="B734" t="s">
        <v>1502</v>
      </c>
      <c r="C734" s="5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7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5"/>
        <v>42816.208333333328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_xlfn.TEXTSPLIT(R734,{",",",","/"})</f>
        <v>music</v>
      </c>
      <c r="T734" t="str">
        <v>rock</v>
      </c>
    </row>
    <row r="735" spans="1:20" ht="31.5" x14ac:dyDescent="0.25">
      <c r="A735">
        <v>733</v>
      </c>
      <c r="B735" t="s">
        <v>1504</v>
      </c>
      <c r="C735" s="5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7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5"/>
        <v>41844.208333333336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_xlfn.TEXTSPLIT(R735,{",",",","/"})</f>
        <v>music</v>
      </c>
      <c r="T735" t="str">
        <v>metal</v>
      </c>
    </row>
    <row r="736" spans="1:20" ht="31.5" x14ac:dyDescent="0.25">
      <c r="A736">
        <v>734</v>
      </c>
      <c r="B736" t="s">
        <v>1506</v>
      </c>
      <c r="C736" s="5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7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5"/>
        <v>42763.25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_xlfn.TEXTSPLIT(R736,{",",",","/"})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5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7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5"/>
        <v>42459.208333333328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_xlfn.TEXTSPLIT(R737,{",",",","/"})</f>
        <v>photography</v>
      </c>
      <c r="T737" t="str">
        <v>photography books</v>
      </c>
    </row>
    <row r="738" spans="1:20" ht="31.5" x14ac:dyDescent="0.25">
      <c r="A738">
        <v>736</v>
      </c>
      <c r="B738" t="s">
        <v>1510</v>
      </c>
      <c r="C738" s="5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7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5"/>
        <v>42055.25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_xlfn.TEXTSPLIT(R738,{",",",","/"})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5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7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5"/>
        <v>42685.25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_xlfn.TEXTSPLIT(R739,{",",",","/"})</f>
        <v>music</v>
      </c>
      <c r="T739" t="str">
        <v>indie rock</v>
      </c>
    </row>
    <row r="740" spans="1:20" ht="31.5" x14ac:dyDescent="0.25">
      <c r="A740">
        <v>738</v>
      </c>
      <c r="B740" t="s">
        <v>1032</v>
      </c>
      <c r="C740" s="5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7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5"/>
        <v>41959.25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_xlfn.TEXTSPLIT(R740,{",",",","/"})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5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7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5"/>
        <v>41089.208333333336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_xlfn.TEXTSPLIT(R741,{",",",","/"})</f>
        <v>music</v>
      </c>
      <c r="T741" t="str">
        <v>indie rock</v>
      </c>
    </row>
    <row r="742" spans="1:20" ht="31.5" x14ac:dyDescent="0.25">
      <c r="A742">
        <v>740</v>
      </c>
      <c r="B742" t="s">
        <v>1517</v>
      </c>
      <c r="C742" s="5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7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5"/>
        <v>42769.25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_xlfn.TEXTSPLIT(R742,{",",",","/"})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5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7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5"/>
        <v>40321.208333333336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_xlfn.TEXTSPLIT(R743,{",",",","/"})</f>
        <v>theater</v>
      </c>
      <c r="T743" t="str">
        <v>plays</v>
      </c>
    </row>
    <row r="744" spans="1:20" ht="31.5" x14ac:dyDescent="0.25">
      <c r="A744">
        <v>742</v>
      </c>
      <c r="B744" t="s">
        <v>1520</v>
      </c>
      <c r="C744" s="5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7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5"/>
        <v>40197.25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_xlfn.TEXTSPLIT(R744,{",",",","/"})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5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7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5"/>
        <v>42298.208333333328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_xlfn.TEXTSPLIT(R745,{",",",","/"})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5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7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5"/>
        <v>43322.208333333328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_xlfn.TEXTSPLIT(R746,{",",",","/"})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5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5"/>
        <v>40328.208333333336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_xlfn.TEXTSPLIT(R747,{",",",","/"})</f>
        <v>technology</v>
      </c>
      <c r="T747" t="str">
        <v>wearables</v>
      </c>
    </row>
    <row r="748" spans="1:20" ht="31.5" x14ac:dyDescent="0.25">
      <c r="A748">
        <v>746</v>
      </c>
      <c r="B748" t="s">
        <v>1528</v>
      </c>
      <c r="C748" s="5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7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5"/>
        <v>40825.208333333336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_xlfn.TEXTSPLIT(R748,{",",",","/"})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5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7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5"/>
        <v>40423.208333333336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_xlfn.TEXTSPLIT(R749,{",",",","/"})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5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7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5"/>
        <v>40238.25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_xlfn.TEXTSPLIT(R750,{",",",","/"})</f>
        <v>film &amp; video</v>
      </c>
      <c r="T750" t="str">
        <v>animation</v>
      </c>
    </row>
    <row r="751" spans="1:20" ht="31.5" x14ac:dyDescent="0.25">
      <c r="A751">
        <v>749</v>
      </c>
      <c r="B751" t="s">
        <v>1534</v>
      </c>
      <c r="C751" s="5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7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5"/>
        <v>41920.208333333336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_xlfn.TEXTSPLIT(R751,{",",",","/"})</f>
        <v>technology</v>
      </c>
      <c r="T751" t="str">
        <v>wearables</v>
      </c>
    </row>
    <row r="752" spans="1:20" ht="31.5" x14ac:dyDescent="0.25">
      <c r="A752">
        <v>750</v>
      </c>
      <c r="B752" t="s">
        <v>1536</v>
      </c>
      <c r="C752" s="5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7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5"/>
        <v>40360.208333333336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_xlfn.TEXTSPLIT(R752,{",",",","/"})</f>
        <v>music</v>
      </c>
      <c r="T752" t="str">
        <v>electric music</v>
      </c>
    </row>
    <row r="753" spans="1:20" ht="31.5" x14ac:dyDescent="0.25">
      <c r="A753">
        <v>751</v>
      </c>
      <c r="B753" t="s">
        <v>1538</v>
      </c>
      <c r="C753" s="5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7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5"/>
        <v>42446.208333333328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_xlfn.TEXTSPLIT(R753,{",",",","/"})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5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7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5"/>
        <v>40395.208333333336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_xlfn.TEXTSPLIT(R754,{",",",","/"})</f>
        <v>theater</v>
      </c>
      <c r="T754" t="str">
        <v>plays</v>
      </c>
    </row>
    <row r="755" spans="1:20" ht="31.5" x14ac:dyDescent="0.25">
      <c r="A755">
        <v>753</v>
      </c>
      <c r="B755" t="s">
        <v>1542</v>
      </c>
      <c r="C755" s="5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7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5"/>
        <v>40321.208333333336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_xlfn.TEXTSPLIT(R755,{",",",","/"})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5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7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5"/>
        <v>41210.208333333336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_xlfn.TEXTSPLIT(R756,{",",",","/"})</f>
        <v>theater</v>
      </c>
      <c r="T756" t="str">
        <v>plays</v>
      </c>
    </row>
    <row r="757" spans="1:20" ht="31.5" x14ac:dyDescent="0.25">
      <c r="A757">
        <v>755</v>
      </c>
      <c r="B757" t="s">
        <v>1546</v>
      </c>
      <c r="C757" s="5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7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5"/>
        <v>43096.25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_xlfn.TEXTSPLIT(R757,{",",",","/"})</f>
        <v>theater</v>
      </c>
      <c r="T757" t="str">
        <v>plays</v>
      </c>
    </row>
    <row r="758" spans="1:20" ht="31.5" x14ac:dyDescent="0.25">
      <c r="A758">
        <v>756</v>
      </c>
      <c r="B758" t="s">
        <v>1548</v>
      </c>
      <c r="C758" s="5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7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5"/>
        <v>42024.25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_xlfn.TEXTSPLIT(R758,{",",",","/"})</f>
        <v>theater</v>
      </c>
      <c r="T758" t="str">
        <v>plays</v>
      </c>
    </row>
    <row r="759" spans="1:20" ht="31.5" x14ac:dyDescent="0.25">
      <c r="A759">
        <v>757</v>
      </c>
      <c r="B759" t="s">
        <v>1550</v>
      </c>
      <c r="C759" s="5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7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5"/>
        <v>40675.208333333336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_xlfn.TEXTSPLIT(R759,{",",",","/"})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5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7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5"/>
        <v>41936.208333333336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_xlfn.TEXTSPLIT(R760,{",",",","/"})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5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7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5"/>
        <v>43136.25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_xlfn.TEXTSPLIT(R761,{",",",","/"})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5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7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5"/>
        <v>43678.208333333328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_xlfn.TEXTSPLIT(R762,{",",",","/"})</f>
        <v>games</v>
      </c>
      <c r="T762" t="str">
        <v>video games</v>
      </c>
    </row>
    <row r="763" spans="1:20" ht="31.5" x14ac:dyDescent="0.25">
      <c r="A763">
        <v>761</v>
      </c>
      <c r="B763" t="s">
        <v>1558</v>
      </c>
      <c r="C763" s="5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7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5"/>
        <v>42938.208333333328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_xlfn.TEXTSPLIT(R763,{",",",","/"})</f>
        <v>music</v>
      </c>
      <c r="T763" t="str">
        <v>rock</v>
      </c>
    </row>
    <row r="764" spans="1:20" ht="31.5" x14ac:dyDescent="0.25">
      <c r="A764">
        <v>762</v>
      </c>
      <c r="B764" t="s">
        <v>668</v>
      </c>
      <c r="C764" s="5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7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5"/>
        <v>41241.25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_xlfn.TEXTSPLIT(R764,{",",",","/"})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5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7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5"/>
        <v>41037.208333333336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_xlfn.TEXTSPLIT(R765,{",",",","/"})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5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7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5"/>
        <v>40676.208333333336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_xlfn.TEXTSPLIT(R766,{",",",","/"})</f>
        <v>music</v>
      </c>
      <c r="T766" t="str">
        <v>rock</v>
      </c>
    </row>
    <row r="767" spans="1:20" ht="31.5" x14ac:dyDescent="0.25">
      <c r="A767">
        <v>765</v>
      </c>
      <c r="B767" t="s">
        <v>1565</v>
      </c>
      <c r="C767" s="5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7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5"/>
        <v>42840.208333333328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_xlfn.TEXTSPLIT(R767,{",",",","/"})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5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7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5"/>
        <v>43362.208333333328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_xlfn.TEXTSPLIT(R768,{",",",","/"})</f>
        <v>film &amp; video</v>
      </c>
      <c r="T768" t="str">
        <v>science fiction</v>
      </c>
    </row>
    <row r="769" spans="1:20" ht="31.5" x14ac:dyDescent="0.25">
      <c r="A769">
        <v>767</v>
      </c>
      <c r="B769" t="s">
        <v>1569</v>
      </c>
      <c r="C769" s="5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7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5"/>
        <v>42283.208333333328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_xlfn.TEXTSPLIT(R769,{",",",","/"})</f>
        <v>publishing</v>
      </c>
      <c r="T769" t="str">
        <v>translations</v>
      </c>
    </row>
    <row r="770" spans="1:20" ht="31.5" x14ac:dyDescent="0.25">
      <c r="A770">
        <v>768</v>
      </c>
      <c r="B770" t="s">
        <v>1571</v>
      </c>
      <c r="C770" s="5" t="s">
        <v>1572</v>
      </c>
      <c r="D770">
        <v>4800</v>
      </c>
      <c r="E770">
        <v>11088</v>
      </c>
      <c r="F770" s="6">
        <f t="shared" ref="F770:F833" si="48">E770/D770*100</f>
        <v>231</v>
      </c>
      <c r="G770" t="s">
        <v>20</v>
      </c>
      <c r="H770">
        <v>150</v>
      </c>
      <c r="I770" s="7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ref="N770:N833" si="49">(((L770/60)/60)/24)+DATE(1970,1,1)</f>
        <v>41619.25</v>
      </c>
      <c r="O770" s="11">
        <f t="shared" ref="O770:O833" si="50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_xlfn.TEXTSPLIT(R770,{",",",","/"})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5" t="s">
        <v>1574</v>
      </c>
      <c r="D771">
        <v>125600</v>
      </c>
      <c r="E771">
        <v>109106</v>
      </c>
      <c r="F771" s="6">
        <f t="shared" si="48"/>
        <v>86.867834394904463</v>
      </c>
      <c r="G771" t="s">
        <v>14</v>
      </c>
      <c r="H771">
        <v>3410</v>
      </c>
      <c r="I771" s="7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si="49"/>
        <v>41501.208333333336</v>
      </c>
      <c r="O771" s="11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_xlfn.TEXTSPLIT(R771,{",",",","/"})</f>
        <v>games</v>
      </c>
      <c r="T771" t="str">
        <v>video games</v>
      </c>
    </row>
    <row r="772" spans="1:20" ht="31.5" x14ac:dyDescent="0.25">
      <c r="A772">
        <v>770</v>
      </c>
      <c r="B772" t="s">
        <v>1575</v>
      </c>
      <c r="C772" s="5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7">
        <f t="shared" si="4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49"/>
        <v>41743.208333333336</v>
      </c>
      <c r="O772" s="11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_xlfn.TEXTSPLIT(R772,{",",",","/"})</f>
        <v>theater</v>
      </c>
      <c r="T772" t="str">
        <v>plays</v>
      </c>
    </row>
    <row r="773" spans="1:20" ht="31.5" x14ac:dyDescent="0.25">
      <c r="A773">
        <v>771</v>
      </c>
      <c r="B773" t="s">
        <v>1577</v>
      </c>
      <c r="C773" s="5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7">
        <f t="shared" si="47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49"/>
        <v>43491.25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_xlfn.TEXTSPLIT(R773,{",",",","/"})</f>
        <v>theater</v>
      </c>
      <c r="T773" t="str">
        <v>plays</v>
      </c>
    </row>
    <row r="774" spans="1:20" ht="31.5" x14ac:dyDescent="0.25">
      <c r="A774">
        <v>772</v>
      </c>
      <c r="B774" t="s">
        <v>1579</v>
      </c>
      <c r="C774" s="5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7">
        <f t="shared" ref="I774:I837" si="51">E774/H774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49"/>
        <v>43505.25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_xlfn.TEXTSPLIT(R774,{",",",","/"})</f>
        <v>music</v>
      </c>
      <c r="T774" t="str">
        <v>indie rock</v>
      </c>
    </row>
    <row r="775" spans="1:20" ht="31.5" x14ac:dyDescent="0.25">
      <c r="A775">
        <v>773</v>
      </c>
      <c r="B775" t="s">
        <v>1581</v>
      </c>
      <c r="C775" s="5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7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49"/>
        <v>42838.208333333328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_xlfn.TEXTSPLIT(R775,{",",",","/"})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5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7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49"/>
        <v>42513.208333333328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_xlfn.TEXTSPLIT(R776,{",",",","/"})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5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49"/>
        <v>41949.25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_xlfn.TEXTSPLIT(R777,{",",",","/"})</f>
        <v>music</v>
      </c>
      <c r="T777" t="str">
        <v>rock</v>
      </c>
    </row>
    <row r="778" spans="1:20" ht="31.5" x14ac:dyDescent="0.25">
      <c r="A778">
        <v>776</v>
      </c>
      <c r="B778" t="s">
        <v>1587</v>
      </c>
      <c r="C778" s="5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7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49"/>
        <v>43650.208333333328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_xlfn.TEXTSPLIT(R778,{",",",","/"})</f>
        <v>theater</v>
      </c>
      <c r="T778" t="str">
        <v>plays</v>
      </c>
    </row>
    <row r="779" spans="1:20" ht="31.5" x14ac:dyDescent="0.25">
      <c r="A779">
        <v>777</v>
      </c>
      <c r="B779" t="s">
        <v>1589</v>
      </c>
      <c r="C779" s="5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7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49"/>
        <v>40809.208333333336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_xlfn.TEXTSPLIT(R779,{",",",","/"})</f>
        <v>theater</v>
      </c>
      <c r="T779" t="str">
        <v>plays</v>
      </c>
    </row>
    <row r="780" spans="1:20" ht="31.5" x14ac:dyDescent="0.25">
      <c r="A780">
        <v>778</v>
      </c>
      <c r="B780" t="s">
        <v>1591</v>
      </c>
      <c r="C780" s="5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7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49"/>
        <v>40768.208333333336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_xlfn.TEXTSPLIT(R780,{",",",","/"})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5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7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49"/>
        <v>42230.208333333328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_xlfn.TEXTSPLIT(R781,{",",",","/"})</f>
        <v>theater</v>
      </c>
      <c r="T781" t="str">
        <v>plays</v>
      </c>
    </row>
    <row r="782" spans="1:20" ht="31.5" x14ac:dyDescent="0.25">
      <c r="A782">
        <v>780</v>
      </c>
      <c r="B782" t="s">
        <v>1595</v>
      </c>
      <c r="C782" s="5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7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49"/>
        <v>42573.208333333328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_xlfn.TEXTSPLIT(R782,{",",",","/"})</f>
        <v>film &amp; video</v>
      </c>
      <c r="T782" t="str">
        <v>drama</v>
      </c>
    </row>
    <row r="783" spans="1:20" ht="31.5" x14ac:dyDescent="0.25">
      <c r="A783">
        <v>781</v>
      </c>
      <c r="B783" t="s">
        <v>1597</v>
      </c>
      <c r="C783" s="5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7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49"/>
        <v>40482.208333333336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_xlfn.TEXTSPLIT(R783,{",",",","/"})</f>
        <v>theater</v>
      </c>
      <c r="T783" t="str">
        <v>plays</v>
      </c>
    </row>
    <row r="784" spans="1:20" ht="31.5" x14ac:dyDescent="0.25">
      <c r="A784">
        <v>782</v>
      </c>
      <c r="B784" t="s">
        <v>1599</v>
      </c>
      <c r="C784" s="5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7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49"/>
        <v>40603.25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_xlfn.TEXTSPLIT(R784,{",",",","/"})</f>
        <v>film &amp; video</v>
      </c>
      <c r="T784" t="str">
        <v>animation</v>
      </c>
    </row>
    <row r="785" spans="1:20" ht="31.5" x14ac:dyDescent="0.25">
      <c r="A785">
        <v>783</v>
      </c>
      <c r="B785" t="s">
        <v>1601</v>
      </c>
      <c r="C785" s="5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7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49"/>
        <v>41625.25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_xlfn.TEXTSPLIT(R785,{",",",","/"})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5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7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49"/>
        <v>42435.25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_xlfn.TEXTSPLIT(R786,{",",",","/"})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5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7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49"/>
        <v>43582.208333333328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_xlfn.TEXTSPLIT(R787,{",",",","/"})</f>
        <v>film &amp; video</v>
      </c>
      <c r="T787" t="str">
        <v>animation</v>
      </c>
    </row>
    <row r="788" spans="1:20" ht="31.5" x14ac:dyDescent="0.25">
      <c r="A788">
        <v>786</v>
      </c>
      <c r="B788" t="s">
        <v>1607</v>
      </c>
      <c r="C788" s="5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7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49"/>
        <v>43186.208333333328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_xlfn.TEXTSPLIT(R788,{",",",","/"})</f>
        <v>music</v>
      </c>
      <c r="T788" t="str">
        <v>jazz</v>
      </c>
    </row>
    <row r="789" spans="1:20" ht="31.5" x14ac:dyDescent="0.25">
      <c r="A789">
        <v>787</v>
      </c>
      <c r="B789" t="s">
        <v>1609</v>
      </c>
      <c r="C789" s="5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7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49"/>
        <v>40684.208333333336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_xlfn.TEXTSPLIT(R789,{",",",","/"})</f>
        <v>music</v>
      </c>
      <c r="T789" t="str">
        <v>rock</v>
      </c>
    </row>
    <row r="790" spans="1:20" ht="31.5" x14ac:dyDescent="0.25">
      <c r="A790">
        <v>788</v>
      </c>
      <c r="B790" t="s">
        <v>1611</v>
      </c>
      <c r="C790" s="5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7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49"/>
        <v>41202.208333333336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_xlfn.TEXTSPLIT(R790,{",",",","/"})</f>
        <v>film &amp; video</v>
      </c>
      <c r="T790" t="str">
        <v>animation</v>
      </c>
    </row>
    <row r="791" spans="1:20" ht="31.5" x14ac:dyDescent="0.25">
      <c r="A791">
        <v>789</v>
      </c>
      <c r="B791" t="s">
        <v>1613</v>
      </c>
      <c r="C791" s="5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7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49"/>
        <v>41786.208333333336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_xlfn.TEXTSPLIT(R791,{",",",","/"})</f>
        <v>theater</v>
      </c>
      <c r="T791" t="str">
        <v>plays</v>
      </c>
    </row>
    <row r="792" spans="1:20" ht="31.5" x14ac:dyDescent="0.25">
      <c r="A792">
        <v>790</v>
      </c>
      <c r="B792" t="s">
        <v>1615</v>
      </c>
      <c r="C792" s="5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7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49"/>
        <v>40223.25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_xlfn.TEXTSPLIT(R792,{",",",","/"})</f>
        <v>theater</v>
      </c>
      <c r="T792" t="str">
        <v>plays</v>
      </c>
    </row>
    <row r="793" spans="1:20" ht="31.5" x14ac:dyDescent="0.25">
      <c r="A793">
        <v>791</v>
      </c>
      <c r="B793" t="s">
        <v>1617</v>
      </c>
      <c r="C793" s="5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7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49"/>
        <v>42715.25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_xlfn.TEXTSPLIT(R793,{",",",","/"})</f>
        <v>food</v>
      </c>
      <c r="T793" t="str">
        <v>food trucks</v>
      </c>
    </row>
    <row r="794" spans="1:20" ht="31.5" x14ac:dyDescent="0.25">
      <c r="A794">
        <v>792</v>
      </c>
      <c r="B794" t="s">
        <v>1619</v>
      </c>
      <c r="C794" s="5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7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49"/>
        <v>41451.208333333336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_xlfn.TEXTSPLIT(R794,{",",",","/"})</f>
        <v>theater</v>
      </c>
      <c r="T794" t="str">
        <v>plays</v>
      </c>
    </row>
    <row r="795" spans="1:20" ht="31.5" x14ac:dyDescent="0.25">
      <c r="A795">
        <v>793</v>
      </c>
      <c r="B795" t="s">
        <v>1621</v>
      </c>
      <c r="C795" s="5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7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49"/>
        <v>41450.208333333336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_xlfn.TEXTSPLIT(R795,{",",",","/"})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5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7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49"/>
        <v>43091.25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_xlfn.TEXTSPLIT(R796,{",",",","/"})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5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7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49"/>
        <v>42675.208333333328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_xlfn.TEXTSPLIT(R797,{",",",","/"})</f>
        <v>film &amp; video</v>
      </c>
      <c r="T797" t="str">
        <v>drama</v>
      </c>
    </row>
    <row r="798" spans="1:20" ht="31.5" x14ac:dyDescent="0.25">
      <c r="A798">
        <v>796</v>
      </c>
      <c r="B798" t="s">
        <v>1627</v>
      </c>
      <c r="C798" s="5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7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49"/>
        <v>41859.208333333336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_xlfn.TEXTSPLIT(R798,{",",",","/"})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5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7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49"/>
        <v>43464.25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_xlfn.TEXTSPLIT(R799,{",",",","/"})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5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7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49"/>
        <v>41060.208333333336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_xlfn.TEXTSPLIT(R800,{",",",","/"})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5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7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49"/>
        <v>42399.25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_xlfn.TEXTSPLIT(R801,{",",",","/"})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5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7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49"/>
        <v>42167.208333333328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_xlfn.TEXTSPLIT(R802,{",",",","/"})</f>
        <v>music</v>
      </c>
      <c r="T802" t="str">
        <v>rock</v>
      </c>
    </row>
    <row r="803" spans="1:20" ht="31.5" x14ac:dyDescent="0.25">
      <c r="A803">
        <v>801</v>
      </c>
      <c r="B803" t="s">
        <v>1637</v>
      </c>
      <c r="C803" s="5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7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49"/>
        <v>43830.25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_xlfn.TEXTSPLIT(R803,{",",",","/"})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5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7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49"/>
        <v>43650.208333333328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_xlfn.TEXTSPLIT(R804,{",",",","/"})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5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7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49"/>
        <v>43492.25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_xlfn.TEXTSPLIT(R805,{",",",","/"})</f>
        <v>theater</v>
      </c>
      <c r="T805" t="str">
        <v>plays</v>
      </c>
    </row>
    <row r="806" spans="1:20" ht="31.5" x14ac:dyDescent="0.25">
      <c r="A806">
        <v>804</v>
      </c>
      <c r="B806" t="s">
        <v>1643</v>
      </c>
      <c r="C806" s="5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7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49"/>
        <v>43102.25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_xlfn.TEXTSPLIT(R806,{",",",","/"})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5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7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49"/>
        <v>41958.25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_xlfn.TEXTSPLIT(R807,{",",",","/"})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5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7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49"/>
        <v>40973.25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_xlfn.TEXTSPLIT(R808,{",",",","/"})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5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7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49"/>
        <v>43753.208333333328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_xlfn.TEXTSPLIT(R809,{",",",","/"})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5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7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49"/>
        <v>42507.208333333328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_xlfn.TEXTSPLIT(R810,{",",",","/"})</f>
        <v>food</v>
      </c>
      <c r="T810" t="str">
        <v>food trucks</v>
      </c>
    </row>
    <row r="811" spans="1:20" ht="31.5" x14ac:dyDescent="0.25">
      <c r="A811">
        <v>809</v>
      </c>
      <c r="B811" t="s">
        <v>1599</v>
      </c>
      <c r="C811" s="5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7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49"/>
        <v>41135.208333333336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_xlfn.TEXTSPLIT(R811,{",",",","/"})</f>
        <v>film &amp; video</v>
      </c>
      <c r="T811" t="str">
        <v>documentary</v>
      </c>
    </row>
    <row r="812" spans="1:20" ht="31.5" x14ac:dyDescent="0.25">
      <c r="A812">
        <v>810</v>
      </c>
      <c r="B812" t="s">
        <v>1654</v>
      </c>
      <c r="C812" s="5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7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49"/>
        <v>43067.25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_xlfn.TEXTSPLIT(R812,{",",",","/"})</f>
        <v>theater</v>
      </c>
      <c r="T812" t="str">
        <v>plays</v>
      </c>
    </row>
    <row r="813" spans="1:20" ht="31.5" x14ac:dyDescent="0.25">
      <c r="A813">
        <v>811</v>
      </c>
      <c r="B813" t="s">
        <v>1656</v>
      </c>
      <c r="C813" s="5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7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49"/>
        <v>42378.25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_xlfn.TEXTSPLIT(R813,{",",",","/"})</f>
        <v>games</v>
      </c>
      <c r="T813" t="str">
        <v>video games</v>
      </c>
    </row>
    <row r="814" spans="1:20" ht="31.5" x14ac:dyDescent="0.25">
      <c r="A814">
        <v>812</v>
      </c>
      <c r="B814" t="s">
        <v>1658</v>
      </c>
      <c r="C814" s="5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7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49"/>
        <v>43206.208333333328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_xlfn.TEXTSPLIT(R814,{",",",","/"})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5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7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49"/>
        <v>41148.208333333336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_xlfn.TEXTSPLIT(R815,{",",",","/"})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5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7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49"/>
        <v>42517.208333333328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_xlfn.TEXTSPLIT(R816,{",",",","/"})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5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7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49"/>
        <v>43068.25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_xlfn.TEXTSPLIT(R817,{",",",","/"})</f>
        <v>music</v>
      </c>
      <c r="T817" t="str">
        <v>rock</v>
      </c>
    </row>
    <row r="818" spans="1:20" ht="31.5" x14ac:dyDescent="0.25">
      <c r="A818">
        <v>816</v>
      </c>
      <c r="B818" t="s">
        <v>1666</v>
      </c>
      <c r="C818" s="5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7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49"/>
        <v>41680.25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_xlfn.TEXTSPLIT(R818,{",",",","/"})</f>
        <v>theater</v>
      </c>
      <c r="T818" t="str">
        <v>plays</v>
      </c>
    </row>
    <row r="819" spans="1:20" ht="31.5" x14ac:dyDescent="0.25">
      <c r="A819">
        <v>817</v>
      </c>
      <c r="B819" t="s">
        <v>1668</v>
      </c>
      <c r="C819" s="5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7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49"/>
        <v>43589.208333333328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_xlfn.TEXTSPLIT(R819,{",",",","/"})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5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7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49"/>
        <v>43486.25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_xlfn.TEXTSPLIT(R820,{",",",","/"})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5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7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49"/>
        <v>41237.25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_xlfn.TEXTSPLIT(R821,{",",",","/"})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5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7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49"/>
        <v>43310.208333333328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_xlfn.TEXTSPLIT(R822,{",",",","/"})</f>
        <v>music</v>
      </c>
      <c r="T822" t="str">
        <v>rock</v>
      </c>
    </row>
    <row r="823" spans="1:20" ht="31.5" x14ac:dyDescent="0.25">
      <c r="A823">
        <v>821</v>
      </c>
      <c r="B823" t="s">
        <v>1675</v>
      </c>
      <c r="C823" s="5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7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49"/>
        <v>42794.25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_xlfn.TEXTSPLIT(R823,{",",",","/"})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5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7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49"/>
        <v>41698.25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_xlfn.TEXTSPLIT(R824,{",",",","/"})</f>
        <v>music</v>
      </c>
      <c r="T824" t="str">
        <v>rock</v>
      </c>
    </row>
    <row r="825" spans="1:20" ht="31.5" x14ac:dyDescent="0.25">
      <c r="A825">
        <v>823</v>
      </c>
      <c r="B825" t="s">
        <v>1679</v>
      </c>
      <c r="C825" s="5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7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49"/>
        <v>41892.208333333336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_xlfn.TEXTSPLIT(R825,{",",",","/"})</f>
        <v>music</v>
      </c>
      <c r="T825" t="str">
        <v>rock</v>
      </c>
    </row>
    <row r="826" spans="1:20" ht="31.5" x14ac:dyDescent="0.25">
      <c r="A826">
        <v>824</v>
      </c>
      <c r="B826" t="s">
        <v>1681</v>
      </c>
      <c r="C826" s="5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7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49"/>
        <v>40348.208333333336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_xlfn.TEXTSPLIT(R826,{",",",","/"})</f>
        <v>publishing</v>
      </c>
      <c r="T826" t="str">
        <v>nonfiction</v>
      </c>
    </row>
    <row r="827" spans="1:20" ht="31.5" x14ac:dyDescent="0.25">
      <c r="A827">
        <v>825</v>
      </c>
      <c r="B827" t="s">
        <v>1683</v>
      </c>
      <c r="C827" s="5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7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49"/>
        <v>42941.208333333328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_xlfn.TEXTSPLIT(R827,{",",",","/"})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5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7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49"/>
        <v>40525.25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_xlfn.TEXTSPLIT(R828,{",",",","/"})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5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7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49"/>
        <v>40666.208333333336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_xlfn.TEXTSPLIT(R829,{",",",","/"})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5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7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49"/>
        <v>43340.208333333328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_xlfn.TEXTSPLIT(R830,{",",",","/"})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5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7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49"/>
        <v>42164.208333333328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_xlfn.TEXTSPLIT(R831,{",",",","/"})</f>
        <v>theater</v>
      </c>
      <c r="T831" t="str">
        <v>plays</v>
      </c>
    </row>
    <row r="832" spans="1:20" ht="29.25" customHeight="1" x14ac:dyDescent="0.25">
      <c r="A832">
        <v>830</v>
      </c>
      <c r="B832" t="s">
        <v>1693</v>
      </c>
      <c r="C832" s="5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7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49"/>
        <v>43103.25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_xlfn.TEXTSPLIT(R832,{",",",","/"})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5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7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49"/>
        <v>40994.208333333336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_xlfn.TEXTSPLIT(R833,{",",",","/"})</f>
        <v>photography</v>
      </c>
      <c r="T833" t="str">
        <v>photography books</v>
      </c>
    </row>
    <row r="834" spans="1:20" ht="31.5" x14ac:dyDescent="0.25">
      <c r="A834">
        <v>832</v>
      </c>
      <c r="B834" t="s">
        <v>1697</v>
      </c>
      <c r="C834" s="5" t="s">
        <v>1698</v>
      </c>
      <c r="D834">
        <v>43200</v>
      </c>
      <c r="E834">
        <v>136156</v>
      </c>
      <c r="F834" s="6">
        <f t="shared" ref="F834:F897" si="52">E834/D834*100</f>
        <v>315.17592592592592</v>
      </c>
      <c r="G834" t="s">
        <v>20</v>
      </c>
      <c r="H834">
        <v>1297</v>
      </c>
      <c r="I834" s="7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ref="N834:N897" si="53">(((L834/60)/60)/24)+DATE(1970,1,1)</f>
        <v>42299.208333333328</v>
      </c>
      <c r="O834" s="11">
        <f t="shared" ref="O834:O897" si="54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_xlfn.TEXTSPLIT(R834,{",",",","/"})</f>
        <v>publishing</v>
      </c>
      <c r="T834" t="str">
        <v>translations</v>
      </c>
    </row>
    <row r="835" spans="1:20" ht="31.5" x14ac:dyDescent="0.25">
      <c r="A835">
        <v>833</v>
      </c>
      <c r="B835" t="s">
        <v>1699</v>
      </c>
      <c r="C835" s="5" t="s">
        <v>1700</v>
      </c>
      <c r="D835">
        <v>6800</v>
      </c>
      <c r="E835">
        <v>10723</v>
      </c>
      <c r="F835" s="6">
        <f t="shared" si="52"/>
        <v>157.69117647058823</v>
      </c>
      <c r="G835" t="s">
        <v>20</v>
      </c>
      <c r="H835">
        <v>165</v>
      </c>
      <c r="I835" s="7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si="53"/>
        <v>40588.25</v>
      </c>
      <c r="O835" s="11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_xlfn.TEXTSPLIT(R835,{",",",","/"})</f>
        <v>publishing</v>
      </c>
      <c r="T835" t="str">
        <v>translations</v>
      </c>
    </row>
    <row r="836" spans="1:20" ht="31.5" x14ac:dyDescent="0.25">
      <c r="A836">
        <v>834</v>
      </c>
      <c r="B836" t="s">
        <v>1701</v>
      </c>
      <c r="C836" s="5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7">
        <f t="shared" si="51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3"/>
        <v>41448.208333333336</v>
      </c>
      <c r="O836" s="11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_xlfn.TEXTSPLIT(R836,{",",",","/"})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5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7">
        <f t="shared" si="51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3"/>
        <v>42063.25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_xlfn.TEXTSPLIT(R837,{",",",","/"})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5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7">
        <f t="shared" ref="I838:I901" si="55">E838/H838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3"/>
        <v>40214.25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_xlfn.TEXTSPLIT(R838,{",",",","/"})</f>
        <v>music</v>
      </c>
      <c r="T838" t="str">
        <v>indie rock</v>
      </c>
    </row>
    <row r="839" spans="1:20" ht="31.5" x14ac:dyDescent="0.25">
      <c r="A839">
        <v>837</v>
      </c>
      <c r="B839" t="s">
        <v>1707</v>
      </c>
      <c r="C839" s="5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7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3"/>
        <v>40629.208333333336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_xlfn.TEXTSPLIT(R839,{",",",","/"})</f>
        <v>music</v>
      </c>
      <c r="T839" t="str">
        <v>jazz</v>
      </c>
    </row>
    <row r="840" spans="1:20" ht="31.5" x14ac:dyDescent="0.25">
      <c r="A840">
        <v>838</v>
      </c>
      <c r="B840" t="s">
        <v>1709</v>
      </c>
      <c r="C840" s="5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7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3"/>
        <v>43370.208333333328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_xlfn.TEXTSPLIT(R840,{",",",","/"})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5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7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3"/>
        <v>41715.208333333336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_xlfn.TEXTSPLIT(R841,{",",",","/"})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5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7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3"/>
        <v>41836.208333333336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_xlfn.TEXTSPLIT(R842,{",",",","/"})</f>
        <v>theater</v>
      </c>
      <c r="T842" t="str">
        <v>plays</v>
      </c>
    </row>
    <row r="843" spans="1:20" ht="31.5" x14ac:dyDescent="0.25">
      <c r="A843">
        <v>841</v>
      </c>
      <c r="B843" t="s">
        <v>1715</v>
      </c>
      <c r="C843" s="5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7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3"/>
        <v>42419.25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_xlfn.TEXTSPLIT(R843,{",",",","/"})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5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7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3"/>
        <v>43266.208333333328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_xlfn.TEXTSPLIT(R844,{",",",","/"})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5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7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3"/>
        <v>43338.208333333328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_xlfn.TEXTSPLIT(R845,{",",",","/"})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5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7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3"/>
        <v>40930.25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_xlfn.TEXTSPLIT(R846,{",",",","/"})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5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7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3"/>
        <v>43235.208333333328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_xlfn.TEXTSPLIT(R847,{",",",","/"})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5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7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3"/>
        <v>43302.208333333328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_xlfn.TEXTSPLIT(R848,{",",",","/"})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5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7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3"/>
        <v>43107.25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_xlfn.TEXTSPLIT(R849,{",",",","/"})</f>
        <v>food</v>
      </c>
      <c r="T849" t="str">
        <v>food trucks</v>
      </c>
    </row>
    <row r="850" spans="1:20" ht="31.5" x14ac:dyDescent="0.25">
      <c r="A850">
        <v>848</v>
      </c>
      <c r="B850" t="s">
        <v>1729</v>
      </c>
      <c r="C850" s="5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7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3"/>
        <v>40341.208333333336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_xlfn.TEXTSPLIT(R850,{",",",","/"})</f>
        <v>film &amp; video</v>
      </c>
      <c r="T850" t="str">
        <v>drama</v>
      </c>
    </row>
    <row r="851" spans="1:20" ht="31.5" x14ac:dyDescent="0.25">
      <c r="A851">
        <v>849</v>
      </c>
      <c r="B851" t="s">
        <v>1731</v>
      </c>
      <c r="C851" s="5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7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3"/>
        <v>40948.25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_xlfn.TEXTSPLIT(R851,{",",",","/"})</f>
        <v>music</v>
      </c>
      <c r="T851" t="str">
        <v>indie rock</v>
      </c>
    </row>
    <row r="852" spans="1:20" ht="31.5" x14ac:dyDescent="0.25">
      <c r="A852">
        <v>850</v>
      </c>
      <c r="B852" t="s">
        <v>1733</v>
      </c>
      <c r="C852" s="5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7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3"/>
        <v>40866.25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_xlfn.TEXTSPLIT(R852,{",",",","/"})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5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7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3"/>
        <v>41031.208333333336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_xlfn.TEXTSPLIT(R853,{",",",","/"})</f>
        <v>music</v>
      </c>
      <c r="T853" t="str">
        <v>electric music</v>
      </c>
    </row>
    <row r="854" spans="1:20" ht="31.5" x14ac:dyDescent="0.25">
      <c r="A854">
        <v>852</v>
      </c>
      <c r="B854" t="s">
        <v>1737</v>
      </c>
      <c r="C854" s="5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7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3"/>
        <v>40740.208333333336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_xlfn.TEXTSPLIT(R854,{",",",","/"})</f>
        <v>games</v>
      </c>
      <c r="T854" t="str">
        <v>video games</v>
      </c>
    </row>
    <row r="855" spans="1:20" ht="31.5" x14ac:dyDescent="0.25">
      <c r="A855">
        <v>853</v>
      </c>
      <c r="B855" t="s">
        <v>1739</v>
      </c>
      <c r="C855" s="5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7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3"/>
        <v>40714.208333333336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_xlfn.TEXTSPLIT(R855,{",",",","/"})</f>
        <v>music</v>
      </c>
      <c r="T855" t="str">
        <v>indie rock</v>
      </c>
    </row>
    <row r="856" spans="1:20" ht="31.5" x14ac:dyDescent="0.25">
      <c r="A856">
        <v>854</v>
      </c>
      <c r="B856" t="s">
        <v>1741</v>
      </c>
      <c r="C856" s="5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7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3"/>
        <v>43787.25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_xlfn.TEXTSPLIT(R856,{",",",","/"})</f>
        <v>publishing</v>
      </c>
      <c r="T856" t="str">
        <v>fiction</v>
      </c>
    </row>
    <row r="857" spans="1:20" ht="31.5" x14ac:dyDescent="0.25">
      <c r="A857">
        <v>855</v>
      </c>
      <c r="B857" t="s">
        <v>1743</v>
      </c>
      <c r="C857" s="5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3"/>
        <v>40712.208333333336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_xlfn.TEXTSPLIT(R857,{",",",","/"})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5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7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3"/>
        <v>41023.208333333336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_xlfn.TEXTSPLIT(R858,{",",",","/"})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5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7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3"/>
        <v>40944.25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_xlfn.TEXTSPLIT(R859,{",",",","/"})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5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7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3"/>
        <v>43211.208333333328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_xlfn.TEXTSPLIT(R860,{",",",","/"})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5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7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3"/>
        <v>41334.25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_xlfn.TEXTSPLIT(R861,{",",",","/"})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5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7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3"/>
        <v>43515.25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_xlfn.TEXTSPLIT(R862,{",",",","/"})</f>
        <v>technology</v>
      </c>
      <c r="T862" t="str">
        <v>wearables</v>
      </c>
    </row>
    <row r="863" spans="1:20" ht="31.5" x14ac:dyDescent="0.25">
      <c r="A863">
        <v>861</v>
      </c>
      <c r="B863" t="s">
        <v>1754</v>
      </c>
      <c r="C863" s="5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7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3"/>
        <v>40258.208333333336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_xlfn.TEXTSPLIT(R863,{",",",","/"})</f>
        <v>theater</v>
      </c>
      <c r="T863" t="str">
        <v>plays</v>
      </c>
    </row>
    <row r="864" spans="1:20" ht="31.5" x14ac:dyDescent="0.25">
      <c r="A864">
        <v>862</v>
      </c>
      <c r="B864" t="s">
        <v>1756</v>
      </c>
      <c r="C864" s="5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7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3"/>
        <v>40756.208333333336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_xlfn.TEXTSPLIT(R864,{",",",","/"})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5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7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3"/>
        <v>42172.208333333328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_xlfn.TEXTSPLIT(R865,{",",",","/"})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5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7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3"/>
        <v>42601.208333333328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_xlfn.TEXTSPLIT(R866,{",",",","/"})</f>
        <v>film &amp; video</v>
      </c>
      <c r="T866" t="str">
        <v>shorts</v>
      </c>
    </row>
    <row r="867" spans="1:20" ht="31.5" x14ac:dyDescent="0.25">
      <c r="A867">
        <v>865</v>
      </c>
      <c r="B867" t="s">
        <v>1762</v>
      </c>
      <c r="C867" s="5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7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3"/>
        <v>41897.208333333336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_xlfn.TEXTSPLIT(R867,{",",",","/"})</f>
        <v>theater</v>
      </c>
      <c r="T867" t="str">
        <v>plays</v>
      </c>
    </row>
    <row r="868" spans="1:20" ht="31.5" x14ac:dyDescent="0.25">
      <c r="A868">
        <v>866</v>
      </c>
      <c r="B868" t="s">
        <v>1764</v>
      </c>
      <c r="C868" s="5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7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3"/>
        <v>40671.208333333336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_xlfn.TEXTSPLIT(R868,{",",",","/"})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5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7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3"/>
        <v>43382.208333333328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_xlfn.TEXTSPLIT(R869,{",",",","/"})</f>
        <v>food</v>
      </c>
      <c r="T869" t="str">
        <v>food trucks</v>
      </c>
    </row>
    <row r="870" spans="1:20" ht="31.5" x14ac:dyDescent="0.25">
      <c r="A870">
        <v>868</v>
      </c>
      <c r="B870" t="s">
        <v>1768</v>
      </c>
      <c r="C870" s="5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7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3"/>
        <v>41559.208333333336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_xlfn.TEXTSPLIT(R870,{",",",","/"})</f>
        <v>theater</v>
      </c>
      <c r="T870" t="str">
        <v>plays</v>
      </c>
    </row>
    <row r="871" spans="1:20" ht="31.5" x14ac:dyDescent="0.25">
      <c r="A871">
        <v>869</v>
      </c>
      <c r="B871" t="s">
        <v>1770</v>
      </c>
      <c r="C871" s="5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7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3"/>
        <v>40350.208333333336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_xlfn.TEXTSPLIT(R871,{",",",","/"})</f>
        <v>film &amp; video</v>
      </c>
      <c r="T871" t="str">
        <v>drama</v>
      </c>
    </row>
    <row r="872" spans="1:20" ht="31.5" x14ac:dyDescent="0.25">
      <c r="A872">
        <v>870</v>
      </c>
      <c r="B872" t="s">
        <v>1772</v>
      </c>
      <c r="C872" s="5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7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3"/>
        <v>42240.208333333328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_xlfn.TEXTSPLIT(R872,{",",",","/"})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5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7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3"/>
        <v>43040.208333333328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_xlfn.TEXTSPLIT(R873,{",",",","/"})</f>
        <v>theater</v>
      </c>
      <c r="T873" t="str">
        <v>plays</v>
      </c>
    </row>
    <row r="874" spans="1:20" ht="31.5" x14ac:dyDescent="0.25">
      <c r="A874">
        <v>872</v>
      </c>
      <c r="B874" t="s">
        <v>1776</v>
      </c>
      <c r="C874" s="5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7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3"/>
        <v>43346.208333333328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_xlfn.TEXTSPLIT(R874,{",",",","/"})</f>
        <v>film &amp; video</v>
      </c>
      <c r="T874" t="str">
        <v>science fiction</v>
      </c>
    </row>
    <row r="875" spans="1:20" ht="31.5" x14ac:dyDescent="0.25">
      <c r="A875">
        <v>873</v>
      </c>
      <c r="B875" t="s">
        <v>1778</v>
      </c>
      <c r="C875" s="5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7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3"/>
        <v>41647.25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_xlfn.TEXTSPLIT(R875,{",",",","/"})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5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7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3"/>
        <v>40291.208333333336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_xlfn.TEXTSPLIT(R876,{",",",","/"})</f>
        <v>photography</v>
      </c>
      <c r="T876" t="str">
        <v>photography books</v>
      </c>
    </row>
    <row r="877" spans="1:20" ht="31.5" x14ac:dyDescent="0.25">
      <c r="A877">
        <v>875</v>
      </c>
      <c r="B877" t="s">
        <v>1782</v>
      </c>
      <c r="C877" s="5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7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3"/>
        <v>40556.25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_xlfn.TEXTSPLIT(R877,{",",",","/"})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5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7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3"/>
        <v>43624.208333333328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_xlfn.TEXTSPLIT(R878,{",",",","/"})</f>
        <v>photography</v>
      </c>
      <c r="T878" t="str">
        <v>photography books</v>
      </c>
    </row>
    <row r="879" spans="1:20" ht="31.5" x14ac:dyDescent="0.25">
      <c r="A879">
        <v>877</v>
      </c>
      <c r="B879" t="s">
        <v>1786</v>
      </c>
      <c r="C879" s="5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7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3"/>
        <v>42577.208333333328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_xlfn.TEXTSPLIT(R879,{",",",","/"})</f>
        <v>food</v>
      </c>
      <c r="T879" t="str">
        <v>food trucks</v>
      </c>
    </row>
    <row r="880" spans="1:20" ht="31.5" x14ac:dyDescent="0.25">
      <c r="A880">
        <v>878</v>
      </c>
      <c r="B880" t="s">
        <v>1788</v>
      </c>
      <c r="C880" s="5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7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3"/>
        <v>43845.25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_xlfn.TEXTSPLIT(R880,{",",",","/"})</f>
        <v>music</v>
      </c>
      <c r="T880" t="str">
        <v>metal</v>
      </c>
    </row>
    <row r="881" spans="1:20" ht="31.5" x14ac:dyDescent="0.25">
      <c r="A881">
        <v>879</v>
      </c>
      <c r="B881" t="s">
        <v>1790</v>
      </c>
      <c r="C881" s="5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7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3"/>
        <v>42788.25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_xlfn.TEXTSPLIT(R881,{",",",","/"})</f>
        <v>publishing</v>
      </c>
      <c r="T881" t="str">
        <v>nonfiction</v>
      </c>
    </row>
    <row r="882" spans="1:20" ht="31.5" x14ac:dyDescent="0.25">
      <c r="A882">
        <v>880</v>
      </c>
      <c r="B882" t="s">
        <v>1792</v>
      </c>
      <c r="C882" s="5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7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3"/>
        <v>43667.208333333328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_xlfn.TEXTSPLIT(R882,{",",",","/"})</f>
        <v>music</v>
      </c>
      <c r="T882" t="str">
        <v>electric music</v>
      </c>
    </row>
    <row r="883" spans="1:20" ht="31.5" x14ac:dyDescent="0.25">
      <c r="A883">
        <v>881</v>
      </c>
      <c r="B883" t="s">
        <v>1794</v>
      </c>
      <c r="C883" s="5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7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3"/>
        <v>42194.208333333328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_xlfn.TEXTSPLIT(R883,{",",",","/"})</f>
        <v>theater</v>
      </c>
      <c r="T883" t="str">
        <v>plays</v>
      </c>
    </row>
    <row r="884" spans="1:20" ht="31.5" x14ac:dyDescent="0.25">
      <c r="A884">
        <v>882</v>
      </c>
      <c r="B884" t="s">
        <v>1796</v>
      </c>
      <c r="C884" s="5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7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3"/>
        <v>42025.25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_xlfn.TEXTSPLIT(R884,{",",",","/"})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5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7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3"/>
        <v>40323.208333333336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_xlfn.TEXTSPLIT(R885,{",",",","/"})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5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7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3"/>
        <v>41763.208333333336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_xlfn.TEXTSPLIT(R886,{",",",","/"})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5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7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3"/>
        <v>40335.208333333336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_xlfn.TEXTSPLIT(R887,{",",",","/"})</f>
        <v>theater</v>
      </c>
      <c r="T887" t="str">
        <v>plays</v>
      </c>
    </row>
    <row r="888" spans="1:20" ht="31.5" x14ac:dyDescent="0.25">
      <c r="A888">
        <v>886</v>
      </c>
      <c r="B888" t="s">
        <v>1804</v>
      </c>
      <c r="C888" s="5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7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3"/>
        <v>40416.208333333336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_xlfn.TEXTSPLIT(R888,{",",",","/"})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5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7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3"/>
        <v>42202.208333333328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_xlfn.TEXTSPLIT(R889,{",",",","/"})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5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7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3"/>
        <v>42836.208333333328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_xlfn.TEXTSPLIT(R890,{",",",","/"})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5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7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3"/>
        <v>41710.208333333336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_xlfn.TEXTSPLIT(R891,{",",",","/"})</f>
        <v>music</v>
      </c>
      <c r="T891" t="str">
        <v>electric music</v>
      </c>
    </row>
    <row r="892" spans="1:20" ht="31.5" x14ac:dyDescent="0.25">
      <c r="A892">
        <v>890</v>
      </c>
      <c r="B892" t="s">
        <v>1812</v>
      </c>
      <c r="C892" s="5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7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3"/>
        <v>43640.208333333328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_xlfn.TEXTSPLIT(R892,{",",",","/"})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5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7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3"/>
        <v>40880.25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_xlfn.TEXTSPLIT(R893,{",",",","/"})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5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7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3"/>
        <v>40319.208333333336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_xlfn.TEXTSPLIT(R894,{",",",","/"})</f>
        <v>publishing</v>
      </c>
      <c r="T894" t="str">
        <v>translations</v>
      </c>
    </row>
    <row r="895" spans="1:20" ht="31.5" x14ac:dyDescent="0.25">
      <c r="A895">
        <v>893</v>
      </c>
      <c r="B895" t="s">
        <v>1818</v>
      </c>
      <c r="C895" s="5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7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3"/>
        <v>42170.208333333328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_xlfn.TEXTSPLIT(R895,{",",",","/"})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5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7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3"/>
        <v>41466.208333333336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_xlfn.TEXTSPLIT(R896,{",",",","/"})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5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7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3"/>
        <v>43134.25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_xlfn.TEXTSPLIT(R897,{",",",","/"})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5" t="s">
        <v>1825</v>
      </c>
      <c r="D898">
        <v>19800</v>
      </c>
      <c r="E898">
        <v>153338</v>
      </c>
      <c r="F898" s="6">
        <f t="shared" ref="F898:F961" si="56">E898/D898*100</f>
        <v>774.43434343434342</v>
      </c>
      <c r="G898" t="s">
        <v>20</v>
      </c>
      <c r="H898">
        <v>1460</v>
      </c>
      <c r="I898" s="7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ref="N898:N961" si="57">(((L898/60)/60)/24)+DATE(1970,1,1)</f>
        <v>40738.208333333336</v>
      </c>
      <c r="O898" s="11">
        <f t="shared" ref="O898:O961" si="58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_xlfn.TEXTSPLIT(R898,{",",",","/"})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5" t="s">
        <v>1827</v>
      </c>
      <c r="D899">
        <v>8800</v>
      </c>
      <c r="E899">
        <v>2437</v>
      </c>
      <c r="F899" s="6">
        <f t="shared" si="56"/>
        <v>27.693181818181817</v>
      </c>
      <c r="G899" t="s">
        <v>14</v>
      </c>
      <c r="H899">
        <v>27</v>
      </c>
      <c r="I899" s="7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si="57"/>
        <v>43583.208333333328</v>
      </c>
      <c r="O899" s="11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_xlfn.TEXTSPLIT(R899,{",",",","/"})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5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7">
        <f t="shared" si="5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7"/>
        <v>43815.25</v>
      </c>
      <c r="O900" s="11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_xlfn.TEXTSPLIT(R900,{",",",","/"})</f>
        <v>film &amp; video</v>
      </c>
      <c r="T900" t="str">
        <v>documentary</v>
      </c>
    </row>
    <row r="901" spans="1:20" ht="31.5" x14ac:dyDescent="0.25">
      <c r="A901">
        <v>899</v>
      </c>
      <c r="B901" t="s">
        <v>1830</v>
      </c>
      <c r="C901" s="5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7">
        <f t="shared" si="5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7"/>
        <v>41554.208333333336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_xlfn.TEXTSPLIT(R901,{",",",","/"})</f>
        <v>music</v>
      </c>
      <c r="T901" t="str">
        <v>jazz</v>
      </c>
    </row>
    <row r="902" spans="1:20" ht="31.5" x14ac:dyDescent="0.25">
      <c r="A902">
        <v>900</v>
      </c>
      <c r="B902" t="s">
        <v>1832</v>
      </c>
      <c r="C902" s="5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7">
        <f t="shared" ref="I902:I965" si="59">E902/H902</f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7"/>
        <v>41901.208333333336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_xlfn.TEXTSPLIT(R902,{",",",","/"})</f>
        <v>technology</v>
      </c>
      <c r="T902" t="str">
        <v>web</v>
      </c>
    </row>
    <row r="903" spans="1:20" ht="31.5" x14ac:dyDescent="0.25">
      <c r="A903">
        <v>901</v>
      </c>
      <c r="B903" t="s">
        <v>1834</v>
      </c>
      <c r="C903" s="5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7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7"/>
        <v>43298.208333333328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_xlfn.TEXTSPLIT(R903,{",",",","/"})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5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7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7"/>
        <v>42399.25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_xlfn.TEXTSPLIT(R904,{",",",","/"})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5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7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7"/>
        <v>41034.208333333336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_xlfn.TEXTSPLIT(R905,{",",",","/"})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5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7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7"/>
        <v>41186.208333333336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_xlfn.TEXTSPLIT(R906,{",",",","/"})</f>
        <v>publishing</v>
      </c>
      <c r="T906" t="str">
        <v>radio &amp; podcasts</v>
      </c>
    </row>
    <row r="907" spans="1:20" ht="31.5" x14ac:dyDescent="0.25">
      <c r="A907">
        <v>905</v>
      </c>
      <c r="B907" t="s">
        <v>1842</v>
      </c>
      <c r="C907" s="5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7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7"/>
        <v>41536.208333333336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_xlfn.TEXTSPLIT(R907,{",",",","/"})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5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7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7"/>
        <v>42868.208333333328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_xlfn.TEXTSPLIT(R908,{",",",","/"})</f>
        <v>film &amp; video</v>
      </c>
      <c r="T908" t="str">
        <v>documentary</v>
      </c>
    </row>
    <row r="909" spans="1:20" ht="31.5" x14ac:dyDescent="0.25">
      <c r="A909">
        <v>907</v>
      </c>
      <c r="B909" t="s">
        <v>1846</v>
      </c>
      <c r="C909" s="5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7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7"/>
        <v>40660.208333333336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_xlfn.TEXTSPLIT(R909,{",",",","/"})</f>
        <v>theater</v>
      </c>
      <c r="T909" t="str">
        <v>plays</v>
      </c>
    </row>
    <row r="910" spans="1:20" ht="31.5" x14ac:dyDescent="0.25">
      <c r="A910">
        <v>908</v>
      </c>
      <c r="B910" t="s">
        <v>1848</v>
      </c>
      <c r="C910" s="5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7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7"/>
        <v>41031.208333333336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_xlfn.TEXTSPLIT(R910,{",",",","/"})</f>
        <v>games</v>
      </c>
      <c r="T910" t="str">
        <v>video games</v>
      </c>
    </row>
    <row r="911" spans="1:20" ht="31.5" x14ac:dyDescent="0.25">
      <c r="A911">
        <v>909</v>
      </c>
      <c r="B911" t="s">
        <v>1850</v>
      </c>
      <c r="C911" s="5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7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7"/>
        <v>43255.208333333328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_xlfn.TEXTSPLIT(R911,{",",",","/"})</f>
        <v>theater</v>
      </c>
      <c r="T911" t="str">
        <v>plays</v>
      </c>
    </row>
    <row r="912" spans="1:20" ht="31.5" x14ac:dyDescent="0.25">
      <c r="A912">
        <v>910</v>
      </c>
      <c r="B912" t="s">
        <v>1852</v>
      </c>
      <c r="C912" s="5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7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7"/>
        <v>42026.25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_xlfn.TEXTSPLIT(R912,{",",",","/"})</f>
        <v>theater</v>
      </c>
      <c r="T912" t="str">
        <v>plays</v>
      </c>
    </row>
    <row r="913" spans="1:20" ht="31.5" x14ac:dyDescent="0.25">
      <c r="A913">
        <v>911</v>
      </c>
      <c r="B913" t="s">
        <v>1854</v>
      </c>
      <c r="C913" s="5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7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7"/>
        <v>43717.208333333328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_xlfn.TEXTSPLIT(R913,{",",",","/"})</f>
        <v>technology</v>
      </c>
      <c r="T913" t="str">
        <v>web</v>
      </c>
    </row>
    <row r="914" spans="1:20" ht="31.5" x14ac:dyDescent="0.25">
      <c r="A914">
        <v>912</v>
      </c>
      <c r="B914" t="s">
        <v>1856</v>
      </c>
      <c r="C914" s="5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7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7"/>
        <v>41157.208333333336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_xlfn.TEXTSPLIT(R914,{",",",","/"})</f>
        <v>film &amp; video</v>
      </c>
      <c r="T914" t="str">
        <v>drama</v>
      </c>
    </row>
    <row r="915" spans="1:20" ht="31.5" x14ac:dyDescent="0.25">
      <c r="A915">
        <v>913</v>
      </c>
      <c r="B915" t="s">
        <v>1858</v>
      </c>
      <c r="C915" s="5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7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7"/>
        <v>43597.208333333328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_xlfn.TEXTSPLIT(R915,{",",",","/"})</f>
        <v>film &amp; video</v>
      </c>
      <c r="T915" t="str">
        <v>drama</v>
      </c>
    </row>
    <row r="916" spans="1:20" ht="31.5" x14ac:dyDescent="0.25">
      <c r="A916">
        <v>914</v>
      </c>
      <c r="B916" t="s">
        <v>1860</v>
      </c>
      <c r="C916" s="5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7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7"/>
        <v>41490.208333333336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_xlfn.TEXTSPLIT(R916,{",",",","/"})</f>
        <v>theater</v>
      </c>
      <c r="T916" t="str">
        <v>plays</v>
      </c>
    </row>
    <row r="917" spans="1:20" ht="31.5" x14ac:dyDescent="0.25">
      <c r="A917">
        <v>915</v>
      </c>
      <c r="B917" t="s">
        <v>1862</v>
      </c>
      <c r="C917" s="5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7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7"/>
        <v>42976.208333333328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_xlfn.TEXTSPLIT(R917,{",",",","/"})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5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7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7"/>
        <v>41991.25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_xlfn.TEXTSPLIT(R918,{",",",","/"})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5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7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7"/>
        <v>40722.208333333336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_xlfn.TEXTSPLIT(R919,{",",",","/"})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5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7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7"/>
        <v>41117.208333333336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_xlfn.TEXTSPLIT(R920,{",",",","/"})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5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7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7"/>
        <v>43022.208333333328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_xlfn.TEXTSPLIT(R921,{",",",","/"})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5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7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7"/>
        <v>43503.25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_xlfn.TEXTSPLIT(R922,{",",",","/"})</f>
        <v>film &amp; video</v>
      </c>
      <c r="T922" t="str">
        <v>animation</v>
      </c>
    </row>
    <row r="923" spans="1:20" ht="31.5" x14ac:dyDescent="0.25">
      <c r="A923">
        <v>921</v>
      </c>
      <c r="B923" t="s">
        <v>1874</v>
      </c>
      <c r="C923" s="5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7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7"/>
        <v>40951.25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_xlfn.TEXTSPLIT(R923,{",",",","/"})</f>
        <v>technology</v>
      </c>
      <c r="T923" t="str">
        <v>web</v>
      </c>
    </row>
    <row r="924" spans="1:20" ht="31.5" x14ac:dyDescent="0.25">
      <c r="A924">
        <v>922</v>
      </c>
      <c r="B924" t="s">
        <v>1876</v>
      </c>
      <c r="C924" s="5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7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7"/>
        <v>43443.25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_xlfn.TEXTSPLIT(R924,{",",",","/"})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5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7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7"/>
        <v>40373.208333333336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_xlfn.TEXTSPLIT(R925,{",",",","/"})</f>
        <v>theater</v>
      </c>
      <c r="T925" t="str">
        <v>plays</v>
      </c>
    </row>
    <row r="926" spans="1:20" ht="31.5" x14ac:dyDescent="0.25">
      <c r="A926">
        <v>924</v>
      </c>
      <c r="B926" t="s">
        <v>1880</v>
      </c>
      <c r="C926" s="5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7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7"/>
        <v>43769.208333333328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_xlfn.TEXTSPLIT(R926,{",",",","/"})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5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7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7"/>
        <v>43000.208333333328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_xlfn.TEXTSPLIT(R927,{",",",","/"})</f>
        <v>theater</v>
      </c>
      <c r="T927" t="str">
        <v>plays</v>
      </c>
    </row>
    <row r="928" spans="1:20" ht="31.5" x14ac:dyDescent="0.25">
      <c r="A928">
        <v>926</v>
      </c>
      <c r="B928" t="s">
        <v>1884</v>
      </c>
      <c r="C928" s="5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7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7"/>
        <v>42502.208333333328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_xlfn.TEXTSPLIT(R928,{",",",","/"})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5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7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7"/>
        <v>41102.208333333336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_xlfn.TEXTSPLIT(R929,{",",",","/"})</f>
        <v>theater</v>
      </c>
      <c r="T929" t="str">
        <v>plays</v>
      </c>
    </row>
    <row r="930" spans="1:20" ht="31.5" x14ac:dyDescent="0.25">
      <c r="A930">
        <v>928</v>
      </c>
      <c r="B930" t="s">
        <v>1888</v>
      </c>
      <c r="C930" s="5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7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7"/>
        <v>41637.25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_xlfn.TEXTSPLIT(R930,{",",",","/"})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5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7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7"/>
        <v>42858.208333333328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_xlfn.TEXTSPLIT(R931,{",",",","/"})</f>
        <v>theater</v>
      </c>
      <c r="T931" t="str">
        <v>plays</v>
      </c>
    </row>
    <row r="932" spans="1:20" ht="31.5" x14ac:dyDescent="0.25">
      <c r="A932">
        <v>930</v>
      </c>
      <c r="B932" t="s">
        <v>1892</v>
      </c>
      <c r="C932" s="5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7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7"/>
        <v>42060.25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_xlfn.TEXTSPLIT(R932,{",",",","/"})</f>
        <v>theater</v>
      </c>
      <c r="T932" t="str">
        <v>plays</v>
      </c>
    </row>
    <row r="933" spans="1:20" ht="31.5" x14ac:dyDescent="0.25">
      <c r="A933">
        <v>931</v>
      </c>
      <c r="B933" t="s">
        <v>1894</v>
      </c>
      <c r="C933" s="5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7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7"/>
        <v>41818.208333333336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_xlfn.TEXTSPLIT(R933,{",",",","/"})</f>
        <v>theater</v>
      </c>
      <c r="T933" t="str">
        <v>plays</v>
      </c>
    </row>
    <row r="934" spans="1:20" ht="31.5" x14ac:dyDescent="0.25">
      <c r="A934">
        <v>932</v>
      </c>
      <c r="B934" t="s">
        <v>1896</v>
      </c>
      <c r="C934" s="5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7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7"/>
        <v>41709.208333333336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_xlfn.TEXTSPLIT(R934,{",",",","/"})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5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7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7"/>
        <v>41372.208333333336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_xlfn.TEXTSPLIT(R935,{",",",","/"})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5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7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7"/>
        <v>42422.25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_xlfn.TEXTSPLIT(R936,{",",",","/"})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5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7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7"/>
        <v>42209.208333333328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_xlfn.TEXTSPLIT(R937,{",",",","/"})</f>
        <v>theater</v>
      </c>
      <c r="T937" t="str">
        <v>plays</v>
      </c>
    </row>
    <row r="938" spans="1:20" ht="31.5" x14ac:dyDescent="0.25">
      <c r="A938">
        <v>936</v>
      </c>
      <c r="B938" t="s">
        <v>1246</v>
      </c>
      <c r="C938" s="5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7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7"/>
        <v>43668.208333333328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_xlfn.TEXTSPLIT(R938,{",",",","/"})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5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7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7"/>
        <v>42334.25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_xlfn.TEXTSPLIT(R939,{",",",","/"})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5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7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7"/>
        <v>43263.208333333328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_xlfn.TEXTSPLIT(R940,{",",",","/"})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5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7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7"/>
        <v>40670.208333333336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_xlfn.TEXTSPLIT(R941,{",",",","/"})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5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7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7"/>
        <v>41244.25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_xlfn.TEXTSPLIT(R942,{",",",","/"})</f>
        <v>technology</v>
      </c>
      <c r="T942" t="str">
        <v>web</v>
      </c>
    </row>
    <row r="943" spans="1:20" ht="31.5" x14ac:dyDescent="0.25">
      <c r="A943">
        <v>941</v>
      </c>
      <c r="B943" t="s">
        <v>1913</v>
      </c>
      <c r="C943" s="5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7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7"/>
        <v>40552.25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_xlfn.TEXTSPLIT(R943,{",",",","/"})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5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7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7"/>
        <v>40568.25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_xlfn.TEXTSPLIT(R944,{",",",","/"})</f>
        <v>theater</v>
      </c>
      <c r="T944" t="str">
        <v>plays</v>
      </c>
    </row>
    <row r="945" spans="1:20" ht="31.5" x14ac:dyDescent="0.25">
      <c r="A945">
        <v>943</v>
      </c>
      <c r="B945" t="s">
        <v>1916</v>
      </c>
      <c r="C945" s="5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7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7"/>
        <v>41906.208333333336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_xlfn.TEXTSPLIT(R945,{",",",","/"})</f>
        <v>food</v>
      </c>
      <c r="T945" t="str">
        <v>food trucks</v>
      </c>
    </row>
    <row r="946" spans="1:20" ht="31.5" x14ac:dyDescent="0.25">
      <c r="A946">
        <v>944</v>
      </c>
      <c r="B946" t="s">
        <v>1918</v>
      </c>
      <c r="C946" s="5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7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7"/>
        <v>42776.25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_xlfn.TEXTSPLIT(R946,{",",",","/"})</f>
        <v>photography</v>
      </c>
      <c r="T946" t="str">
        <v>photography books</v>
      </c>
    </row>
    <row r="947" spans="1:20" ht="31.5" x14ac:dyDescent="0.25">
      <c r="A947">
        <v>945</v>
      </c>
      <c r="B947" t="s">
        <v>1920</v>
      </c>
      <c r="C947" s="5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7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7"/>
        <v>41004.208333333336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_xlfn.TEXTSPLIT(R947,{",",",","/"})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5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7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7"/>
        <v>40710.208333333336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_xlfn.TEXTSPLIT(R948,{",",",","/"})</f>
        <v>theater</v>
      </c>
      <c r="T948" t="str">
        <v>plays</v>
      </c>
    </row>
    <row r="949" spans="1:20" ht="31.5" x14ac:dyDescent="0.25">
      <c r="A949">
        <v>947</v>
      </c>
      <c r="B949" t="s">
        <v>1924</v>
      </c>
      <c r="C949" s="5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7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7"/>
        <v>41908.208333333336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_xlfn.TEXTSPLIT(R949,{",",",","/"})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5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7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7"/>
        <v>41985.25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_xlfn.TEXTSPLIT(R950,{",",",","/"})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5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7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7"/>
        <v>42112.208333333328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_xlfn.TEXTSPLIT(R951,{",",",","/"})</f>
        <v>technology</v>
      </c>
      <c r="T951" t="str">
        <v>web</v>
      </c>
    </row>
    <row r="952" spans="1:20" ht="31.5" x14ac:dyDescent="0.25">
      <c r="A952">
        <v>950</v>
      </c>
      <c r="B952" t="s">
        <v>1930</v>
      </c>
      <c r="C952" s="5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7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7"/>
        <v>43571.208333333328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_xlfn.TEXTSPLIT(R952,{",",",","/"})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5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7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7"/>
        <v>42730.25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_xlfn.TEXTSPLIT(R953,{",",",","/"})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5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7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7"/>
        <v>42591.208333333328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_xlfn.TEXTSPLIT(R954,{",",",","/"})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5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7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7"/>
        <v>42358.25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_xlfn.TEXTSPLIT(R955,{",",",","/"})</f>
        <v>film &amp; video</v>
      </c>
      <c r="T955" t="str">
        <v>science fiction</v>
      </c>
    </row>
    <row r="956" spans="1:20" ht="31.5" x14ac:dyDescent="0.25">
      <c r="A956">
        <v>954</v>
      </c>
      <c r="B956" t="s">
        <v>1938</v>
      </c>
      <c r="C956" s="5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7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7"/>
        <v>41174.208333333336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_xlfn.TEXTSPLIT(R956,{",",",","/"})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5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7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7"/>
        <v>41238.25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_xlfn.TEXTSPLIT(R957,{",",",","/"})</f>
        <v>theater</v>
      </c>
      <c r="T957" t="str">
        <v>plays</v>
      </c>
    </row>
    <row r="958" spans="1:20" ht="31.5" x14ac:dyDescent="0.25">
      <c r="A958">
        <v>956</v>
      </c>
      <c r="B958" t="s">
        <v>1942</v>
      </c>
      <c r="C958" s="5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7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7"/>
        <v>42360.25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_xlfn.TEXTSPLIT(R958,{",",",","/"})</f>
        <v>film &amp; video</v>
      </c>
      <c r="T958" t="str">
        <v>science fiction</v>
      </c>
    </row>
    <row r="959" spans="1:20" ht="31.5" x14ac:dyDescent="0.25">
      <c r="A959">
        <v>957</v>
      </c>
      <c r="B959" t="s">
        <v>1944</v>
      </c>
      <c r="C959" s="5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7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7"/>
        <v>40955.25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_xlfn.TEXTSPLIT(R959,{",",",","/"})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5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7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7"/>
        <v>40350.208333333336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_xlfn.TEXTSPLIT(R960,{",",",","/"})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5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7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7"/>
        <v>40357.208333333336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_xlfn.TEXTSPLIT(R961,{",",",","/"})</f>
        <v>publishing</v>
      </c>
      <c r="T961" t="str">
        <v>translations</v>
      </c>
    </row>
    <row r="962" spans="1:20" ht="31.5" x14ac:dyDescent="0.25">
      <c r="A962">
        <v>960</v>
      </c>
      <c r="B962" t="s">
        <v>1950</v>
      </c>
      <c r="C962" s="5" t="s">
        <v>1951</v>
      </c>
      <c r="D962">
        <v>5500</v>
      </c>
      <c r="E962">
        <v>4678</v>
      </c>
      <c r="F962" s="6">
        <f t="shared" ref="F962:F1025" si="60">E962/D962*100</f>
        <v>85.054545454545448</v>
      </c>
      <c r="G962" t="s">
        <v>14</v>
      </c>
      <c r="H962">
        <v>55</v>
      </c>
      <c r="I962" s="7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ref="N962:N1001" si="61">(((L962/60)/60)/24)+DATE(1970,1,1)</f>
        <v>42408.25</v>
      </c>
      <c r="O962" s="11">
        <f t="shared" ref="O962:O1001" si="62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_xlfn.TEXTSPLIT(R962,{",",",","/"})</f>
        <v>technology</v>
      </c>
      <c r="T962" t="str">
        <v>web</v>
      </c>
    </row>
    <row r="963" spans="1:20" ht="31.5" x14ac:dyDescent="0.25">
      <c r="A963">
        <v>961</v>
      </c>
      <c r="B963" t="s">
        <v>1952</v>
      </c>
      <c r="C963" s="5" t="s">
        <v>1953</v>
      </c>
      <c r="D963">
        <v>5700</v>
      </c>
      <c r="E963">
        <v>6800</v>
      </c>
      <c r="F963" s="6">
        <f t="shared" si="60"/>
        <v>119.29824561403508</v>
      </c>
      <c r="G963" t="s">
        <v>20</v>
      </c>
      <c r="H963">
        <v>155</v>
      </c>
      <c r="I963" s="7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si="61"/>
        <v>40591.25</v>
      </c>
      <c r="O963" s="11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_xlfn.TEXTSPLIT(R963,{",",",","/"})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5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7">
        <f t="shared" si="59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1"/>
        <v>41592.25</v>
      </c>
      <c r="O964" s="11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_xlfn.TEXTSPLIT(R964,{",",",","/"})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5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7">
        <f t="shared" si="59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1"/>
        <v>40607.25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_xlfn.TEXTSPLIT(R965,{",",",","/"})</f>
        <v>photography</v>
      </c>
      <c r="T965" t="str">
        <v>photography books</v>
      </c>
    </row>
    <row r="966" spans="1:20" ht="31.5" x14ac:dyDescent="0.25">
      <c r="A966">
        <v>964</v>
      </c>
      <c r="B966" t="s">
        <v>1958</v>
      </c>
      <c r="C966" s="5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7">
        <f t="shared" ref="I966:I1029" si="63">E966/H966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1"/>
        <v>42135.208333333328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_xlfn.TEXTSPLIT(R966,{",",",","/"})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5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7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1"/>
        <v>40203.25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_xlfn.TEXTSPLIT(R967,{",",",","/"})</f>
        <v>music</v>
      </c>
      <c r="T967" t="str">
        <v>rock</v>
      </c>
    </row>
    <row r="968" spans="1:20" ht="31.5" x14ac:dyDescent="0.25">
      <c r="A968">
        <v>966</v>
      </c>
      <c r="B968" t="s">
        <v>878</v>
      </c>
      <c r="C968" s="5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7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1"/>
        <v>42901.208333333328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_xlfn.TEXTSPLIT(R968,{",",",","/"})</f>
        <v>theater</v>
      </c>
      <c r="T968" t="str">
        <v>plays</v>
      </c>
    </row>
    <row r="969" spans="1:20" ht="31.5" x14ac:dyDescent="0.25">
      <c r="A969">
        <v>967</v>
      </c>
      <c r="B969" t="s">
        <v>1963</v>
      </c>
      <c r="C969" s="5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7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1"/>
        <v>41005.208333333336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_xlfn.TEXTSPLIT(R969,{",",",","/"})</f>
        <v>music</v>
      </c>
      <c r="T969" t="str">
        <v>world music</v>
      </c>
    </row>
    <row r="970" spans="1:20" ht="47.25" x14ac:dyDescent="0.25">
      <c r="A970">
        <v>968</v>
      </c>
      <c r="B970" t="s">
        <v>1965</v>
      </c>
      <c r="C970" s="5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7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1"/>
        <v>40544.25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_xlfn.TEXTSPLIT(R970,{",",",","/"})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5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7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1"/>
        <v>43821.25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_xlfn.TEXTSPLIT(R971,{",",",","/"})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5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7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1"/>
        <v>40672.208333333336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_xlfn.TEXTSPLIT(R972,{",",",","/"})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5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7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1"/>
        <v>41555.208333333336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_xlfn.TEXTSPLIT(R973,{",",",","/"})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5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7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1"/>
        <v>41792.208333333336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_xlfn.TEXTSPLIT(R974,{",",",","/"})</f>
        <v>technology</v>
      </c>
      <c r="T974" t="str">
        <v>web</v>
      </c>
    </row>
    <row r="975" spans="1:20" ht="31.5" x14ac:dyDescent="0.25">
      <c r="A975">
        <v>973</v>
      </c>
      <c r="B975" t="s">
        <v>1975</v>
      </c>
      <c r="C975" s="5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7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1"/>
        <v>40522.25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_xlfn.TEXTSPLIT(R975,{",",",","/"})</f>
        <v>theater</v>
      </c>
      <c r="T975" t="str">
        <v>plays</v>
      </c>
    </row>
    <row r="976" spans="1:20" ht="31.5" x14ac:dyDescent="0.25">
      <c r="A976">
        <v>974</v>
      </c>
      <c r="B976" t="s">
        <v>1977</v>
      </c>
      <c r="C976" s="5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7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1"/>
        <v>41412.208333333336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_xlfn.TEXTSPLIT(R976,{",",",","/"})</f>
        <v>music</v>
      </c>
      <c r="T976" t="str">
        <v>indie rock</v>
      </c>
    </row>
    <row r="977" spans="1:20" ht="31.5" x14ac:dyDescent="0.25">
      <c r="A977">
        <v>975</v>
      </c>
      <c r="B977" t="s">
        <v>1979</v>
      </c>
      <c r="C977" s="5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7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1"/>
        <v>42337.25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_xlfn.TEXTSPLIT(R977,{",",",","/"})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5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7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1"/>
        <v>40571.25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_xlfn.TEXTSPLIT(R978,{",",",","/"})</f>
        <v>theater</v>
      </c>
      <c r="T978" t="str">
        <v>plays</v>
      </c>
    </row>
    <row r="979" spans="1:20" ht="31.5" x14ac:dyDescent="0.25">
      <c r="A979">
        <v>977</v>
      </c>
      <c r="B979" t="s">
        <v>1258</v>
      </c>
      <c r="C979" s="5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7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1"/>
        <v>43138.25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_xlfn.TEXTSPLIT(R979,{",",",","/"})</f>
        <v>food</v>
      </c>
      <c r="T979" t="str">
        <v>food trucks</v>
      </c>
    </row>
    <row r="980" spans="1:20" ht="31.5" x14ac:dyDescent="0.25">
      <c r="A980">
        <v>978</v>
      </c>
      <c r="B980" t="s">
        <v>1984</v>
      </c>
      <c r="C980" s="5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7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1"/>
        <v>42686.25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_xlfn.TEXTSPLIT(R980,{",",",","/"})</f>
        <v>games</v>
      </c>
      <c r="T980" t="str">
        <v>video games</v>
      </c>
    </row>
    <row r="981" spans="1:20" ht="31.5" x14ac:dyDescent="0.25">
      <c r="A981">
        <v>979</v>
      </c>
      <c r="B981" t="s">
        <v>1986</v>
      </c>
      <c r="C981" s="5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7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1"/>
        <v>42078.208333333328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_xlfn.TEXTSPLIT(R981,{",",",","/"})</f>
        <v>theater</v>
      </c>
      <c r="T981" t="str">
        <v>plays</v>
      </c>
    </row>
    <row r="982" spans="1:20" ht="31.5" x14ac:dyDescent="0.25">
      <c r="A982">
        <v>980</v>
      </c>
      <c r="B982" t="s">
        <v>1988</v>
      </c>
      <c r="C982" s="5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7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1"/>
        <v>42307.208333333328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_xlfn.TEXTSPLIT(R982,{",",",","/"})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5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7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1"/>
        <v>43094.25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_xlfn.TEXTSPLIT(R983,{",",",","/"})</f>
        <v>technology</v>
      </c>
      <c r="T983" t="str">
        <v>web</v>
      </c>
    </row>
    <row r="984" spans="1:20" ht="31.5" x14ac:dyDescent="0.25">
      <c r="A984">
        <v>982</v>
      </c>
      <c r="B984" t="s">
        <v>1992</v>
      </c>
      <c r="C984" s="5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7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1"/>
        <v>40743.208333333336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_xlfn.TEXTSPLIT(R984,{",",",","/"})</f>
        <v>film &amp; video</v>
      </c>
      <c r="T984" t="str">
        <v>documentary</v>
      </c>
    </row>
    <row r="985" spans="1:20" ht="31.5" x14ac:dyDescent="0.25">
      <c r="A985">
        <v>983</v>
      </c>
      <c r="B985" t="s">
        <v>1994</v>
      </c>
      <c r="C985" s="5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7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1"/>
        <v>43681.208333333328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_xlfn.TEXTSPLIT(R985,{",",",","/"})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5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7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1"/>
        <v>43716.208333333328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_xlfn.TEXTSPLIT(R986,{",",",","/"})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5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7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1"/>
        <v>41614.25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_xlfn.TEXTSPLIT(R987,{",",",","/"})</f>
        <v>music</v>
      </c>
      <c r="T987" t="str">
        <v>rock</v>
      </c>
    </row>
    <row r="988" spans="1:20" ht="31.5" x14ac:dyDescent="0.25">
      <c r="A988">
        <v>986</v>
      </c>
      <c r="B988" t="s">
        <v>2000</v>
      </c>
      <c r="C988" s="5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7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1"/>
        <v>40638.208333333336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_xlfn.TEXTSPLIT(R988,{",",",","/"})</f>
        <v>music</v>
      </c>
      <c r="T988" t="str">
        <v>rock</v>
      </c>
    </row>
    <row r="989" spans="1:20" ht="31.5" x14ac:dyDescent="0.25">
      <c r="A989">
        <v>987</v>
      </c>
      <c r="B989" t="s">
        <v>2002</v>
      </c>
      <c r="C989" s="5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7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1"/>
        <v>42852.208333333328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_xlfn.TEXTSPLIT(R989,{",",",","/"})</f>
        <v>film &amp; video</v>
      </c>
      <c r="T989" t="str">
        <v>documentary</v>
      </c>
    </row>
    <row r="990" spans="1:20" ht="31.5" x14ac:dyDescent="0.25">
      <c r="A990">
        <v>988</v>
      </c>
      <c r="B990" t="s">
        <v>2004</v>
      </c>
      <c r="C990" s="5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7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1"/>
        <v>42686.25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_xlfn.TEXTSPLIT(R990,{",",",","/"})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5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7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1"/>
        <v>43571.208333333328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_xlfn.TEXTSPLIT(R991,{",",",","/"})</f>
        <v>publishing</v>
      </c>
      <c r="T991" t="str">
        <v>translations</v>
      </c>
    </row>
    <row r="992" spans="1:20" ht="31.5" x14ac:dyDescent="0.25">
      <c r="A992">
        <v>990</v>
      </c>
      <c r="B992" t="s">
        <v>2008</v>
      </c>
      <c r="C992" s="5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7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1"/>
        <v>42432.25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_xlfn.TEXTSPLIT(R992,{",",",","/"})</f>
        <v>film &amp; video</v>
      </c>
      <c r="T992" t="str">
        <v>drama</v>
      </c>
    </row>
    <row r="993" spans="1:20" ht="31.5" x14ac:dyDescent="0.25">
      <c r="A993">
        <v>991</v>
      </c>
      <c r="B993" t="s">
        <v>1080</v>
      </c>
      <c r="C993" s="5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7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1"/>
        <v>41907.208333333336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_xlfn.TEXTSPLIT(R993,{",",",","/"})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5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7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1"/>
        <v>43227.208333333328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_xlfn.TEXTSPLIT(R994,{",",",","/"})</f>
        <v>film &amp; video</v>
      </c>
      <c r="T994" t="str">
        <v>drama</v>
      </c>
    </row>
    <row r="995" spans="1:20" ht="31.5" x14ac:dyDescent="0.25">
      <c r="A995">
        <v>993</v>
      </c>
      <c r="B995" t="s">
        <v>2013</v>
      </c>
      <c r="C995" s="5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7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1"/>
        <v>42362.25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_xlfn.TEXTSPLIT(R995,{",",",","/"})</f>
        <v>photography</v>
      </c>
      <c r="T995" t="str">
        <v>photography books</v>
      </c>
    </row>
    <row r="996" spans="1:20" ht="31.5" x14ac:dyDescent="0.25">
      <c r="A996">
        <v>994</v>
      </c>
      <c r="B996" t="s">
        <v>2015</v>
      </c>
      <c r="C996" s="5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7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1"/>
        <v>41929.208333333336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_xlfn.TEXTSPLIT(R996,{",",",","/"})</f>
        <v>publishing</v>
      </c>
      <c r="T996" t="str">
        <v>translations</v>
      </c>
    </row>
    <row r="997" spans="1:20" ht="31.5" x14ac:dyDescent="0.25">
      <c r="A997">
        <v>995</v>
      </c>
      <c r="B997" t="s">
        <v>2017</v>
      </c>
      <c r="C997" s="5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7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1"/>
        <v>43408.208333333328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_xlfn.TEXTSPLIT(R997,{",",",","/"})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5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7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1"/>
        <v>41276.25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_xlfn.TEXTSPLIT(R998,{",",",","/"})</f>
        <v>theater</v>
      </c>
      <c r="T998" t="str">
        <v>plays</v>
      </c>
    </row>
    <row r="999" spans="1:20" ht="31.5" x14ac:dyDescent="0.25">
      <c r="A999">
        <v>997</v>
      </c>
      <c r="B999" t="s">
        <v>2021</v>
      </c>
      <c r="C999" s="5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7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1"/>
        <v>41659.25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_xlfn.TEXTSPLIT(R999,{",",",","/"})</f>
        <v>theater</v>
      </c>
      <c r="T999" t="str">
        <v>plays</v>
      </c>
    </row>
    <row r="1000" spans="1:20" ht="31.5" x14ac:dyDescent="0.25">
      <c r="A1000">
        <v>998</v>
      </c>
      <c r="B1000" t="s">
        <v>2023</v>
      </c>
      <c r="C1000" s="5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7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1"/>
        <v>40220.25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_xlfn.TEXTSPLIT(R1000,{",",",","/"})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5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7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1"/>
        <v>42550.208333333328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_xlfn.TEXTSPLIT(R1001,{",",",","/"})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8696B"/>
        <color theme="9"/>
        <color theme="4"/>
      </colorScale>
    </cfRule>
  </conditionalFormatting>
  <conditionalFormatting sqref="G1:G1048576">
    <cfRule type="containsText" dxfId="5" priority="2" operator="containsText" text="live">
      <formula>NOT(ISERROR(SEARCH("live",G1)))</formula>
    </cfRule>
    <cfRule type="containsText" dxfId="4" priority="4" operator="containsText" text="canceled">
      <formula>NOT(ISERROR(SEARCH("canceled",G1)))</formula>
    </cfRule>
    <cfRule type="containsText" dxfId="3" priority="5" operator="containsText" text="successful">
      <formula>NOT(ISERROR(SEARCH("successful",G1)))</formula>
    </cfRule>
    <cfRule type="containsText" dxfId="2" priority="6" operator="containsText" text="failed">
      <formula>NOT(ISERROR(SEARCH("failed",G1)))</formula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B901-A792-4856-BCC6-139EF226C331}">
  <dimension ref="A1:F14"/>
  <sheetViews>
    <sheetView zoomScale="84" zoomScaleNormal="84" workbookViewId="0">
      <selection activeCell="W16" sqref="W1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6.75" bestFit="1" customWidth="1"/>
    <col min="8" max="8" width="5.625" bestFit="1" customWidth="1"/>
    <col min="9" max="9" width="6.75" bestFit="1" customWidth="1"/>
    <col min="10" max="10" width="5.625" bestFit="1" customWidth="1"/>
    <col min="11" max="11" width="6.75" bestFit="1" customWidth="1"/>
    <col min="12" max="12" width="3.875" bestFit="1" customWidth="1"/>
    <col min="13" max="13" width="6.75" bestFit="1" customWidth="1"/>
    <col min="14" max="14" width="5.625" bestFit="1" customWidth="1"/>
    <col min="15" max="15" width="6.75" bestFit="1" customWidth="1"/>
    <col min="16" max="16" width="3.875" bestFit="1" customWidth="1"/>
    <col min="17" max="17" width="6.75" bestFit="1" customWidth="1"/>
    <col min="18" max="18" width="5.625" bestFit="1" customWidth="1"/>
    <col min="19" max="19" width="6.75" bestFit="1" customWidth="1"/>
    <col min="20" max="20" width="5.625" bestFit="1" customWidth="1"/>
    <col min="21" max="21" width="6.75" bestFit="1" customWidth="1"/>
    <col min="22" max="22" width="5.625" bestFit="1" customWidth="1"/>
    <col min="23" max="23" width="6.75" bestFit="1" customWidth="1"/>
    <col min="24" max="24" width="5.625" bestFit="1" customWidth="1"/>
    <col min="25" max="25" width="6.75" bestFit="1" customWidth="1"/>
    <col min="26" max="26" width="5.625" bestFit="1" customWidth="1"/>
    <col min="27" max="27" width="6.75" bestFit="1" customWidth="1"/>
    <col min="28" max="28" width="5.625" bestFit="1" customWidth="1"/>
    <col min="29" max="29" width="6.75" bestFit="1" customWidth="1"/>
    <col min="30" max="30" width="8.375" bestFit="1" customWidth="1"/>
    <col min="31" max="31" width="6.75" bestFit="1" customWidth="1"/>
    <col min="32" max="32" width="8.375" bestFit="1" customWidth="1"/>
    <col min="33" max="33" width="6.75" bestFit="1" customWidth="1"/>
    <col min="34" max="34" width="5.625" bestFit="1" customWidth="1"/>
    <col min="35" max="35" width="6.75" bestFit="1" customWidth="1"/>
    <col min="36" max="36" width="5.625" bestFit="1" customWidth="1"/>
    <col min="37" max="37" width="6.75" bestFit="1" customWidth="1"/>
    <col min="38" max="38" width="5.625" bestFit="1" customWidth="1"/>
    <col min="39" max="39" width="6.75" bestFit="1" customWidth="1"/>
    <col min="40" max="40" width="8.375" bestFit="1" customWidth="1"/>
    <col min="41" max="41" width="5.625" bestFit="1" customWidth="1"/>
    <col min="42" max="42" width="6.75" bestFit="1" customWidth="1"/>
    <col min="43" max="43" width="8.375" bestFit="1" customWidth="1"/>
    <col min="44" max="44" width="6.75" bestFit="1" customWidth="1"/>
    <col min="45" max="45" width="5.625" bestFit="1" customWidth="1"/>
    <col min="46" max="46" width="6.75" bestFit="1" customWidth="1"/>
    <col min="47" max="47" width="5.625" bestFit="1" customWidth="1"/>
    <col min="48" max="48" width="6.75" bestFit="1" customWidth="1"/>
    <col min="49" max="49" width="5.625" bestFit="1" customWidth="1"/>
    <col min="50" max="50" width="6.75" bestFit="1" customWidth="1"/>
    <col min="51" max="51" width="5.625" bestFit="1" customWidth="1"/>
    <col min="52" max="52" width="6.75" bestFit="1" customWidth="1"/>
    <col min="53" max="53" width="5.625" bestFit="1" customWidth="1"/>
    <col min="54" max="54" width="6.75" bestFit="1" customWidth="1"/>
    <col min="55" max="55" width="5.625" bestFit="1" customWidth="1"/>
    <col min="56" max="56" width="6.75" bestFit="1" customWidth="1"/>
    <col min="57" max="57" width="5.625" bestFit="1" customWidth="1"/>
    <col min="58" max="58" width="6.75" bestFit="1" customWidth="1"/>
    <col min="59" max="59" width="5.625" bestFit="1" customWidth="1"/>
    <col min="60" max="60" width="6.75" bestFit="1" customWidth="1"/>
    <col min="61" max="61" width="5.625" bestFit="1" customWidth="1"/>
    <col min="62" max="62" width="6.75" bestFit="1" customWidth="1"/>
    <col min="63" max="63" width="5.625" bestFit="1" customWidth="1"/>
    <col min="64" max="64" width="7.75" bestFit="1" customWidth="1"/>
    <col min="65" max="65" width="5.625" bestFit="1" customWidth="1"/>
    <col min="66" max="66" width="7.75" bestFit="1" customWidth="1"/>
    <col min="67" max="67" width="5.625" bestFit="1" customWidth="1"/>
    <col min="68" max="68" width="7.75" bestFit="1" customWidth="1"/>
    <col min="69" max="69" width="5.625" bestFit="1" customWidth="1"/>
    <col min="70" max="70" width="7.75" bestFit="1" customWidth="1"/>
    <col min="71" max="71" width="5.625" bestFit="1" customWidth="1"/>
    <col min="72" max="72" width="7.75" bestFit="1" customWidth="1"/>
    <col min="73" max="73" width="5.625" bestFit="1" customWidth="1"/>
    <col min="74" max="74" width="7.75" bestFit="1" customWidth="1"/>
    <col min="75" max="75" width="5.625" bestFit="1" customWidth="1"/>
    <col min="76" max="76" width="7.75" bestFit="1" customWidth="1"/>
    <col min="77" max="77" width="5.625" bestFit="1" customWidth="1"/>
    <col min="78" max="78" width="7.75" bestFit="1" customWidth="1"/>
    <col min="79" max="79" width="5.625" bestFit="1" customWidth="1"/>
    <col min="80" max="80" width="7.75" bestFit="1" customWidth="1"/>
    <col min="81" max="81" width="5.625" bestFit="1" customWidth="1"/>
    <col min="82" max="82" width="7.75" bestFit="1" customWidth="1"/>
    <col min="83" max="83" width="5.625" bestFit="1" customWidth="1"/>
    <col min="84" max="84" width="7.75" bestFit="1" customWidth="1"/>
    <col min="85" max="85" width="8.375" bestFit="1" customWidth="1"/>
    <col min="86" max="86" width="7.75" bestFit="1" customWidth="1"/>
    <col min="87" max="87" width="5.625" bestFit="1" customWidth="1"/>
    <col min="88" max="88" width="7.75" bestFit="1" customWidth="1"/>
    <col min="89" max="89" width="5.625" bestFit="1" customWidth="1"/>
    <col min="90" max="90" width="7.75" bestFit="1" customWidth="1"/>
    <col min="91" max="91" width="5.625" bestFit="1" customWidth="1"/>
    <col min="92" max="92" width="7.75" bestFit="1" customWidth="1"/>
    <col min="93" max="93" width="5.625" bestFit="1" customWidth="1"/>
    <col min="94" max="94" width="7.75" bestFit="1" customWidth="1"/>
    <col min="95" max="95" width="5.625" bestFit="1" customWidth="1"/>
    <col min="96" max="96" width="7.75" bestFit="1" customWidth="1"/>
    <col min="97" max="97" width="5.625" bestFit="1" customWidth="1"/>
    <col min="98" max="98" width="7.75" bestFit="1" customWidth="1"/>
    <col min="99" max="99" width="5.625" bestFit="1" customWidth="1"/>
    <col min="100" max="100" width="7.75" bestFit="1" customWidth="1"/>
    <col min="101" max="101" width="5.625" bestFit="1" customWidth="1"/>
    <col min="102" max="102" width="7.75" bestFit="1" customWidth="1"/>
    <col min="103" max="103" width="5.625" bestFit="1" customWidth="1"/>
    <col min="104" max="104" width="7.75" bestFit="1" customWidth="1"/>
    <col min="105" max="105" width="5.625" bestFit="1" customWidth="1"/>
    <col min="106" max="106" width="7.75" bestFit="1" customWidth="1"/>
    <col min="107" max="107" width="8.375" bestFit="1" customWidth="1"/>
    <col min="108" max="108" width="7.75" bestFit="1" customWidth="1"/>
    <col min="109" max="109" width="5.625" bestFit="1" customWidth="1"/>
    <col min="110" max="110" width="7.75" bestFit="1" customWidth="1"/>
    <col min="111" max="111" width="5.625" bestFit="1" customWidth="1"/>
    <col min="112" max="112" width="7.75" bestFit="1" customWidth="1"/>
    <col min="113" max="113" width="5.625" bestFit="1" customWidth="1"/>
    <col min="114" max="114" width="7.75" bestFit="1" customWidth="1"/>
    <col min="115" max="115" width="5.625" bestFit="1" customWidth="1"/>
    <col min="116" max="116" width="7.75" bestFit="1" customWidth="1"/>
    <col min="117" max="117" width="5.625" bestFit="1" customWidth="1"/>
    <col min="118" max="118" width="7.75" bestFit="1" customWidth="1"/>
    <col min="119" max="119" width="5.625" bestFit="1" customWidth="1"/>
    <col min="120" max="120" width="7.75" bestFit="1" customWidth="1"/>
    <col min="121" max="121" width="5.625" bestFit="1" customWidth="1"/>
    <col min="122" max="122" width="7.75" bestFit="1" customWidth="1"/>
    <col min="123" max="123" width="5.625" bestFit="1" customWidth="1"/>
    <col min="124" max="124" width="7.75" bestFit="1" customWidth="1"/>
    <col min="125" max="125" width="8.375" bestFit="1" customWidth="1"/>
    <col min="126" max="126" width="7.75" bestFit="1" customWidth="1"/>
    <col min="127" max="127" width="5.625" bestFit="1" customWidth="1"/>
    <col min="128" max="128" width="7.75" bestFit="1" customWidth="1"/>
    <col min="129" max="129" width="5.625" bestFit="1" customWidth="1"/>
    <col min="130" max="130" width="7.75" bestFit="1" customWidth="1"/>
    <col min="131" max="131" width="8.375" bestFit="1" customWidth="1"/>
    <col min="132" max="132" width="7.75" bestFit="1" customWidth="1"/>
    <col min="133" max="133" width="5.625" bestFit="1" customWidth="1"/>
    <col min="134" max="134" width="7.75" bestFit="1" customWidth="1"/>
    <col min="135" max="135" width="8.375" bestFit="1" customWidth="1"/>
    <col min="136" max="136" width="7.75" bestFit="1" customWidth="1"/>
    <col min="137" max="137" width="8.375" bestFit="1" customWidth="1"/>
    <col min="138" max="138" width="7.75" bestFit="1" customWidth="1"/>
    <col min="139" max="139" width="5.625" bestFit="1" customWidth="1"/>
    <col min="140" max="140" width="7.75" bestFit="1" customWidth="1"/>
    <col min="141" max="141" width="8.375" bestFit="1" customWidth="1"/>
    <col min="142" max="142" width="7.75" bestFit="1" customWidth="1"/>
    <col min="143" max="143" width="5.625" bestFit="1" customWidth="1"/>
    <col min="144" max="144" width="7.75" bestFit="1" customWidth="1"/>
    <col min="145" max="145" width="5.625" bestFit="1" customWidth="1"/>
    <col min="146" max="146" width="7.75" bestFit="1" customWidth="1"/>
    <col min="147" max="147" width="5.625" bestFit="1" customWidth="1"/>
    <col min="148" max="148" width="7.75" bestFit="1" customWidth="1"/>
    <col min="149" max="149" width="8.375" bestFit="1" customWidth="1"/>
    <col min="150" max="150" width="7.75" bestFit="1" customWidth="1"/>
    <col min="151" max="151" width="5.625" bestFit="1" customWidth="1"/>
    <col min="152" max="152" width="7.75" bestFit="1" customWidth="1"/>
    <col min="153" max="153" width="5.625" bestFit="1" customWidth="1"/>
    <col min="154" max="154" width="7.75" bestFit="1" customWidth="1"/>
    <col min="155" max="155" width="5.625" bestFit="1" customWidth="1"/>
    <col min="156" max="156" width="7.75" bestFit="1" customWidth="1"/>
    <col min="157" max="157" width="8.375" bestFit="1" customWidth="1"/>
    <col min="158" max="158" width="7.75" bestFit="1" customWidth="1"/>
    <col min="159" max="159" width="4.625" bestFit="1" customWidth="1"/>
    <col min="160" max="160" width="7.75" bestFit="1" customWidth="1"/>
    <col min="161" max="161" width="5.625" bestFit="1" customWidth="1"/>
    <col min="162" max="162" width="7.75" bestFit="1" customWidth="1"/>
    <col min="163" max="163" width="5.625" bestFit="1" customWidth="1"/>
    <col min="164" max="164" width="7.75" bestFit="1" customWidth="1"/>
    <col min="165" max="165" width="5.625" bestFit="1" customWidth="1"/>
    <col min="166" max="166" width="7.75" bestFit="1" customWidth="1"/>
    <col min="167" max="167" width="5.625" bestFit="1" customWidth="1"/>
    <col min="168" max="168" width="7.75" bestFit="1" customWidth="1"/>
    <col min="169" max="169" width="5.625" bestFit="1" customWidth="1"/>
    <col min="170" max="170" width="7.75" bestFit="1" customWidth="1"/>
    <col min="171" max="171" width="5.625" bestFit="1" customWidth="1"/>
    <col min="172" max="172" width="7.75" bestFit="1" customWidth="1"/>
    <col min="173" max="173" width="5.625" bestFit="1" customWidth="1"/>
    <col min="174" max="174" width="7.75" bestFit="1" customWidth="1"/>
    <col min="175" max="175" width="4.625" bestFit="1" customWidth="1"/>
    <col min="176" max="176" width="7.75" bestFit="1" customWidth="1"/>
    <col min="177" max="177" width="5.625" bestFit="1" customWidth="1"/>
    <col min="178" max="178" width="7.75" bestFit="1" customWidth="1"/>
    <col min="179" max="179" width="8.375" bestFit="1" customWidth="1"/>
    <col min="180" max="180" width="7.75" bestFit="1" customWidth="1"/>
    <col min="181" max="181" width="4.625" bestFit="1" customWidth="1"/>
    <col min="182" max="182" width="7.75" bestFit="1" customWidth="1"/>
    <col min="183" max="183" width="5.625" bestFit="1" customWidth="1"/>
    <col min="184" max="184" width="7.75" bestFit="1" customWidth="1"/>
    <col min="185" max="185" width="8.375" bestFit="1" customWidth="1"/>
    <col min="186" max="186" width="7.75" bestFit="1" customWidth="1"/>
    <col min="187" max="187" width="5.625" bestFit="1" customWidth="1"/>
    <col min="188" max="188" width="7.75" bestFit="1" customWidth="1"/>
    <col min="189" max="189" width="5.625" bestFit="1" customWidth="1"/>
    <col min="190" max="190" width="7.75" bestFit="1" customWidth="1"/>
    <col min="191" max="191" width="8.375" bestFit="1" customWidth="1"/>
    <col min="192" max="192" width="7.75" bestFit="1" customWidth="1"/>
    <col min="193" max="193" width="5.625" bestFit="1" customWidth="1"/>
    <col min="194" max="194" width="7.75" bestFit="1" customWidth="1"/>
    <col min="195" max="195" width="8.375" bestFit="1" customWidth="1"/>
    <col min="196" max="196" width="7.75" bestFit="1" customWidth="1"/>
    <col min="197" max="197" width="5.625" bestFit="1" customWidth="1"/>
    <col min="198" max="198" width="7.75" bestFit="1" customWidth="1"/>
    <col min="199" max="199" width="5.625" bestFit="1" customWidth="1"/>
    <col min="200" max="200" width="7.75" bestFit="1" customWidth="1"/>
    <col min="201" max="201" width="8.375" bestFit="1" customWidth="1"/>
    <col min="202" max="202" width="7.75" bestFit="1" customWidth="1"/>
    <col min="203" max="203" width="5.625" bestFit="1" customWidth="1"/>
    <col min="204" max="204" width="7.75" bestFit="1" customWidth="1"/>
    <col min="205" max="205" width="5.625" bestFit="1" customWidth="1"/>
    <col min="206" max="206" width="7.75" bestFit="1" customWidth="1"/>
    <col min="207" max="207" width="5.625" bestFit="1" customWidth="1"/>
    <col min="208" max="208" width="7.75" bestFit="1" customWidth="1"/>
    <col min="209" max="209" width="5.625" bestFit="1" customWidth="1"/>
    <col min="210" max="210" width="7.75" bestFit="1" customWidth="1"/>
    <col min="211" max="211" width="5.625" bestFit="1" customWidth="1"/>
    <col min="212" max="212" width="7.75" bestFit="1" customWidth="1"/>
    <col min="213" max="213" width="5.625" bestFit="1" customWidth="1"/>
    <col min="214" max="214" width="7.75" bestFit="1" customWidth="1"/>
    <col min="215" max="215" width="5.625" bestFit="1" customWidth="1"/>
    <col min="216" max="216" width="7.75" bestFit="1" customWidth="1"/>
    <col min="217" max="217" width="5.625" bestFit="1" customWidth="1"/>
    <col min="218" max="218" width="7.75" bestFit="1" customWidth="1"/>
    <col min="219" max="219" width="8.375" bestFit="1" customWidth="1"/>
    <col min="220" max="220" width="7.75" bestFit="1" customWidth="1"/>
    <col min="221" max="221" width="5.625" bestFit="1" customWidth="1"/>
    <col min="222" max="222" width="7.75" bestFit="1" customWidth="1"/>
    <col min="223" max="223" width="5.625" bestFit="1" customWidth="1"/>
    <col min="224" max="224" width="7.75" bestFit="1" customWidth="1"/>
    <col min="225" max="225" width="5.625" bestFit="1" customWidth="1"/>
    <col min="226" max="226" width="7.75" bestFit="1" customWidth="1"/>
    <col min="227" max="227" width="5.625" bestFit="1" customWidth="1"/>
    <col min="228" max="228" width="7.75" bestFit="1" customWidth="1"/>
    <col min="229" max="229" width="5.625" bestFit="1" customWidth="1"/>
    <col min="230" max="230" width="7.75" bestFit="1" customWidth="1"/>
    <col min="231" max="231" width="5.625" bestFit="1" customWidth="1"/>
    <col min="232" max="232" width="7.75" bestFit="1" customWidth="1"/>
    <col min="233" max="233" width="5.625" bestFit="1" customWidth="1"/>
    <col min="234" max="234" width="7.75" bestFit="1" customWidth="1"/>
    <col min="235" max="235" width="5.625" bestFit="1" customWidth="1"/>
    <col min="236" max="236" width="7.75" bestFit="1" customWidth="1"/>
    <col min="237" max="237" width="8.375" bestFit="1" customWidth="1"/>
    <col min="238" max="238" width="7.75" bestFit="1" customWidth="1"/>
    <col min="239" max="239" width="5.625" bestFit="1" customWidth="1"/>
    <col min="240" max="240" width="7.75" bestFit="1" customWidth="1"/>
    <col min="241" max="241" width="5.625" bestFit="1" customWidth="1"/>
    <col min="242" max="242" width="7.75" bestFit="1" customWidth="1"/>
    <col min="243" max="243" width="5.625" bestFit="1" customWidth="1"/>
    <col min="244" max="244" width="7.75" bestFit="1" customWidth="1"/>
    <col min="245" max="245" width="5.625" bestFit="1" customWidth="1"/>
    <col min="246" max="246" width="7.75" bestFit="1" customWidth="1"/>
    <col min="247" max="247" width="5.625" bestFit="1" customWidth="1"/>
    <col min="248" max="248" width="7.75" bestFit="1" customWidth="1"/>
    <col min="249" max="249" width="5.625" bestFit="1" customWidth="1"/>
    <col min="250" max="250" width="7.75" bestFit="1" customWidth="1"/>
    <col min="251" max="251" width="5.625" bestFit="1" customWidth="1"/>
    <col min="252" max="252" width="7.75" bestFit="1" customWidth="1"/>
    <col min="253" max="253" width="5.625" bestFit="1" customWidth="1"/>
    <col min="254" max="254" width="7.75" bestFit="1" customWidth="1"/>
    <col min="255" max="255" width="5.625" bestFit="1" customWidth="1"/>
    <col min="256" max="256" width="7.75" bestFit="1" customWidth="1"/>
    <col min="257" max="257" width="5.625" bestFit="1" customWidth="1"/>
    <col min="258" max="258" width="7.75" bestFit="1" customWidth="1"/>
    <col min="259" max="259" width="5.625" bestFit="1" customWidth="1"/>
    <col min="260" max="260" width="7.75" bestFit="1" customWidth="1"/>
    <col min="261" max="261" width="5.625" bestFit="1" customWidth="1"/>
    <col min="262" max="262" width="7.75" bestFit="1" customWidth="1"/>
    <col min="263" max="263" width="8.375" bestFit="1" customWidth="1"/>
    <col min="264" max="264" width="7.75" bestFit="1" customWidth="1"/>
    <col min="265" max="265" width="5.625" bestFit="1" customWidth="1"/>
    <col min="266" max="266" width="7.75" bestFit="1" customWidth="1"/>
    <col min="267" max="267" width="8.375" bestFit="1" customWidth="1"/>
    <col min="268" max="268" width="7.75" bestFit="1" customWidth="1"/>
    <col min="269" max="269" width="5.625" bestFit="1" customWidth="1"/>
    <col min="270" max="270" width="7.75" bestFit="1" customWidth="1"/>
    <col min="271" max="271" width="5.625" bestFit="1" customWidth="1"/>
    <col min="272" max="272" width="7.75" bestFit="1" customWidth="1"/>
    <col min="273" max="273" width="5.625" bestFit="1" customWidth="1"/>
    <col min="274" max="274" width="7.75" bestFit="1" customWidth="1"/>
    <col min="275" max="275" width="5.625" bestFit="1" customWidth="1"/>
    <col min="276" max="276" width="7.75" bestFit="1" customWidth="1"/>
    <col min="277" max="277" width="5.625" bestFit="1" customWidth="1"/>
    <col min="278" max="278" width="7.75" bestFit="1" customWidth="1"/>
    <col min="279" max="279" width="5.625" bestFit="1" customWidth="1"/>
    <col min="280" max="280" width="7.75" bestFit="1" customWidth="1"/>
    <col min="281" max="281" width="5.625" bestFit="1" customWidth="1"/>
    <col min="282" max="282" width="7.75" bestFit="1" customWidth="1"/>
    <col min="283" max="283" width="8.375" bestFit="1" customWidth="1"/>
    <col min="284" max="284" width="7.75" bestFit="1" customWidth="1"/>
    <col min="285" max="285" width="5.625" bestFit="1" customWidth="1"/>
    <col min="286" max="286" width="7.75" bestFit="1" customWidth="1"/>
    <col min="287" max="287" width="8.375" bestFit="1" customWidth="1"/>
    <col min="288" max="288" width="7.75" bestFit="1" customWidth="1"/>
    <col min="289" max="289" width="5.625" bestFit="1" customWidth="1"/>
    <col min="290" max="290" width="7.75" bestFit="1" customWidth="1"/>
    <col min="291" max="291" width="5.625" bestFit="1" customWidth="1"/>
    <col min="292" max="292" width="7.75" bestFit="1" customWidth="1"/>
    <col min="293" max="293" width="4.625" bestFit="1" customWidth="1"/>
    <col min="294" max="294" width="7.75" bestFit="1" customWidth="1"/>
    <col min="295" max="295" width="5.625" bestFit="1" customWidth="1"/>
    <col min="296" max="296" width="7.75" bestFit="1" customWidth="1"/>
    <col min="297" max="297" width="5.625" bestFit="1" customWidth="1"/>
    <col min="298" max="298" width="7.75" bestFit="1" customWidth="1"/>
    <col min="299" max="299" width="8.375" bestFit="1" customWidth="1"/>
    <col min="300" max="300" width="7.75" bestFit="1" customWidth="1"/>
    <col min="301" max="301" width="5.625" bestFit="1" customWidth="1"/>
    <col min="302" max="302" width="7.75" bestFit="1" customWidth="1"/>
    <col min="303" max="303" width="5.625" bestFit="1" customWidth="1"/>
    <col min="304" max="304" width="7.75" bestFit="1" customWidth="1"/>
    <col min="305" max="305" width="5.625" bestFit="1" customWidth="1"/>
    <col min="306" max="306" width="7.75" bestFit="1" customWidth="1"/>
    <col min="307" max="307" width="5.625" bestFit="1" customWidth="1"/>
    <col min="308" max="308" width="7.75" bestFit="1" customWidth="1"/>
    <col min="309" max="309" width="5.625" bestFit="1" customWidth="1"/>
    <col min="310" max="310" width="7.75" bestFit="1" customWidth="1"/>
    <col min="311" max="311" width="5.625" bestFit="1" customWidth="1"/>
    <col min="312" max="312" width="7.75" bestFit="1" customWidth="1"/>
    <col min="313" max="313" width="5.625" bestFit="1" customWidth="1"/>
    <col min="314" max="314" width="7.75" bestFit="1" customWidth="1"/>
    <col min="315" max="315" width="8.375" bestFit="1" customWidth="1"/>
    <col min="316" max="316" width="7.75" bestFit="1" customWidth="1"/>
    <col min="317" max="317" width="8.375" bestFit="1" customWidth="1"/>
    <col min="318" max="318" width="7.75" bestFit="1" customWidth="1"/>
    <col min="319" max="319" width="5.625" bestFit="1" customWidth="1"/>
    <col min="320" max="320" width="7.75" bestFit="1" customWidth="1"/>
    <col min="321" max="321" width="5.625" bestFit="1" customWidth="1"/>
    <col min="322" max="322" width="7.75" bestFit="1" customWidth="1"/>
    <col min="323" max="323" width="5.625" bestFit="1" customWidth="1"/>
    <col min="324" max="324" width="7.75" bestFit="1" customWidth="1"/>
    <col min="325" max="325" width="8.375" bestFit="1" customWidth="1"/>
    <col min="326" max="326" width="7.75" bestFit="1" customWidth="1"/>
    <col min="327" max="327" width="5.625" bestFit="1" customWidth="1"/>
    <col min="328" max="328" width="7.75" bestFit="1" customWidth="1"/>
    <col min="329" max="329" width="5.625" bestFit="1" customWidth="1"/>
    <col min="330" max="330" width="7.75" bestFit="1" customWidth="1"/>
    <col min="331" max="331" width="5.625" bestFit="1" customWidth="1"/>
    <col min="332" max="332" width="7.75" bestFit="1" customWidth="1"/>
    <col min="333" max="333" width="5.625" bestFit="1" customWidth="1"/>
    <col min="334" max="334" width="7.75" bestFit="1" customWidth="1"/>
    <col min="335" max="335" width="5.625" bestFit="1" customWidth="1"/>
    <col min="336" max="336" width="7.75" bestFit="1" customWidth="1"/>
    <col min="337" max="337" width="5.625" bestFit="1" customWidth="1"/>
    <col min="338" max="338" width="7.75" bestFit="1" customWidth="1"/>
    <col min="339" max="339" width="5.625" bestFit="1" customWidth="1"/>
    <col min="340" max="340" width="7.75" bestFit="1" customWidth="1"/>
    <col min="341" max="341" width="5.625" bestFit="1" customWidth="1"/>
    <col min="342" max="342" width="7.75" bestFit="1" customWidth="1"/>
    <col min="343" max="343" width="5.625" bestFit="1" customWidth="1"/>
    <col min="344" max="344" width="7.75" bestFit="1" customWidth="1"/>
    <col min="345" max="345" width="5.625" bestFit="1" customWidth="1"/>
    <col min="346" max="346" width="7.75" bestFit="1" customWidth="1"/>
    <col min="347" max="347" width="5.625" bestFit="1" customWidth="1"/>
    <col min="348" max="348" width="7.75" bestFit="1" customWidth="1"/>
    <col min="349" max="349" width="5.625" bestFit="1" customWidth="1"/>
    <col min="350" max="350" width="7.75" bestFit="1" customWidth="1"/>
    <col min="351" max="351" width="5.625" bestFit="1" customWidth="1"/>
    <col min="352" max="352" width="7.75" bestFit="1" customWidth="1"/>
    <col min="353" max="353" width="4.625" bestFit="1" customWidth="1"/>
    <col min="354" max="354" width="7.75" bestFit="1" customWidth="1"/>
    <col min="355" max="355" width="8.375" bestFit="1" customWidth="1"/>
    <col min="356" max="356" width="7.75" bestFit="1" customWidth="1"/>
    <col min="357" max="357" width="5.625" bestFit="1" customWidth="1"/>
    <col min="358" max="358" width="7.75" bestFit="1" customWidth="1"/>
    <col min="359" max="359" width="5.625" bestFit="1" customWidth="1"/>
    <col min="360" max="360" width="7.75" bestFit="1" customWidth="1"/>
    <col min="361" max="361" width="5.625" bestFit="1" customWidth="1"/>
    <col min="362" max="362" width="7.75" bestFit="1" customWidth="1"/>
    <col min="363" max="363" width="5.625" bestFit="1" customWidth="1"/>
    <col min="364" max="364" width="7.75" bestFit="1" customWidth="1"/>
    <col min="365" max="365" width="5.625" bestFit="1" customWidth="1"/>
    <col min="366" max="366" width="7.75" bestFit="1" customWidth="1"/>
    <col min="367" max="367" width="5.625" bestFit="1" customWidth="1"/>
    <col min="368" max="368" width="7.75" bestFit="1" customWidth="1"/>
    <col min="369" max="369" width="5.625" bestFit="1" customWidth="1"/>
    <col min="370" max="370" width="7.75" bestFit="1" customWidth="1"/>
    <col min="371" max="371" width="5.625" bestFit="1" customWidth="1"/>
    <col min="372" max="372" width="7.75" bestFit="1" customWidth="1"/>
    <col min="373" max="373" width="5.625" bestFit="1" customWidth="1"/>
    <col min="374" max="374" width="7.75" bestFit="1" customWidth="1"/>
    <col min="375" max="375" width="5.625" bestFit="1" customWidth="1"/>
    <col min="376" max="376" width="7.75" bestFit="1" customWidth="1"/>
    <col min="377" max="377" width="5.625" bestFit="1" customWidth="1"/>
    <col min="378" max="378" width="7.75" bestFit="1" customWidth="1"/>
    <col min="379" max="379" width="5.625" bestFit="1" customWidth="1"/>
    <col min="380" max="380" width="7.75" bestFit="1" customWidth="1"/>
    <col min="381" max="381" width="5.625" bestFit="1" customWidth="1"/>
    <col min="382" max="382" width="7.75" bestFit="1" customWidth="1"/>
    <col min="383" max="383" width="5.625" bestFit="1" customWidth="1"/>
    <col min="384" max="384" width="7.75" bestFit="1" customWidth="1"/>
    <col min="385" max="385" width="5.625" bestFit="1" customWidth="1"/>
    <col min="386" max="386" width="7.75" bestFit="1" customWidth="1"/>
    <col min="387" max="387" width="5.625" bestFit="1" customWidth="1"/>
    <col min="388" max="388" width="7.75" bestFit="1" customWidth="1"/>
    <col min="389" max="389" width="5.625" bestFit="1" customWidth="1"/>
    <col min="390" max="390" width="7.75" bestFit="1" customWidth="1"/>
    <col min="391" max="391" width="5.625" bestFit="1" customWidth="1"/>
    <col min="392" max="392" width="7.75" bestFit="1" customWidth="1"/>
    <col min="393" max="393" width="8.375" bestFit="1" customWidth="1"/>
    <col min="394" max="394" width="7.75" bestFit="1" customWidth="1"/>
    <col min="395" max="395" width="5.625" bestFit="1" customWidth="1"/>
    <col min="396" max="396" width="7.75" bestFit="1" customWidth="1"/>
    <col min="397" max="397" width="5.625" bestFit="1" customWidth="1"/>
    <col min="398" max="398" width="7.75" bestFit="1" customWidth="1"/>
    <col min="399" max="399" width="5.625" bestFit="1" customWidth="1"/>
    <col min="400" max="400" width="7.75" bestFit="1" customWidth="1"/>
    <col min="401" max="401" width="5.625" bestFit="1" customWidth="1"/>
    <col min="402" max="402" width="7.75" bestFit="1" customWidth="1"/>
    <col min="403" max="403" width="5.625" bestFit="1" customWidth="1"/>
    <col min="404" max="404" width="7.75" bestFit="1" customWidth="1"/>
    <col min="405" max="405" width="5.625" bestFit="1" customWidth="1"/>
    <col min="406" max="406" width="7.75" bestFit="1" customWidth="1"/>
    <col min="407" max="407" width="5.625" bestFit="1" customWidth="1"/>
    <col min="408" max="408" width="7.75" bestFit="1" customWidth="1"/>
    <col min="409" max="409" width="8.375" bestFit="1" customWidth="1"/>
    <col min="410" max="410" width="7.75" bestFit="1" customWidth="1"/>
    <col min="411" max="411" width="8.375" bestFit="1" customWidth="1"/>
    <col min="412" max="412" width="7.75" bestFit="1" customWidth="1"/>
    <col min="413" max="413" width="5.625" bestFit="1" customWidth="1"/>
    <col min="414" max="414" width="7.75" bestFit="1" customWidth="1"/>
    <col min="415" max="415" width="5.625" bestFit="1" customWidth="1"/>
    <col min="416" max="416" width="7.75" bestFit="1" customWidth="1"/>
    <col min="417" max="417" width="5.625" bestFit="1" customWidth="1"/>
    <col min="418" max="418" width="7.75" bestFit="1" customWidth="1"/>
    <col min="419" max="419" width="5.625" bestFit="1" customWidth="1"/>
    <col min="420" max="420" width="7.75" bestFit="1" customWidth="1"/>
    <col min="421" max="421" width="8.375" bestFit="1" customWidth="1"/>
    <col min="422" max="422" width="7.75" bestFit="1" customWidth="1"/>
    <col min="423" max="423" width="5.625" bestFit="1" customWidth="1"/>
    <col min="424" max="424" width="7.75" bestFit="1" customWidth="1"/>
    <col min="425" max="425" width="5.625" bestFit="1" customWidth="1"/>
    <col min="426" max="426" width="7.75" bestFit="1" customWidth="1"/>
    <col min="427" max="427" width="5.625" bestFit="1" customWidth="1"/>
    <col min="428" max="428" width="7.75" bestFit="1" customWidth="1"/>
    <col min="429" max="429" width="5.625" bestFit="1" customWidth="1"/>
    <col min="430" max="430" width="7.75" bestFit="1" customWidth="1"/>
    <col min="431" max="431" width="5.625" bestFit="1" customWidth="1"/>
    <col min="432" max="432" width="7.75" bestFit="1" customWidth="1"/>
    <col min="433" max="433" width="5.625" bestFit="1" customWidth="1"/>
    <col min="434" max="434" width="7.75" bestFit="1" customWidth="1"/>
    <col min="435" max="435" width="5.625" bestFit="1" customWidth="1"/>
    <col min="436" max="436" width="7.75" bestFit="1" customWidth="1"/>
    <col min="437" max="437" width="5.625" bestFit="1" customWidth="1"/>
    <col min="438" max="438" width="7.75" bestFit="1" customWidth="1"/>
    <col min="439" max="439" width="5.625" bestFit="1" customWidth="1"/>
    <col min="440" max="440" width="7.75" bestFit="1" customWidth="1"/>
    <col min="441" max="441" width="5.625" bestFit="1" customWidth="1"/>
    <col min="442" max="442" width="7.75" bestFit="1" customWidth="1"/>
    <col min="443" max="443" width="5.625" bestFit="1" customWidth="1"/>
    <col min="444" max="444" width="7.75" bestFit="1" customWidth="1"/>
    <col min="445" max="445" width="5.625" bestFit="1" customWidth="1"/>
    <col min="446" max="446" width="7.75" bestFit="1" customWidth="1"/>
    <col min="447" max="447" width="5.625" bestFit="1" customWidth="1"/>
    <col min="448" max="448" width="7.75" bestFit="1" customWidth="1"/>
    <col min="449" max="449" width="5.625" bestFit="1" customWidth="1"/>
    <col min="450" max="450" width="7.75" bestFit="1" customWidth="1"/>
    <col min="451" max="451" width="5.625" bestFit="1" customWidth="1"/>
    <col min="452" max="452" width="7.75" bestFit="1" customWidth="1"/>
    <col min="453" max="453" width="5.625" bestFit="1" customWidth="1"/>
    <col min="454" max="454" width="7.75" bestFit="1" customWidth="1"/>
    <col min="455" max="455" width="5.625" bestFit="1" customWidth="1"/>
    <col min="456" max="456" width="7.75" bestFit="1" customWidth="1"/>
    <col min="457" max="457" width="5.625" bestFit="1" customWidth="1"/>
    <col min="458" max="458" width="7.75" bestFit="1" customWidth="1"/>
    <col min="459" max="459" width="5.625" bestFit="1" customWidth="1"/>
    <col min="460" max="460" width="7.75" bestFit="1" customWidth="1"/>
    <col min="461" max="461" width="5.625" bestFit="1" customWidth="1"/>
    <col min="462" max="462" width="7.75" bestFit="1" customWidth="1"/>
    <col min="463" max="463" width="5.625" bestFit="1" customWidth="1"/>
    <col min="464" max="464" width="7.75" bestFit="1" customWidth="1"/>
    <col min="465" max="465" width="8.375" bestFit="1" customWidth="1"/>
    <col min="466" max="466" width="7.75" bestFit="1" customWidth="1"/>
    <col min="467" max="467" width="5.625" bestFit="1" customWidth="1"/>
    <col min="468" max="468" width="7.75" bestFit="1" customWidth="1"/>
    <col min="469" max="469" width="5.625" bestFit="1" customWidth="1"/>
    <col min="470" max="470" width="7.75" bestFit="1" customWidth="1"/>
    <col min="471" max="471" width="5.625" bestFit="1" customWidth="1"/>
    <col min="472" max="472" width="7.75" bestFit="1" customWidth="1"/>
    <col min="473" max="473" width="5.625" bestFit="1" customWidth="1"/>
    <col min="474" max="474" width="7.75" bestFit="1" customWidth="1"/>
    <col min="475" max="475" width="5.625" bestFit="1" customWidth="1"/>
    <col min="476" max="476" width="7.75" bestFit="1" customWidth="1"/>
    <col min="477" max="477" width="5.625" bestFit="1" customWidth="1"/>
    <col min="478" max="478" width="7.75" bestFit="1" customWidth="1"/>
    <col min="479" max="479" width="5.625" bestFit="1" customWidth="1"/>
    <col min="480" max="480" width="7.75" bestFit="1" customWidth="1"/>
    <col min="481" max="481" width="4.625" bestFit="1" customWidth="1"/>
    <col min="482" max="482" width="7.75" bestFit="1" customWidth="1"/>
    <col min="483" max="483" width="5.625" bestFit="1" customWidth="1"/>
    <col min="484" max="484" width="7.75" bestFit="1" customWidth="1"/>
    <col min="485" max="485" width="8.375" bestFit="1" customWidth="1"/>
    <col min="486" max="486" width="7.75" bestFit="1" customWidth="1"/>
    <col min="487" max="487" width="5.625" bestFit="1" customWidth="1"/>
    <col min="488" max="488" width="7.75" bestFit="1" customWidth="1"/>
    <col min="489" max="489" width="5.625" bestFit="1" customWidth="1"/>
    <col min="490" max="490" width="7.75" bestFit="1" customWidth="1"/>
    <col min="491" max="491" width="5.625" bestFit="1" customWidth="1"/>
    <col min="492" max="492" width="7.75" bestFit="1" customWidth="1"/>
    <col min="493" max="493" width="5.625" bestFit="1" customWidth="1"/>
    <col min="494" max="494" width="7.75" bestFit="1" customWidth="1"/>
    <col min="495" max="495" width="4.625" bestFit="1" customWidth="1"/>
    <col min="496" max="496" width="7.75" bestFit="1" customWidth="1"/>
    <col min="497" max="497" width="5.625" bestFit="1" customWidth="1"/>
    <col min="498" max="498" width="7.75" bestFit="1" customWidth="1"/>
    <col min="499" max="499" width="5.625" bestFit="1" customWidth="1"/>
    <col min="500" max="500" width="7.75" bestFit="1" customWidth="1"/>
    <col min="501" max="501" width="5.625" bestFit="1" customWidth="1"/>
    <col min="502" max="502" width="7.75" bestFit="1" customWidth="1"/>
    <col min="503" max="503" width="4.625" bestFit="1" customWidth="1"/>
    <col min="504" max="504" width="7.75" bestFit="1" customWidth="1"/>
    <col min="505" max="505" width="5.625" bestFit="1" customWidth="1"/>
    <col min="506" max="506" width="7.75" bestFit="1" customWidth="1"/>
    <col min="507" max="507" width="5.625" bestFit="1" customWidth="1"/>
    <col min="508" max="508" width="7.75" bestFit="1" customWidth="1"/>
    <col min="509" max="509" width="5.625" bestFit="1" customWidth="1"/>
    <col min="510" max="510" width="7.75" bestFit="1" customWidth="1"/>
    <col min="511" max="511" width="5.625" bestFit="1" customWidth="1"/>
    <col min="512" max="512" width="7.75" bestFit="1" customWidth="1"/>
    <col min="513" max="513" width="8.375" bestFit="1" customWidth="1"/>
    <col min="514" max="514" width="7.75" bestFit="1" customWidth="1"/>
    <col min="515" max="515" width="8.375" bestFit="1" customWidth="1"/>
    <col min="516" max="516" width="7.75" bestFit="1" customWidth="1"/>
    <col min="517" max="517" width="8.375" bestFit="1" customWidth="1"/>
    <col min="518" max="518" width="7.75" bestFit="1" customWidth="1"/>
    <col min="519" max="519" width="8.375" bestFit="1" customWidth="1"/>
    <col min="520" max="520" width="7.75" bestFit="1" customWidth="1"/>
    <col min="521" max="521" width="5.625" bestFit="1" customWidth="1"/>
    <col min="522" max="522" width="7.75" bestFit="1" customWidth="1"/>
    <col min="523" max="523" width="5.625" bestFit="1" customWidth="1"/>
    <col min="524" max="524" width="7.75" bestFit="1" customWidth="1"/>
    <col min="525" max="525" width="5.625" bestFit="1" customWidth="1"/>
    <col min="526" max="526" width="7.75" bestFit="1" customWidth="1"/>
    <col min="527" max="527" width="5.625" bestFit="1" customWidth="1"/>
    <col min="528" max="528" width="7.75" bestFit="1" customWidth="1"/>
    <col min="529" max="529" width="4.625" bestFit="1" customWidth="1"/>
    <col min="530" max="530" width="7.75" bestFit="1" customWidth="1"/>
    <col min="531" max="531" width="4.625" bestFit="1" customWidth="1"/>
    <col min="532" max="532" width="7.75" bestFit="1" customWidth="1"/>
    <col min="533" max="533" width="8.375" bestFit="1" customWidth="1"/>
    <col min="534" max="534" width="7.75" bestFit="1" customWidth="1"/>
    <col min="535" max="535" width="5.625" bestFit="1" customWidth="1"/>
    <col min="536" max="536" width="7.75" bestFit="1" customWidth="1"/>
    <col min="537" max="537" width="5.625" bestFit="1" customWidth="1"/>
    <col min="538" max="538" width="7.75" bestFit="1" customWidth="1"/>
    <col min="539" max="539" width="8.375" bestFit="1" customWidth="1"/>
    <col min="540" max="540" width="7.75" bestFit="1" customWidth="1"/>
    <col min="541" max="541" width="8.375" bestFit="1" customWidth="1"/>
    <col min="542" max="542" width="7.75" bestFit="1" customWidth="1"/>
    <col min="543" max="543" width="5.625" bestFit="1" customWidth="1"/>
    <col min="544" max="544" width="7.75" bestFit="1" customWidth="1"/>
    <col min="545" max="545" width="5.625" bestFit="1" customWidth="1"/>
    <col min="546" max="546" width="7.75" bestFit="1" customWidth="1"/>
    <col min="547" max="547" width="5.625" bestFit="1" customWidth="1"/>
    <col min="548" max="548" width="7.75" bestFit="1" customWidth="1"/>
    <col min="549" max="549" width="5.625" bestFit="1" customWidth="1"/>
    <col min="550" max="550" width="7.75" bestFit="1" customWidth="1"/>
    <col min="551" max="551" width="5.625" bestFit="1" customWidth="1"/>
    <col min="552" max="552" width="7.75" bestFit="1" customWidth="1"/>
    <col min="553" max="553" width="5.625" bestFit="1" customWidth="1"/>
    <col min="554" max="554" width="7.75" bestFit="1" customWidth="1"/>
    <col min="555" max="555" width="5.625" bestFit="1" customWidth="1"/>
    <col min="556" max="556" width="7.75" bestFit="1" customWidth="1"/>
    <col min="557" max="557" width="8.375" bestFit="1" customWidth="1"/>
    <col min="558" max="558" width="7.75" bestFit="1" customWidth="1"/>
    <col min="559" max="559" width="5.625" bestFit="1" customWidth="1"/>
    <col min="560" max="560" width="7.75" bestFit="1" customWidth="1"/>
    <col min="561" max="561" width="5.625" bestFit="1" customWidth="1"/>
    <col min="562" max="562" width="7.75" bestFit="1" customWidth="1"/>
    <col min="563" max="563" width="5.625" bestFit="1" customWidth="1"/>
    <col min="564" max="564" width="7.75" bestFit="1" customWidth="1"/>
    <col min="565" max="565" width="5.625" bestFit="1" customWidth="1"/>
    <col min="566" max="566" width="7.75" bestFit="1" customWidth="1"/>
    <col min="567" max="567" width="5.625" bestFit="1" customWidth="1"/>
    <col min="568" max="568" width="7.75" bestFit="1" customWidth="1"/>
    <col min="569" max="569" width="5.625" bestFit="1" customWidth="1"/>
    <col min="570" max="570" width="7.75" bestFit="1" customWidth="1"/>
    <col min="571" max="571" width="5.625" bestFit="1" customWidth="1"/>
    <col min="572" max="572" width="7.75" bestFit="1" customWidth="1"/>
    <col min="573" max="573" width="5.625" bestFit="1" customWidth="1"/>
    <col min="574" max="574" width="7.75" bestFit="1" customWidth="1"/>
    <col min="575" max="575" width="5.625" bestFit="1" customWidth="1"/>
    <col min="576" max="576" width="7.75" bestFit="1" customWidth="1"/>
    <col min="577" max="577" width="5.625" bestFit="1" customWidth="1"/>
    <col min="578" max="578" width="7.75" bestFit="1" customWidth="1"/>
    <col min="579" max="579" width="5.625" bestFit="1" customWidth="1"/>
    <col min="580" max="580" width="7.75" bestFit="1" customWidth="1"/>
    <col min="581" max="581" width="5.625" bestFit="1" customWidth="1"/>
    <col min="582" max="582" width="7.75" bestFit="1" customWidth="1"/>
    <col min="583" max="583" width="5.625" bestFit="1" customWidth="1"/>
    <col min="584" max="584" width="7.75" bestFit="1" customWidth="1"/>
    <col min="585" max="585" width="5.625" bestFit="1" customWidth="1"/>
    <col min="586" max="586" width="7.75" bestFit="1" customWidth="1"/>
    <col min="587" max="587" width="8.375" bestFit="1" customWidth="1"/>
    <col min="588" max="588" width="7.75" bestFit="1" customWidth="1"/>
    <col min="589" max="589" width="5.625" bestFit="1" customWidth="1"/>
    <col min="590" max="590" width="7.75" bestFit="1" customWidth="1"/>
    <col min="591" max="591" width="5.625" bestFit="1" customWidth="1"/>
    <col min="592" max="592" width="7.75" bestFit="1" customWidth="1"/>
    <col min="593" max="593" width="5.625" bestFit="1" customWidth="1"/>
    <col min="594" max="594" width="7.75" bestFit="1" customWidth="1"/>
    <col min="595" max="595" width="5.625" bestFit="1" customWidth="1"/>
    <col min="596" max="596" width="7.75" bestFit="1" customWidth="1"/>
    <col min="597" max="597" width="5.625" bestFit="1" customWidth="1"/>
    <col min="598" max="598" width="7.75" bestFit="1" customWidth="1"/>
    <col min="599" max="599" width="5.625" bestFit="1" customWidth="1"/>
    <col min="600" max="600" width="7.75" bestFit="1" customWidth="1"/>
    <col min="601" max="601" width="5.625" bestFit="1" customWidth="1"/>
    <col min="602" max="602" width="7.75" bestFit="1" customWidth="1"/>
    <col min="603" max="603" width="5.625" bestFit="1" customWidth="1"/>
    <col min="604" max="604" width="7.75" bestFit="1" customWidth="1"/>
    <col min="605" max="605" width="5.625" bestFit="1" customWidth="1"/>
    <col min="606" max="606" width="7.75" bestFit="1" customWidth="1"/>
    <col min="607" max="607" width="5.625" bestFit="1" customWidth="1"/>
    <col min="608" max="608" width="7.75" bestFit="1" customWidth="1"/>
    <col min="609" max="609" width="5.625" bestFit="1" customWidth="1"/>
    <col min="610" max="610" width="7.75" bestFit="1" customWidth="1"/>
    <col min="611" max="611" width="5.625" bestFit="1" customWidth="1"/>
    <col min="612" max="612" width="7.75" bestFit="1" customWidth="1"/>
    <col min="613" max="613" width="5.625" bestFit="1" customWidth="1"/>
    <col min="614" max="614" width="7.75" bestFit="1" customWidth="1"/>
    <col min="615" max="615" width="8.375" bestFit="1" customWidth="1"/>
    <col min="616" max="616" width="7.75" bestFit="1" customWidth="1"/>
    <col min="617" max="617" width="5.625" bestFit="1" customWidth="1"/>
    <col min="618" max="618" width="7.75" bestFit="1" customWidth="1"/>
    <col min="619" max="619" width="5.625" bestFit="1" customWidth="1"/>
    <col min="620" max="620" width="7.75" bestFit="1" customWidth="1"/>
    <col min="621" max="621" width="5.625" bestFit="1" customWidth="1"/>
    <col min="622" max="622" width="7.75" bestFit="1" customWidth="1"/>
    <col min="623" max="623" width="5.625" bestFit="1" customWidth="1"/>
    <col min="624" max="624" width="7.75" bestFit="1" customWidth="1"/>
    <col min="625" max="625" width="5.625" bestFit="1" customWidth="1"/>
    <col min="626" max="626" width="7.75" bestFit="1" customWidth="1"/>
    <col min="627" max="627" width="5.625" bestFit="1" customWidth="1"/>
    <col min="628" max="628" width="7.75" bestFit="1" customWidth="1"/>
    <col min="629" max="629" width="5.625" bestFit="1" customWidth="1"/>
    <col min="630" max="630" width="7.75" bestFit="1" customWidth="1"/>
    <col min="631" max="631" width="5.625" bestFit="1" customWidth="1"/>
    <col min="632" max="632" width="7.75" bestFit="1" customWidth="1"/>
    <col min="633" max="633" width="5.625" bestFit="1" customWidth="1"/>
    <col min="634" max="634" width="7.75" bestFit="1" customWidth="1"/>
    <col min="635" max="635" width="8.375" bestFit="1" customWidth="1"/>
    <col min="636" max="636" width="7.75" bestFit="1" customWidth="1"/>
    <col min="637" max="637" width="5.625" bestFit="1" customWidth="1"/>
    <col min="638" max="638" width="7.75" bestFit="1" customWidth="1"/>
    <col min="639" max="639" width="5.625" bestFit="1" customWidth="1"/>
    <col min="640" max="640" width="7.75" bestFit="1" customWidth="1"/>
    <col min="641" max="641" width="5.625" bestFit="1" customWidth="1"/>
    <col min="642" max="642" width="7.75" bestFit="1" customWidth="1"/>
    <col min="643" max="643" width="5.625" bestFit="1" customWidth="1"/>
    <col min="644" max="644" width="7.75" bestFit="1" customWidth="1"/>
    <col min="645" max="645" width="8.375" bestFit="1" customWidth="1"/>
    <col min="646" max="646" width="7.75" bestFit="1" customWidth="1"/>
    <col min="647" max="647" width="5.625" bestFit="1" customWidth="1"/>
    <col min="648" max="648" width="7.75" bestFit="1" customWidth="1"/>
    <col min="649" max="649" width="8.375" bestFit="1" customWidth="1"/>
    <col min="650" max="650" width="7.75" bestFit="1" customWidth="1"/>
    <col min="651" max="651" width="5.625" bestFit="1" customWidth="1"/>
    <col min="652" max="652" width="7.75" bestFit="1" customWidth="1"/>
    <col min="653" max="653" width="5.625" bestFit="1" customWidth="1"/>
    <col min="654" max="654" width="7.75" bestFit="1" customWidth="1"/>
    <col min="655" max="655" width="5.625" bestFit="1" customWidth="1"/>
    <col min="656" max="656" width="7.75" bestFit="1" customWidth="1"/>
    <col min="657" max="657" width="5.625" bestFit="1" customWidth="1"/>
    <col min="658" max="658" width="7.75" bestFit="1" customWidth="1"/>
    <col min="659" max="659" width="5.625" bestFit="1" customWidth="1"/>
    <col min="660" max="660" width="7.75" bestFit="1" customWidth="1"/>
    <col min="661" max="661" width="8.375" bestFit="1" customWidth="1"/>
    <col min="662" max="662" width="7.75" bestFit="1" customWidth="1"/>
    <col min="663" max="663" width="5.625" bestFit="1" customWidth="1"/>
    <col min="664" max="664" width="7.75" bestFit="1" customWidth="1"/>
    <col min="665" max="665" width="5.625" bestFit="1" customWidth="1"/>
    <col min="666" max="666" width="7.75" bestFit="1" customWidth="1"/>
    <col min="667" max="667" width="8.375" bestFit="1" customWidth="1"/>
    <col min="668" max="668" width="7.75" bestFit="1" customWidth="1"/>
    <col min="669" max="669" width="5.625" bestFit="1" customWidth="1"/>
    <col min="670" max="670" width="7.75" bestFit="1" customWidth="1"/>
    <col min="671" max="671" width="8.375" bestFit="1" customWidth="1"/>
    <col min="672" max="672" width="7.75" bestFit="1" customWidth="1"/>
    <col min="673" max="673" width="5.625" bestFit="1" customWidth="1"/>
    <col min="674" max="674" width="7.75" bestFit="1" customWidth="1"/>
    <col min="675" max="675" width="5.625" bestFit="1" customWidth="1"/>
    <col min="676" max="676" width="7.75" bestFit="1" customWidth="1"/>
    <col min="677" max="677" width="5.625" bestFit="1" customWidth="1"/>
    <col min="678" max="678" width="7.75" bestFit="1" customWidth="1"/>
    <col min="679" max="679" width="8.375" bestFit="1" customWidth="1"/>
    <col min="680" max="680" width="7.75" bestFit="1" customWidth="1"/>
    <col min="681" max="681" width="5.625" bestFit="1" customWidth="1"/>
    <col min="682" max="682" width="7.75" bestFit="1" customWidth="1"/>
    <col min="683" max="683" width="5.625" bestFit="1" customWidth="1"/>
    <col min="684" max="684" width="7.75" bestFit="1" customWidth="1"/>
    <col min="685" max="685" width="5.625" bestFit="1" customWidth="1"/>
    <col min="686" max="686" width="7.75" bestFit="1" customWidth="1"/>
    <col min="687" max="687" width="5.625" bestFit="1" customWidth="1"/>
    <col min="688" max="688" width="7.75" bestFit="1" customWidth="1"/>
    <col min="689" max="689" width="5.625" bestFit="1" customWidth="1"/>
    <col min="690" max="690" width="7.75" bestFit="1" customWidth="1"/>
    <col min="691" max="691" width="5.625" bestFit="1" customWidth="1"/>
    <col min="692" max="692" width="7.75" bestFit="1" customWidth="1"/>
    <col min="693" max="693" width="5.625" bestFit="1" customWidth="1"/>
    <col min="694" max="694" width="7.75" bestFit="1" customWidth="1"/>
    <col min="695" max="695" width="5.625" bestFit="1" customWidth="1"/>
    <col min="696" max="696" width="7.75" bestFit="1" customWidth="1"/>
    <col min="697" max="697" width="5.625" bestFit="1" customWidth="1"/>
    <col min="698" max="698" width="7.75" bestFit="1" customWidth="1"/>
    <col min="699" max="699" width="5.625" bestFit="1" customWidth="1"/>
    <col min="700" max="700" width="7.75" bestFit="1" customWidth="1"/>
    <col min="701" max="701" width="5.625" bestFit="1" customWidth="1"/>
    <col min="702" max="702" width="7.75" bestFit="1" customWidth="1"/>
    <col min="703" max="703" width="5.625" bestFit="1" customWidth="1"/>
    <col min="704" max="704" width="7.75" bestFit="1" customWidth="1"/>
    <col min="705" max="705" width="5.625" bestFit="1" customWidth="1"/>
    <col min="706" max="706" width="7.75" bestFit="1" customWidth="1"/>
    <col min="707" max="707" width="5.625" bestFit="1" customWidth="1"/>
    <col min="708" max="708" width="7.75" bestFit="1" customWidth="1"/>
    <col min="709" max="709" width="5.625" bestFit="1" customWidth="1"/>
    <col min="710" max="710" width="7.75" bestFit="1" customWidth="1"/>
    <col min="711" max="711" width="5.625" bestFit="1" customWidth="1"/>
    <col min="712" max="712" width="7.75" bestFit="1" customWidth="1"/>
    <col min="713" max="713" width="5.625" bestFit="1" customWidth="1"/>
    <col min="714" max="714" width="7.75" bestFit="1" customWidth="1"/>
    <col min="715" max="715" width="5.625" bestFit="1" customWidth="1"/>
    <col min="716" max="716" width="7.75" bestFit="1" customWidth="1"/>
    <col min="717" max="717" width="5.625" bestFit="1" customWidth="1"/>
    <col min="718" max="718" width="7.75" bestFit="1" customWidth="1"/>
    <col min="719" max="719" width="5.625" bestFit="1" customWidth="1"/>
    <col min="720" max="720" width="7.75" bestFit="1" customWidth="1"/>
    <col min="721" max="721" width="5.625" bestFit="1" customWidth="1"/>
    <col min="722" max="722" width="7.75" bestFit="1" customWidth="1"/>
    <col min="723" max="723" width="5.625" bestFit="1" customWidth="1"/>
    <col min="724" max="724" width="7.75" bestFit="1" customWidth="1"/>
    <col min="725" max="725" width="5.625" bestFit="1" customWidth="1"/>
    <col min="726" max="726" width="7.75" bestFit="1" customWidth="1"/>
    <col min="727" max="727" width="5.625" bestFit="1" customWidth="1"/>
    <col min="728" max="728" width="7.75" bestFit="1" customWidth="1"/>
    <col min="729" max="729" width="5.625" bestFit="1" customWidth="1"/>
    <col min="730" max="730" width="7.75" bestFit="1" customWidth="1"/>
    <col min="731" max="731" width="5.625" bestFit="1" customWidth="1"/>
    <col min="732" max="732" width="7.75" bestFit="1" customWidth="1"/>
    <col min="733" max="733" width="5.625" bestFit="1" customWidth="1"/>
    <col min="734" max="734" width="7.75" bestFit="1" customWidth="1"/>
    <col min="735" max="735" width="5.625" bestFit="1" customWidth="1"/>
    <col min="736" max="736" width="7.75" bestFit="1" customWidth="1"/>
    <col min="737" max="737" width="5.625" bestFit="1" customWidth="1"/>
    <col min="738" max="738" width="7.75" bestFit="1" customWidth="1"/>
    <col min="739" max="739" width="5.625" bestFit="1" customWidth="1"/>
    <col min="740" max="740" width="7.75" bestFit="1" customWidth="1"/>
    <col min="741" max="741" width="5.625" bestFit="1" customWidth="1"/>
    <col min="742" max="742" width="7.75" bestFit="1" customWidth="1"/>
    <col min="743" max="743" width="5.625" bestFit="1" customWidth="1"/>
    <col min="744" max="744" width="7.75" bestFit="1" customWidth="1"/>
    <col min="745" max="745" width="4.625" bestFit="1" customWidth="1"/>
    <col min="746" max="746" width="7.75" bestFit="1" customWidth="1"/>
    <col min="747" max="747" width="5.625" bestFit="1" customWidth="1"/>
    <col min="748" max="748" width="7.75" bestFit="1" customWidth="1"/>
    <col min="749" max="749" width="5.625" bestFit="1" customWidth="1"/>
    <col min="750" max="750" width="7.75" bestFit="1" customWidth="1"/>
    <col min="751" max="751" width="5.625" bestFit="1" customWidth="1"/>
    <col min="752" max="752" width="7.75" bestFit="1" customWidth="1"/>
    <col min="753" max="753" width="8.375" bestFit="1" customWidth="1"/>
    <col min="754" max="754" width="7.75" bestFit="1" customWidth="1"/>
    <col min="755" max="755" width="5.625" bestFit="1" customWidth="1"/>
    <col min="756" max="756" width="7.75" bestFit="1" customWidth="1"/>
    <col min="757" max="757" width="5.625" bestFit="1" customWidth="1"/>
    <col min="758" max="758" width="7.75" bestFit="1" customWidth="1"/>
    <col min="759" max="759" width="5.625" bestFit="1" customWidth="1"/>
    <col min="760" max="760" width="7.75" bestFit="1" customWidth="1"/>
    <col min="761" max="761" width="5.625" bestFit="1" customWidth="1"/>
    <col min="762" max="762" width="7.75" bestFit="1" customWidth="1"/>
    <col min="763" max="763" width="5.625" bestFit="1" customWidth="1"/>
    <col min="764" max="764" width="7.75" bestFit="1" customWidth="1"/>
    <col min="765" max="765" width="5.625" bestFit="1" customWidth="1"/>
    <col min="766" max="766" width="7.75" bestFit="1" customWidth="1"/>
    <col min="767" max="767" width="5.625" bestFit="1" customWidth="1"/>
    <col min="768" max="768" width="7.75" bestFit="1" customWidth="1"/>
    <col min="769" max="769" width="5.625" bestFit="1" customWidth="1"/>
    <col min="770" max="770" width="7.75" bestFit="1" customWidth="1"/>
    <col min="771" max="771" width="8.375" bestFit="1" customWidth="1"/>
    <col min="772" max="772" width="7.75" bestFit="1" customWidth="1"/>
    <col min="773" max="773" width="5.625" bestFit="1" customWidth="1"/>
    <col min="774" max="774" width="7.75" bestFit="1" customWidth="1"/>
    <col min="775" max="775" width="8.375" bestFit="1" customWidth="1"/>
    <col min="776" max="776" width="7.75" bestFit="1" customWidth="1"/>
    <col min="777" max="777" width="5.625" bestFit="1" customWidth="1"/>
    <col min="778" max="778" width="7.75" bestFit="1" customWidth="1"/>
    <col min="779" max="779" width="5.625" bestFit="1" customWidth="1"/>
    <col min="780" max="780" width="7.75" bestFit="1" customWidth="1"/>
    <col min="781" max="781" width="5.625" bestFit="1" customWidth="1"/>
    <col min="782" max="782" width="7.75" bestFit="1" customWidth="1"/>
    <col min="783" max="783" width="5.625" bestFit="1" customWidth="1"/>
    <col min="784" max="784" width="7.75" bestFit="1" customWidth="1"/>
    <col min="785" max="785" width="5.625" bestFit="1" customWidth="1"/>
    <col min="786" max="786" width="7.75" bestFit="1" customWidth="1"/>
    <col min="787" max="787" width="5.625" bestFit="1" customWidth="1"/>
    <col min="788" max="788" width="7.75" bestFit="1" customWidth="1"/>
    <col min="789" max="789" width="5.625" bestFit="1" customWidth="1"/>
    <col min="790" max="790" width="7.75" bestFit="1" customWidth="1"/>
    <col min="791" max="791" width="8.375" bestFit="1" customWidth="1"/>
    <col min="792" max="792" width="7.75" bestFit="1" customWidth="1"/>
    <col min="793" max="793" width="5.625" bestFit="1" customWidth="1"/>
    <col min="794" max="794" width="7.75" bestFit="1" customWidth="1"/>
    <col min="795" max="795" width="5.625" bestFit="1" customWidth="1"/>
    <col min="796" max="796" width="7.75" bestFit="1" customWidth="1"/>
    <col min="797" max="797" width="5.625" bestFit="1" customWidth="1"/>
    <col min="798" max="798" width="7.75" bestFit="1" customWidth="1"/>
    <col min="799" max="799" width="5.625" bestFit="1" customWidth="1"/>
    <col min="800" max="800" width="7.75" bestFit="1" customWidth="1"/>
    <col min="801" max="801" width="5.625" bestFit="1" customWidth="1"/>
    <col min="802" max="802" width="7.75" bestFit="1" customWidth="1"/>
    <col min="803" max="803" width="5.625" bestFit="1" customWidth="1"/>
    <col min="804" max="804" width="7.75" bestFit="1" customWidth="1"/>
    <col min="805" max="805" width="5.625" bestFit="1" customWidth="1"/>
    <col min="806" max="806" width="7.75" bestFit="1" customWidth="1"/>
    <col min="807" max="807" width="5.625" bestFit="1" customWidth="1"/>
    <col min="808" max="808" width="7.75" bestFit="1" customWidth="1"/>
    <col min="809" max="809" width="5.625" bestFit="1" customWidth="1"/>
    <col min="810" max="810" width="7.75" bestFit="1" customWidth="1"/>
    <col min="811" max="811" width="4.625" bestFit="1" customWidth="1"/>
    <col min="812" max="812" width="7.75" bestFit="1" customWidth="1"/>
    <col min="813" max="813" width="5.625" bestFit="1" customWidth="1"/>
    <col min="814" max="814" width="7.75" bestFit="1" customWidth="1"/>
    <col min="815" max="815" width="5.625" bestFit="1" customWidth="1"/>
    <col min="816" max="816" width="7.75" bestFit="1" customWidth="1"/>
    <col min="817" max="817" width="5.625" bestFit="1" customWidth="1"/>
    <col min="818" max="818" width="7.75" bestFit="1" customWidth="1"/>
    <col min="819" max="819" width="5.625" bestFit="1" customWidth="1"/>
    <col min="820" max="820" width="7.75" bestFit="1" customWidth="1"/>
    <col min="821" max="821" width="5.625" bestFit="1" customWidth="1"/>
    <col min="822" max="822" width="7.75" bestFit="1" customWidth="1"/>
    <col min="823" max="823" width="5.625" bestFit="1" customWidth="1"/>
    <col min="824" max="824" width="7.75" bestFit="1" customWidth="1"/>
    <col min="825" max="825" width="5.625" bestFit="1" customWidth="1"/>
    <col min="826" max="826" width="7.75" bestFit="1" customWidth="1"/>
    <col min="827" max="827" width="5.625" bestFit="1" customWidth="1"/>
    <col min="828" max="828" width="7.75" bestFit="1" customWidth="1"/>
    <col min="829" max="829" width="5.625" bestFit="1" customWidth="1"/>
    <col min="830" max="830" width="7.75" bestFit="1" customWidth="1"/>
    <col min="831" max="831" width="5.625" bestFit="1" customWidth="1"/>
    <col min="832" max="832" width="7.75" bestFit="1" customWidth="1"/>
    <col min="833" max="833" width="5.625" bestFit="1" customWidth="1"/>
    <col min="834" max="834" width="7.75" bestFit="1" customWidth="1"/>
    <col min="835" max="835" width="5.625" bestFit="1" customWidth="1"/>
    <col min="836" max="836" width="7.75" bestFit="1" customWidth="1"/>
    <col min="837" max="837" width="8.375" bestFit="1" customWidth="1"/>
    <col min="838" max="838" width="7.75" bestFit="1" customWidth="1"/>
    <col min="839" max="839" width="5.625" bestFit="1" customWidth="1"/>
    <col min="840" max="840" width="8.75" bestFit="1" customWidth="1"/>
    <col min="841" max="841" width="5.625" bestFit="1" customWidth="1"/>
    <col min="842" max="842" width="8.75" bestFit="1" customWidth="1"/>
    <col min="843" max="843" width="5.625" bestFit="1" customWidth="1"/>
    <col min="844" max="844" width="8.75" bestFit="1" customWidth="1"/>
    <col min="845" max="845" width="9.25" bestFit="1" customWidth="1"/>
    <col min="846" max="846" width="8.75" bestFit="1" customWidth="1"/>
    <col min="847" max="847" width="9.25" bestFit="1" customWidth="1"/>
    <col min="848" max="848" width="8.75" bestFit="1" customWidth="1"/>
    <col min="849" max="849" width="9.25" bestFit="1" customWidth="1"/>
    <col min="850" max="850" width="8.75" bestFit="1" customWidth="1"/>
    <col min="851" max="851" width="9.25" bestFit="1" customWidth="1"/>
    <col min="852" max="852" width="8.75" bestFit="1" customWidth="1"/>
    <col min="853" max="853" width="9.25" bestFit="1" customWidth="1"/>
    <col min="854" max="854" width="8.75" bestFit="1" customWidth="1"/>
    <col min="855" max="855" width="9.25" bestFit="1" customWidth="1"/>
    <col min="856" max="856" width="8.75" bestFit="1" customWidth="1"/>
    <col min="857" max="857" width="9.25" bestFit="1" customWidth="1"/>
    <col min="858" max="858" width="8.75" bestFit="1" customWidth="1"/>
    <col min="859" max="859" width="9.25" bestFit="1" customWidth="1"/>
    <col min="860" max="860" width="8.75" bestFit="1" customWidth="1"/>
    <col min="861" max="861" width="9.25" bestFit="1" customWidth="1"/>
    <col min="862" max="862" width="8.75" bestFit="1" customWidth="1"/>
    <col min="863" max="863" width="9.25" bestFit="1" customWidth="1"/>
    <col min="864" max="864" width="8.75" bestFit="1" customWidth="1"/>
    <col min="865" max="865" width="9.25" bestFit="1" customWidth="1"/>
    <col min="866" max="866" width="8.75" bestFit="1" customWidth="1"/>
    <col min="867" max="867" width="9.25" bestFit="1" customWidth="1"/>
    <col min="868" max="868" width="8.75" bestFit="1" customWidth="1"/>
    <col min="869" max="869" width="9.25" bestFit="1" customWidth="1"/>
    <col min="870" max="870" width="8.75" bestFit="1" customWidth="1"/>
    <col min="871" max="871" width="9.25" bestFit="1" customWidth="1"/>
    <col min="872" max="872" width="8.75" bestFit="1" customWidth="1"/>
    <col min="873" max="873" width="9.25" bestFit="1" customWidth="1"/>
    <col min="874" max="874" width="8.75" bestFit="1" customWidth="1"/>
    <col min="875" max="875" width="9.25" bestFit="1" customWidth="1"/>
    <col min="876" max="876" width="8.75" bestFit="1" customWidth="1"/>
    <col min="877" max="877" width="9.25" bestFit="1" customWidth="1"/>
    <col min="878" max="878" width="8.75" bestFit="1" customWidth="1"/>
    <col min="879" max="879" width="9.25" bestFit="1" customWidth="1"/>
    <col min="880" max="880" width="8.75" bestFit="1" customWidth="1"/>
    <col min="881" max="881" width="9.25" bestFit="1" customWidth="1"/>
    <col min="882" max="882" width="8.75" bestFit="1" customWidth="1"/>
    <col min="883" max="883" width="9.25" bestFit="1" customWidth="1"/>
    <col min="884" max="884" width="8.75" bestFit="1" customWidth="1"/>
    <col min="885" max="885" width="9.25" bestFit="1" customWidth="1"/>
    <col min="886" max="886" width="8.75" bestFit="1" customWidth="1"/>
    <col min="887" max="887" width="9.25" bestFit="1" customWidth="1"/>
    <col min="888" max="888" width="8.75" bestFit="1" customWidth="1"/>
    <col min="889" max="889" width="9.25" bestFit="1" customWidth="1"/>
    <col min="890" max="890" width="8.75" bestFit="1" customWidth="1"/>
    <col min="891" max="891" width="9.25" bestFit="1" customWidth="1"/>
    <col min="892" max="892" width="8.75" bestFit="1" customWidth="1"/>
    <col min="893" max="893" width="9.25" bestFit="1" customWidth="1"/>
    <col min="894" max="894" width="8.75" bestFit="1" customWidth="1"/>
    <col min="895" max="895" width="9.25" bestFit="1" customWidth="1"/>
    <col min="896" max="896" width="8.75" bestFit="1" customWidth="1"/>
    <col min="897" max="897" width="9.25" bestFit="1" customWidth="1"/>
    <col min="898" max="898" width="8.75" bestFit="1" customWidth="1"/>
    <col min="899" max="899" width="9.25" bestFit="1" customWidth="1"/>
    <col min="900" max="900" width="8.75" bestFit="1" customWidth="1"/>
    <col min="901" max="901" width="9.25" bestFit="1" customWidth="1"/>
    <col min="902" max="902" width="8.75" bestFit="1" customWidth="1"/>
    <col min="903" max="903" width="9.25" bestFit="1" customWidth="1"/>
    <col min="904" max="904" width="8.75" bestFit="1" customWidth="1"/>
    <col min="905" max="905" width="9.25" bestFit="1" customWidth="1"/>
    <col min="906" max="906" width="8.75" bestFit="1" customWidth="1"/>
    <col min="907" max="907" width="9.25" bestFit="1" customWidth="1"/>
    <col min="908" max="908" width="8.75" bestFit="1" customWidth="1"/>
    <col min="909" max="909" width="9.25" bestFit="1" customWidth="1"/>
    <col min="910" max="910" width="8.75" bestFit="1" customWidth="1"/>
    <col min="911" max="911" width="9.25" bestFit="1" customWidth="1"/>
    <col min="912" max="912" width="8.75" bestFit="1" customWidth="1"/>
    <col min="913" max="913" width="9.25" bestFit="1" customWidth="1"/>
    <col min="914" max="914" width="8.75" bestFit="1" customWidth="1"/>
    <col min="915" max="915" width="9.25" bestFit="1" customWidth="1"/>
    <col min="916" max="916" width="8.75" bestFit="1" customWidth="1"/>
    <col min="917" max="917" width="9.25" bestFit="1" customWidth="1"/>
    <col min="918" max="918" width="8.75" bestFit="1" customWidth="1"/>
    <col min="919" max="919" width="9.25" bestFit="1" customWidth="1"/>
    <col min="920" max="920" width="8.75" bestFit="1" customWidth="1"/>
    <col min="921" max="921" width="9.25" bestFit="1" customWidth="1"/>
    <col min="922" max="922" width="8.75" bestFit="1" customWidth="1"/>
    <col min="923" max="923" width="9.25" bestFit="1" customWidth="1"/>
    <col min="924" max="924" width="8.75" bestFit="1" customWidth="1"/>
    <col min="925" max="925" width="9.25" bestFit="1" customWidth="1"/>
    <col min="926" max="926" width="8.75" bestFit="1" customWidth="1"/>
    <col min="927" max="927" width="9.25" bestFit="1" customWidth="1"/>
    <col min="928" max="928" width="8.75" bestFit="1" customWidth="1"/>
    <col min="929" max="929" width="9.25" bestFit="1" customWidth="1"/>
    <col min="930" max="930" width="8.75" bestFit="1" customWidth="1"/>
    <col min="931" max="931" width="9.25" bestFit="1" customWidth="1"/>
    <col min="932" max="932" width="8.75" bestFit="1" customWidth="1"/>
    <col min="933" max="933" width="9.25" bestFit="1" customWidth="1"/>
    <col min="934" max="934" width="8.75" bestFit="1" customWidth="1"/>
    <col min="935" max="935" width="9.25" bestFit="1" customWidth="1"/>
    <col min="936" max="936" width="8.75" bestFit="1" customWidth="1"/>
    <col min="937" max="937" width="9.25" bestFit="1" customWidth="1"/>
    <col min="938" max="938" width="8.75" bestFit="1" customWidth="1"/>
    <col min="939" max="939" width="9.25" bestFit="1" customWidth="1"/>
    <col min="940" max="940" width="8.75" bestFit="1" customWidth="1"/>
    <col min="941" max="941" width="9.25" bestFit="1" customWidth="1"/>
    <col min="942" max="942" width="8.75" bestFit="1" customWidth="1"/>
    <col min="943" max="943" width="9.25" bestFit="1" customWidth="1"/>
    <col min="944" max="944" width="8.75" bestFit="1" customWidth="1"/>
    <col min="945" max="945" width="9.25" bestFit="1" customWidth="1"/>
    <col min="946" max="946" width="8.75" bestFit="1" customWidth="1"/>
    <col min="947" max="947" width="9.25" bestFit="1" customWidth="1"/>
    <col min="948" max="948" width="8.75" bestFit="1" customWidth="1"/>
    <col min="949" max="949" width="9.25" bestFit="1" customWidth="1"/>
    <col min="950" max="950" width="8.75" bestFit="1" customWidth="1"/>
    <col min="951" max="951" width="9.25" bestFit="1" customWidth="1"/>
    <col min="952" max="952" width="8.75" bestFit="1" customWidth="1"/>
    <col min="953" max="953" width="9.25" bestFit="1" customWidth="1"/>
    <col min="954" max="954" width="8.75" bestFit="1" customWidth="1"/>
    <col min="955" max="955" width="9.25" bestFit="1" customWidth="1"/>
    <col min="956" max="956" width="8.75" bestFit="1" customWidth="1"/>
    <col min="957" max="957" width="9.25" bestFit="1" customWidth="1"/>
    <col min="958" max="958" width="8.75" bestFit="1" customWidth="1"/>
    <col min="959" max="959" width="9.25" bestFit="1" customWidth="1"/>
    <col min="960" max="960" width="8.75" bestFit="1" customWidth="1"/>
    <col min="961" max="961" width="9.25" bestFit="1" customWidth="1"/>
    <col min="962" max="962" width="8.75" bestFit="1" customWidth="1"/>
    <col min="963" max="963" width="9.25" bestFit="1" customWidth="1"/>
    <col min="964" max="964" width="8.75" bestFit="1" customWidth="1"/>
    <col min="965" max="965" width="9.25" bestFit="1" customWidth="1"/>
    <col min="966" max="966" width="8.75" bestFit="1" customWidth="1"/>
    <col min="967" max="967" width="9.25" bestFit="1" customWidth="1"/>
    <col min="968" max="968" width="8.75" bestFit="1" customWidth="1"/>
    <col min="969" max="969" width="9.25" bestFit="1" customWidth="1"/>
    <col min="970" max="970" width="8.75" bestFit="1" customWidth="1"/>
    <col min="971" max="971" width="9.25" bestFit="1" customWidth="1"/>
    <col min="972" max="972" width="8.75" bestFit="1" customWidth="1"/>
    <col min="973" max="973" width="9.25" bestFit="1" customWidth="1"/>
    <col min="974" max="974" width="8.75" bestFit="1" customWidth="1"/>
    <col min="975" max="975" width="9.25" bestFit="1" customWidth="1"/>
    <col min="976" max="976" width="8.75" bestFit="1" customWidth="1"/>
    <col min="977" max="977" width="9.25" bestFit="1" customWidth="1"/>
    <col min="978" max="978" width="8.75" bestFit="1" customWidth="1"/>
    <col min="979" max="979" width="9.25" bestFit="1" customWidth="1"/>
    <col min="980" max="980" width="8.75" bestFit="1" customWidth="1"/>
    <col min="981" max="981" width="9.25" bestFit="1" customWidth="1"/>
    <col min="982" max="982" width="8.75" bestFit="1" customWidth="1"/>
    <col min="983" max="983" width="9.25" bestFit="1" customWidth="1"/>
    <col min="984" max="984" width="8.75" bestFit="1" customWidth="1"/>
    <col min="985" max="985" width="9.25" bestFit="1" customWidth="1"/>
    <col min="986" max="986" width="8.75" bestFit="1" customWidth="1"/>
    <col min="987" max="987" width="9.25" bestFit="1" customWidth="1"/>
    <col min="988" max="988" width="8.75" bestFit="1" customWidth="1"/>
    <col min="989" max="989" width="9.25" bestFit="1" customWidth="1"/>
    <col min="990" max="990" width="8.75" bestFit="1" customWidth="1"/>
    <col min="991" max="991" width="9.25" bestFit="1" customWidth="1"/>
    <col min="992" max="992" width="8.75" bestFit="1" customWidth="1"/>
    <col min="993" max="993" width="9.25" bestFit="1" customWidth="1"/>
    <col min="994" max="994" width="8.75" bestFit="1" customWidth="1"/>
    <col min="995" max="995" width="9.25" bestFit="1" customWidth="1"/>
    <col min="996" max="996" width="8.75" bestFit="1" customWidth="1"/>
    <col min="997" max="997" width="9.25" bestFit="1" customWidth="1"/>
    <col min="998" max="998" width="8.75" bestFit="1" customWidth="1"/>
    <col min="999" max="999" width="9.25" bestFit="1" customWidth="1"/>
    <col min="1000" max="1000" width="8.75" bestFit="1" customWidth="1"/>
    <col min="1001" max="1001" width="9.25" bestFit="1" customWidth="1"/>
    <col min="1002" max="1002" width="8.75" bestFit="1" customWidth="1"/>
    <col min="1003" max="1003" width="9.25" bestFit="1" customWidth="1"/>
    <col min="1004" max="1004" width="8.75" bestFit="1" customWidth="1"/>
    <col min="1005" max="1005" width="9.25" bestFit="1" customWidth="1"/>
    <col min="1006" max="1006" width="8.75" bestFit="1" customWidth="1"/>
    <col min="1007" max="1007" width="9.25" bestFit="1" customWidth="1"/>
    <col min="1008" max="1008" width="8.75" bestFit="1" customWidth="1"/>
    <col min="1009" max="1009" width="9.25" bestFit="1" customWidth="1"/>
    <col min="1010" max="1010" width="8.75" bestFit="1" customWidth="1"/>
    <col min="1011" max="1011" width="9.25" bestFit="1" customWidth="1"/>
    <col min="1012" max="1012" width="8.75" bestFit="1" customWidth="1"/>
    <col min="1013" max="1013" width="9.25" bestFit="1" customWidth="1"/>
    <col min="1014" max="1014" width="8.75" bestFit="1" customWidth="1"/>
    <col min="1015" max="1015" width="9.25" bestFit="1" customWidth="1"/>
    <col min="1016" max="1016" width="8.75" bestFit="1" customWidth="1"/>
    <col min="1017" max="1017" width="9.25" bestFit="1" customWidth="1"/>
    <col min="1018" max="1018" width="8.75" bestFit="1" customWidth="1"/>
    <col min="1019" max="1019" width="9.25" bestFit="1" customWidth="1"/>
    <col min="1020" max="1020" width="8.75" bestFit="1" customWidth="1"/>
    <col min="1021" max="1021" width="9.25" bestFit="1" customWidth="1"/>
    <col min="1022" max="1022" width="8.75" bestFit="1" customWidth="1"/>
    <col min="1023" max="1023" width="9.25" bestFit="1" customWidth="1"/>
    <col min="1024" max="1024" width="8.75" bestFit="1" customWidth="1"/>
    <col min="1025" max="1025" width="9.25" bestFit="1" customWidth="1"/>
    <col min="1026" max="1026" width="8.75" bestFit="1" customWidth="1"/>
    <col min="1027" max="1027" width="9.25" bestFit="1" customWidth="1"/>
    <col min="1028" max="1028" width="8.75" bestFit="1" customWidth="1"/>
    <col min="1029" max="1029" width="9.25" bestFit="1" customWidth="1"/>
    <col min="1030" max="1030" width="8.75" bestFit="1" customWidth="1"/>
    <col min="1031" max="1031" width="9.25" bestFit="1" customWidth="1"/>
    <col min="1032" max="1032" width="8.75" bestFit="1" customWidth="1"/>
    <col min="1033" max="1033" width="9.25" bestFit="1" customWidth="1"/>
    <col min="1034" max="1034" width="8.75" bestFit="1" customWidth="1"/>
    <col min="1035" max="1035" width="9.25" bestFit="1" customWidth="1"/>
    <col min="1036" max="1036" width="8.75" bestFit="1" customWidth="1"/>
    <col min="1037" max="1037" width="9.25" bestFit="1" customWidth="1"/>
    <col min="1038" max="1038" width="8.75" bestFit="1" customWidth="1"/>
    <col min="1039" max="1039" width="9.25" bestFit="1" customWidth="1"/>
    <col min="1040" max="1040" width="8.75" bestFit="1" customWidth="1"/>
    <col min="1041" max="1041" width="9.25" bestFit="1" customWidth="1"/>
    <col min="1042" max="1042" width="8.75" bestFit="1" customWidth="1"/>
    <col min="1043" max="1043" width="9.25" bestFit="1" customWidth="1"/>
    <col min="1044" max="1044" width="8.75" bestFit="1" customWidth="1"/>
    <col min="1045" max="1045" width="9.25" bestFit="1" customWidth="1"/>
    <col min="1046" max="1046" width="8.75" bestFit="1" customWidth="1"/>
    <col min="1047" max="1047" width="9.25" bestFit="1" customWidth="1"/>
    <col min="1048" max="1048" width="8.75" bestFit="1" customWidth="1"/>
    <col min="1049" max="1049" width="9.25" bestFit="1" customWidth="1"/>
    <col min="1050" max="1050" width="8.75" bestFit="1" customWidth="1"/>
    <col min="1051" max="1051" width="9.25" bestFit="1" customWidth="1"/>
    <col min="1052" max="1052" width="8.75" bestFit="1" customWidth="1"/>
    <col min="1053" max="1053" width="9.25" bestFit="1" customWidth="1"/>
    <col min="1054" max="1054" width="8.75" bestFit="1" customWidth="1"/>
    <col min="1055" max="1055" width="9.25" bestFit="1" customWidth="1"/>
    <col min="1056" max="1056" width="8.75" bestFit="1" customWidth="1"/>
    <col min="1057" max="1057" width="9.25" bestFit="1" customWidth="1"/>
    <col min="1058" max="1058" width="8.75" bestFit="1" customWidth="1"/>
    <col min="1059" max="1059" width="9.25" bestFit="1" customWidth="1"/>
    <col min="1060" max="1060" width="8.75" bestFit="1" customWidth="1"/>
    <col min="1061" max="1061" width="9.25" bestFit="1" customWidth="1"/>
    <col min="1062" max="1062" width="8.75" bestFit="1" customWidth="1"/>
    <col min="1063" max="1063" width="9.25" bestFit="1" customWidth="1"/>
    <col min="1064" max="1064" width="8.75" bestFit="1" customWidth="1"/>
    <col min="1065" max="1065" width="9.25" bestFit="1" customWidth="1"/>
    <col min="1066" max="1066" width="8.75" bestFit="1" customWidth="1"/>
    <col min="1067" max="1067" width="9.25" bestFit="1" customWidth="1"/>
    <col min="1068" max="1068" width="8.75" bestFit="1" customWidth="1"/>
    <col min="1069" max="1069" width="9.25" bestFit="1" customWidth="1"/>
    <col min="1070" max="1070" width="8.75" bestFit="1" customWidth="1"/>
    <col min="1071" max="1071" width="9.25" bestFit="1" customWidth="1"/>
    <col min="1072" max="1072" width="8.75" bestFit="1" customWidth="1"/>
    <col min="1073" max="1073" width="9.25" bestFit="1" customWidth="1"/>
    <col min="1074" max="1074" width="8.75" bestFit="1" customWidth="1"/>
    <col min="1075" max="1075" width="9.25" bestFit="1" customWidth="1"/>
    <col min="1076" max="1076" width="8.75" bestFit="1" customWidth="1"/>
    <col min="1077" max="1077" width="9.25" bestFit="1" customWidth="1"/>
    <col min="1078" max="1078" width="8.75" bestFit="1" customWidth="1"/>
    <col min="1079" max="1079" width="9.25" bestFit="1" customWidth="1"/>
    <col min="1080" max="1080" width="8.75" bestFit="1" customWidth="1"/>
    <col min="1081" max="1081" width="9.25" bestFit="1" customWidth="1"/>
    <col min="1082" max="1082" width="8.75" bestFit="1" customWidth="1"/>
    <col min="1083" max="1083" width="9.25" bestFit="1" customWidth="1"/>
    <col min="1084" max="1084" width="8.75" bestFit="1" customWidth="1"/>
    <col min="1085" max="1085" width="9.25" bestFit="1" customWidth="1"/>
    <col min="1086" max="1086" width="8.75" bestFit="1" customWidth="1"/>
    <col min="1087" max="1087" width="9.25" bestFit="1" customWidth="1"/>
    <col min="1088" max="1088" width="8.75" bestFit="1" customWidth="1"/>
    <col min="1089" max="1089" width="9.25" bestFit="1" customWidth="1"/>
    <col min="1090" max="1090" width="8.75" bestFit="1" customWidth="1"/>
    <col min="1091" max="1091" width="9.25" bestFit="1" customWidth="1"/>
    <col min="1092" max="1092" width="8.75" bestFit="1" customWidth="1"/>
    <col min="1093" max="1093" width="9.25" bestFit="1" customWidth="1"/>
    <col min="1094" max="1094" width="8.75" bestFit="1" customWidth="1"/>
    <col min="1095" max="1095" width="9.25" bestFit="1" customWidth="1"/>
    <col min="1096" max="1096" width="8.75" bestFit="1" customWidth="1"/>
    <col min="1097" max="1097" width="9.25" bestFit="1" customWidth="1"/>
    <col min="1098" max="1098" width="8.75" bestFit="1" customWidth="1"/>
    <col min="1099" max="1099" width="9.25" bestFit="1" customWidth="1"/>
    <col min="1100" max="1100" width="8.75" bestFit="1" customWidth="1"/>
    <col min="1101" max="1101" width="9.25" bestFit="1" customWidth="1"/>
    <col min="1102" max="1102" width="8.75" bestFit="1" customWidth="1"/>
    <col min="1103" max="1103" width="9.25" bestFit="1" customWidth="1"/>
    <col min="1104" max="1104" width="8.75" bestFit="1" customWidth="1"/>
    <col min="1105" max="1105" width="9.25" bestFit="1" customWidth="1"/>
    <col min="1106" max="1106" width="8.75" bestFit="1" customWidth="1"/>
    <col min="1107" max="1107" width="9.25" bestFit="1" customWidth="1"/>
    <col min="1108" max="1108" width="8.75" bestFit="1" customWidth="1"/>
    <col min="1109" max="1109" width="9.25" bestFit="1" customWidth="1"/>
    <col min="1110" max="1110" width="8.75" bestFit="1" customWidth="1"/>
    <col min="1111" max="1111" width="9.25" bestFit="1" customWidth="1"/>
    <col min="1112" max="1112" width="8.75" bestFit="1" customWidth="1"/>
    <col min="1113" max="1113" width="9.25" bestFit="1" customWidth="1"/>
    <col min="1114" max="1114" width="8.75" bestFit="1" customWidth="1"/>
    <col min="1115" max="1115" width="9.25" bestFit="1" customWidth="1"/>
    <col min="1116" max="1116" width="8.75" bestFit="1" customWidth="1"/>
    <col min="1117" max="1117" width="9.25" bestFit="1" customWidth="1"/>
    <col min="1118" max="1118" width="8.75" bestFit="1" customWidth="1"/>
    <col min="1119" max="1119" width="9.25" bestFit="1" customWidth="1"/>
    <col min="1120" max="1120" width="8.75" bestFit="1" customWidth="1"/>
    <col min="1121" max="1121" width="9.25" bestFit="1" customWidth="1"/>
    <col min="1122" max="1122" width="8.75" bestFit="1" customWidth="1"/>
    <col min="1123" max="1123" width="9.25" bestFit="1" customWidth="1"/>
    <col min="1124" max="1124" width="8.75" bestFit="1" customWidth="1"/>
    <col min="1125" max="1125" width="9.25" bestFit="1" customWidth="1"/>
    <col min="1126" max="1126" width="8.75" bestFit="1" customWidth="1"/>
    <col min="1127" max="1127" width="9.25" bestFit="1" customWidth="1"/>
    <col min="1128" max="1128" width="8.75" bestFit="1" customWidth="1"/>
    <col min="1129" max="1129" width="9.25" bestFit="1" customWidth="1"/>
    <col min="1130" max="1130" width="8.75" bestFit="1" customWidth="1"/>
    <col min="1131" max="1131" width="9.25" bestFit="1" customWidth="1"/>
    <col min="1132" max="1132" width="8.75" bestFit="1" customWidth="1"/>
    <col min="1133" max="1133" width="9.25" bestFit="1" customWidth="1"/>
    <col min="1134" max="1134" width="8.75" bestFit="1" customWidth="1"/>
    <col min="1135" max="1135" width="9.25" bestFit="1" customWidth="1"/>
    <col min="1136" max="1136" width="8.75" bestFit="1" customWidth="1"/>
    <col min="1137" max="1137" width="9.25" bestFit="1" customWidth="1"/>
    <col min="1138" max="1138" width="8.75" bestFit="1" customWidth="1"/>
    <col min="1139" max="1139" width="9.25" bestFit="1" customWidth="1"/>
    <col min="1140" max="1140" width="8.75" bestFit="1" customWidth="1"/>
    <col min="1141" max="1141" width="9.25" bestFit="1" customWidth="1"/>
    <col min="1142" max="1142" width="8.75" bestFit="1" customWidth="1"/>
    <col min="1143" max="1143" width="9.25" bestFit="1" customWidth="1"/>
    <col min="1144" max="1144" width="8.75" bestFit="1" customWidth="1"/>
    <col min="1145" max="1145" width="9.25" bestFit="1" customWidth="1"/>
    <col min="1146" max="1146" width="8.75" bestFit="1" customWidth="1"/>
    <col min="1147" max="1147" width="9.25" bestFit="1" customWidth="1"/>
    <col min="1148" max="1148" width="8.75" bestFit="1" customWidth="1"/>
    <col min="1149" max="1149" width="9.25" bestFit="1" customWidth="1"/>
    <col min="1150" max="1150" width="8.75" bestFit="1" customWidth="1"/>
    <col min="1151" max="1151" width="9.25" bestFit="1" customWidth="1"/>
    <col min="1152" max="1152" width="8.75" bestFit="1" customWidth="1"/>
    <col min="1153" max="1153" width="9.25" bestFit="1" customWidth="1"/>
    <col min="1154" max="1154" width="8.75" bestFit="1" customWidth="1"/>
    <col min="1155" max="1155" width="9.25" bestFit="1" customWidth="1"/>
    <col min="1156" max="1156" width="8.75" bestFit="1" customWidth="1"/>
    <col min="1157" max="1157" width="9.25" bestFit="1" customWidth="1"/>
    <col min="1158" max="1158" width="8.75" bestFit="1" customWidth="1"/>
    <col min="1159" max="1159" width="9.25" bestFit="1" customWidth="1"/>
    <col min="1160" max="1160" width="8.75" bestFit="1" customWidth="1"/>
    <col min="1161" max="1161" width="9.25" bestFit="1" customWidth="1"/>
    <col min="1162" max="1162" width="8.75" bestFit="1" customWidth="1"/>
    <col min="1163" max="1163" width="9.25" bestFit="1" customWidth="1"/>
    <col min="1164" max="1164" width="8.75" bestFit="1" customWidth="1"/>
    <col min="1165" max="1165" width="9.25" bestFit="1" customWidth="1"/>
    <col min="1166" max="1166" width="8.75" bestFit="1" customWidth="1"/>
    <col min="1167" max="1167" width="9.25" bestFit="1" customWidth="1"/>
    <col min="1168" max="1168" width="8.75" bestFit="1" customWidth="1"/>
    <col min="1169" max="1169" width="9.25" bestFit="1" customWidth="1"/>
    <col min="1170" max="1170" width="8.75" bestFit="1" customWidth="1"/>
    <col min="1171" max="1171" width="9.25" bestFit="1" customWidth="1"/>
    <col min="1172" max="1172" width="8.75" bestFit="1" customWidth="1"/>
    <col min="1173" max="1173" width="9.25" bestFit="1" customWidth="1"/>
    <col min="1174" max="1174" width="8.75" bestFit="1" customWidth="1"/>
    <col min="1175" max="1175" width="9.25" bestFit="1" customWidth="1"/>
    <col min="1176" max="1176" width="8.75" bestFit="1" customWidth="1"/>
    <col min="1177" max="1177" width="9.25" bestFit="1" customWidth="1"/>
    <col min="1178" max="1178" width="8.75" bestFit="1" customWidth="1"/>
    <col min="1179" max="1179" width="9.25" bestFit="1" customWidth="1"/>
    <col min="1180" max="1180" width="8.75" bestFit="1" customWidth="1"/>
    <col min="1181" max="1181" width="9.25" bestFit="1" customWidth="1"/>
    <col min="1182" max="1182" width="8.75" bestFit="1" customWidth="1"/>
    <col min="1183" max="1183" width="9.25" bestFit="1" customWidth="1"/>
    <col min="1184" max="1184" width="8.75" bestFit="1" customWidth="1"/>
    <col min="1185" max="1185" width="9.25" bestFit="1" customWidth="1"/>
    <col min="1186" max="1186" width="8.75" bestFit="1" customWidth="1"/>
    <col min="1187" max="1187" width="9.25" bestFit="1" customWidth="1"/>
    <col min="1188" max="1188" width="8.75" bestFit="1" customWidth="1"/>
    <col min="1189" max="1189" width="9.25" bestFit="1" customWidth="1"/>
    <col min="1190" max="1190" width="8.75" bestFit="1" customWidth="1"/>
    <col min="1191" max="1191" width="9.25" bestFit="1" customWidth="1"/>
    <col min="1192" max="1192" width="8.75" bestFit="1" customWidth="1"/>
    <col min="1193" max="1193" width="9.25" bestFit="1" customWidth="1"/>
    <col min="1194" max="1194" width="8.75" bestFit="1" customWidth="1"/>
    <col min="1195" max="1195" width="9.25" bestFit="1" customWidth="1"/>
    <col min="1196" max="1196" width="8.75" bestFit="1" customWidth="1"/>
    <col min="1197" max="1197" width="9.25" bestFit="1" customWidth="1"/>
    <col min="1198" max="1198" width="8.75" bestFit="1" customWidth="1"/>
    <col min="1199" max="1199" width="9.25" bestFit="1" customWidth="1"/>
    <col min="1200" max="1200" width="8.75" bestFit="1" customWidth="1"/>
    <col min="1201" max="1201" width="9.25" bestFit="1" customWidth="1"/>
    <col min="1202" max="1202" width="8.75" bestFit="1" customWidth="1"/>
    <col min="1203" max="1203" width="9.25" bestFit="1" customWidth="1"/>
    <col min="1204" max="1204" width="8.75" bestFit="1" customWidth="1"/>
    <col min="1205" max="1205" width="9.25" bestFit="1" customWidth="1"/>
    <col min="1206" max="1206" width="8.75" bestFit="1" customWidth="1"/>
    <col min="1207" max="1207" width="9.25" bestFit="1" customWidth="1"/>
    <col min="1208" max="1208" width="8.75" bestFit="1" customWidth="1"/>
    <col min="1209" max="1209" width="9.25" bestFit="1" customWidth="1"/>
    <col min="1210" max="1210" width="8.75" bestFit="1" customWidth="1"/>
    <col min="1211" max="1211" width="9.25" bestFit="1" customWidth="1"/>
    <col min="1212" max="1212" width="8.75" bestFit="1" customWidth="1"/>
    <col min="1213" max="1213" width="9.25" bestFit="1" customWidth="1"/>
    <col min="1214" max="1214" width="8.75" bestFit="1" customWidth="1"/>
    <col min="1215" max="1215" width="9.25" bestFit="1" customWidth="1"/>
    <col min="1216" max="1216" width="8.75" bestFit="1" customWidth="1"/>
    <col min="1217" max="1217" width="9.25" bestFit="1" customWidth="1"/>
    <col min="1218" max="1218" width="8.75" bestFit="1" customWidth="1"/>
    <col min="1219" max="1219" width="9.25" bestFit="1" customWidth="1"/>
    <col min="1220" max="1220" width="8.75" bestFit="1" customWidth="1"/>
    <col min="1221" max="1221" width="9.25" bestFit="1" customWidth="1"/>
    <col min="1222" max="1222" width="8.75" bestFit="1" customWidth="1"/>
    <col min="1223" max="1223" width="9.25" bestFit="1" customWidth="1"/>
    <col min="1224" max="1224" width="8.75" bestFit="1" customWidth="1"/>
    <col min="1225" max="1225" width="9.25" bestFit="1" customWidth="1"/>
    <col min="1226" max="1226" width="8.75" bestFit="1" customWidth="1"/>
    <col min="1227" max="1227" width="9.25" bestFit="1" customWidth="1"/>
    <col min="1228" max="1228" width="8.75" bestFit="1" customWidth="1"/>
    <col min="1229" max="1229" width="9.25" bestFit="1" customWidth="1"/>
    <col min="1230" max="1230" width="8.75" bestFit="1" customWidth="1"/>
    <col min="1231" max="1231" width="9.25" bestFit="1" customWidth="1"/>
    <col min="1232" max="1232" width="8.75" bestFit="1" customWidth="1"/>
    <col min="1233" max="1233" width="9.25" bestFit="1" customWidth="1"/>
    <col min="1234" max="1234" width="8.75" bestFit="1" customWidth="1"/>
    <col min="1235" max="1235" width="9.25" bestFit="1" customWidth="1"/>
    <col min="1236" max="1236" width="8.75" bestFit="1" customWidth="1"/>
    <col min="1237" max="1237" width="9.25" bestFit="1" customWidth="1"/>
    <col min="1238" max="1238" width="8.75" bestFit="1" customWidth="1"/>
    <col min="1239" max="1239" width="9.25" bestFit="1" customWidth="1"/>
    <col min="1240" max="1240" width="8.75" bestFit="1" customWidth="1"/>
    <col min="1241" max="1241" width="9.25" bestFit="1" customWidth="1"/>
    <col min="1242" max="1242" width="8.75" bestFit="1" customWidth="1"/>
    <col min="1243" max="1243" width="9.25" bestFit="1" customWidth="1"/>
    <col min="1244" max="1244" width="8.75" bestFit="1" customWidth="1"/>
    <col min="1245" max="1245" width="9.25" bestFit="1" customWidth="1"/>
    <col min="1246" max="1246" width="8.75" bestFit="1" customWidth="1"/>
    <col min="1247" max="1247" width="9.25" bestFit="1" customWidth="1"/>
    <col min="1248" max="1248" width="8.75" bestFit="1" customWidth="1"/>
    <col min="1249" max="1249" width="9.25" bestFit="1" customWidth="1"/>
    <col min="1250" max="1250" width="8.75" bestFit="1" customWidth="1"/>
    <col min="1251" max="1251" width="9.25" bestFit="1" customWidth="1"/>
    <col min="1252" max="1252" width="8.75" bestFit="1" customWidth="1"/>
    <col min="1253" max="1253" width="9.25" bestFit="1" customWidth="1"/>
    <col min="1254" max="1254" width="8.75" bestFit="1" customWidth="1"/>
    <col min="1255" max="1255" width="9.25" bestFit="1" customWidth="1"/>
    <col min="1256" max="1256" width="8.75" bestFit="1" customWidth="1"/>
    <col min="1257" max="1257" width="9.25" bestFit="1" customWidth="1"/>
    <col min="1258" max="1258" width="8.75" bestFit="1" customWidth="1"/>
    <col min="1259" max="1259" width="9.25" bestFit="1" customWidth="1"/>
    <col min="1260" max="1260" width="8.75" bestFit="1" customWidth="1"/>
    <col min="1261" max="1261" width="9.25" bestFit="1" customWidth="1"/>
    <col min="1262" max="1262" width="8.75" bestFit="1" customWidth="1"/>
    <col min="1263" max="1263" width="9.25" bestFit="1" customWidth="1"/>
    <col min="1264" max="1264" width="8.75" bestFit="1" customWidth="1"/>
    <col min="1265" max="1265" width="9.25" bestFit="1" customWidth="1"/>
    <col min="1266" max="1266" width="8.75" bestFit="1" customWidth="1"/>
    <col min="1267" max="1267" width="9.25" bestFit="1" customWidth="1"/>
    <col min="1268" max="1268" width="8.75" bestFit="1" customWidth="1"/>
    <col min="1269" max="1269" width="9.25" bestFit="1" customWidth="1"/>
    <col min="1270" max="1270" width="8.75" bestFit="1" customWidth="1"/>
    <col min="1271" max="1271" width="9.25" bestFit="1" customWidth="1"/>
    <col min="1272" max="1272" width="8.75" bestFit="1" customWidth="1"/>
    <col min="1273" max="1273" width="9.25" bestFit="1" customWidth="1"/>
    <col min="1274" max="1274" width="8.75" bestFit="1" customWidth="1"/>
    <col min="1275" max="1275" width="9.25" bestFit="1" customWidth="1"/>
    <col min="1276" max="1276" width="8.75" bestFit="1" customWidth="1"/>
    <col min="1277" max="1277" width="9.25" bestFit="1" customWidth="1"/>
    <col min="1278" max="1278" width="8.75" bestFit="1" customWidth="1"/>
    <col min="1279" max="1279" width="9.25" bestFit="1" customWidth="1"/>
    <col min="1280" max="1280" width="8.75" bestFit="1" customWidth="1"/>
    <col min="1281" max="1281" width="9.25" bestFit="1" customWidth="1"/>
    <col min="1282" max="1282" width="8.75" bestFit="1" customWidth="1"/>
    <col min="1283" max="1283" width="9.25" bestFit="1" customWidth="1"/>
    <col min="1284" max="1284" width="8.75" bestFit="1" customWidth="1"/>
    <col min="1285" max="1285" width="9.25" bestFit="1" customWidth="1"/>
    <col min="1286" max="1286" width="8.75" bestFit="1" customWidth="1"/>
    <col min="1287" max="1287" width="9.25" bestFit="1" customWidth="1"/>
    <col min="1288" max="1288" width="8.75" bestFit="1" customWidth="1"/>
    <col min="1289" max="1289" width="9.25" bestFit="1" customWidth="1"/>
    <col min="1290" max="1290" width="8.75" bestFit="1" customWidth="1"/>
    <col min="1291" max="1291" width="9.25" bestFit="1" customWidth="1"/>
    <col min="1292" max="1292" width="8.75" bestFit="1" customWidth="1"/>
    <col min="1293" max="1293" width="9.25" bestFit="1" customWidth="1"/>
    <col min="1294" max="1294" width="8.75" bestFit="1" customWidth="1"/>
    <col min="1295" max="1295" width="9.25" bestFit="1" customWidth="1"/>
    <col min="1296" max="1296" width="8.75" bestFit="1" customWidth="1"/>
    <col min="1297" max="1297" width="9.25" bestFit="1" customWidth="1"/>
    <col min="1298" max="1298" width="8.75" bestFit="1" customWidth="1"/>
    <col min="1299" max="1299" width="9.25" bestFit="1" customWidth="1"/>
    <col min="1300" max="1300" width="8.75" bestFit="1" customWidth="1"/>
    <col min="1301" max="1301" width="9.25" bestFit="1" customWidth="1"/>
    <col min="1302" max="1302" width="8.75" bestFit="1" customWidth="1"/>
    <col min="1303" max="1303" width="9.25" bestFit="1" customWidth="1"/>
    <col min="1304" max="1304" width="8.75" bestFit="1" customWidth="1"/>
    <col min="1305" max="1305" width="9.25" bestFit="1" customWidth="1"/>
    <col min="1306" max="1306" width="8.75" bestFit="1" customWidth="1"/>
    <col min="1307" max="1307" width="9.25" bestFit="1" customWidth="1"/>
    <col min="1308" max="1308" width="8.75" bestFit="1" customWidth="1"/>
    <col min="1309" max="1309" width="9.25" bestFit="1" customWidth="1"/>
    <col min="1310" max="1310" width="8.75" bestFit="1" customWidth="1"/>
    <col min="1311" max="1311" width="9.25" bestFit="1" customWidth="1"/>
    <col min="1312" max="1312" width="8.75" bestFit="1" customWidth="1"/>
    <col min="1313" max="1313" width="9.25" bestFit="1" customWidth="1"/>
    <col min="1314" max="1314" width="8.75" bestFit="1" customWidth="1"/>
    <col min="1315" max="1315" width="9.25" bestFit="1" customWidth="1"/>
    <col min="1316" max="1316" width="8.75" bestFit="1" customWidth="1"/>
    <col min="1317" max="1317" width="9.25" bestFit="1" customWidth="1"/>
    <col min="1318" max="1318" width="8.75" bestFit="1" customWidth="1"/>
    <col min="1319" max="1319" width="9.25" bestFit="1" customWidth="1"/>
    <col min="1320" max="1320" width="8.75" bestFit="1" customWidth="1"/>
    <col min="1321" max="1321" width="9.25" bestFit="1" customWidth="1"/>
    <col min="1322" max="1322" width="8.75" bestFit="1" customWidth="1"/>
    <col min="1323" max="1323" width="9.25" bestFit="1" customWidth="1"/>
    <col min="1324" max="1324" width="8.75" bestFit="1" customWidth="1"/>
    <col min="1325" max="1325" width="9.25" bestFit="1" customWidth="1"/>
    <col min="1326" max="1326" width="8.75" bestFit="1" customWidth="1"/>
    <col min="1327" max="1327" width="9.25" bestFit="1" customWidth="1"/>
    <col min="1328" max="1328" width="8.75" bestFit="1" customWidth="1"/>
    <col min="1329" max="1329" width="9.25" bestFit="1" customWidth="1"/>
    <col min="1330" max="1330" width="8.75" bestFit="1" customWidth="1"/>
    <col min="1331" max="1331" width="9.25" bestFit="1" customWidth="1"/>
    <col min="1332" max="1332" width="8.75" bestFit="1" customWidth="1"/>
    <col min="1333" max="1333" width="9.25" bestFit="1" customWidth="1"/>
    <col min="1334" max="1334" width="8.75" bestFit="1" customWidth="1"/>
    <col min="1335" max="1335" width="9.25" bestFit="1" customWidth="1"/>
    <col min="1336" max="1336" width="8.75" bestFit="1" customWidth="1"/>
    <col min="1337" max="1337" width="9.25" bestFit="1" customWidth="1"/>
    <col min="1338" max="1338" width="8.75" bestFit="1" customWidth="1"/>
    <col min="1339" max="1339" width="9.25" bestFit="1" customWidth="1"/>
    <col min="1340" max="1340" width="8.75" bestFit="1" customWidth="1"/>
    <col min="1341" max="1341" width="9.25" bestFit="1" customWidth="1"/>
    <col min="1342" max="1342" width="8.75" bestFit="1" customWidth="1"/>
    <col min="1343" max="1343" width="9.25" bestFit="1" customWidth="1"/>
    <col min="1344" max="1344" width="8.75" bestFit="1" customWidth="1"/>
    <col min="1345" max="1345" width="9.25" bestFit="1" customWidth="1"/>
    <col min="1346" max="1346" width="8.75" bestFit="1" customWidth="1"/>
    <col min="1347" max="1347" width="9.25" bestFit="1" customWidth="1"/>
    <col min="1348" max="1348" width="8.75" bestFit="1" customWidth="1"/>
    <col min="1349" max="1349" width="9.25" bestFit="1" customWidth="1"/>
    <col min="1350" max="1350" width="8.75" bestFit="1" customWidth="1"/>
    <col min="1351" max="1351" width="9.25" bestFit="1" customWidth="1"/>
    <col min="1352" max="1352" width="8.75" bestFit="1" customWidth="1"/>
    <col min="1353" max="1353" width="9.25" bestFit="1" customWidth="1"/>
    <col min="1354" max="1354" width="8.75" bestFit="1" customWidth="1"/>
    <col min="1355" max="1355" width="9.25" bestFit="1" customWidth="1"/>
    <col min="1356" max="1356" width="8.75" bestFit="1" customWidth="1"/>
    <col min="1357" max="1357" width="9.25" bestFit="1" customWidth="1"/>
    <col min="1358" max="1358" width="8.75" bestFit="1" customWidth="1"/>
    <col min="1359" max="1359" width="9.25" bestFit="1" customWidth="1"/>
    <col min="1360" max="1360" width="8.75" bestFit="1" customWidth="1"/>
    <col min="1361" max="1361" width="9.25" bestFit="1" customWidth="1"/>
    <col min="1362" max="1362" width="8.75" bestFit="1" customWidth="1"/>
    <col min="1363" max="1363" width="9.25" bestFit="1" customWidth="1"/>
    <col min="1364" max="1364" width="8.75" bestFit="1" customWidth="1"/>
    <col min="1365" max="1365" width="9.25" bestFit="1" customWidth="1"/>
    <col min="1366" max="1366" width="8.75" bestFit="1" customWidth="1"/>
    <col min="1367" max="1367" width="9.25" bestFit="1" customWidth="1"/>
    <col min="1368" max="1368" width="8.75" bestFit="1" customWidth="1"/>
    <col min="1369" max="1369" width="9.25" bestFit="1" customWidth="1"/>
    <col min="1370" max="1370" width="8.75" bestFit="1" customWidth="1"/>
    <col min="1371" max="1371" width="9.25" bestFit="1" customWidth="1"/>
    <col min="1372" max="1372" width="8.75" bestFit="1" customWidth="1"/>
    <col min="1373" max="1373" width="9.25" bestFit="1" customWidth="1"/>
    <col min="1374" max="1374" width="8.75" bestFit="1" customWidth="1"/>
    <col min="1375" max="1375" width="9.25" bestFit="1" customWidth="1"/>
    <col min="1376" max="1376" width="8.75" bestFit="1" customWidth="1"/>
    <col min="1377" max="1377" width="9.25" bestFit="1" customWidth="1"/>
    <col min="1378" max="1378" width="8.75" bestFit="1" customWidth="1"/>
    <col min="1379" max="1379" width="9.25" bestFit="1" customWidth="1"/>
    <col min="1380" max="1380" width="8.75" bestFit="1" customWidth="1"/>
    <col min="1381" max="1381" width="9.25" bestFit="1" customWidth="1"/>
    <col min="1382" max="1382" width="8.75" bestFit="1" customWidth="1"/>
    <col min="1383" max="1383" width="9.25" bestFit="1" customWidth="1"/>
    <col min="1384" max="1384" width="8.75" bestFit="1" customWidth="1"/>
    <col min="1385" max="1385" width="9.25" bestFit="1" customWidth="1"/>
    <col min="1386" max="1386" width="8.75" bestFit="1" customWidth="1"/>
    <col min="1387" max="1387" width="9.25" bestFit="1" customWidth="1"/>
    <col min="1388" max="1388" width="8.75" bestFit="1" customWidth="1"/>
    <col min="1389" max="1389" width="9.25" bestFit="1" customWidth="1"/>
    <col min="1390" max="1390" width="8.75" bestFit="1" customWidth="1"/>
    <col min="1391" max="1391" width="9.25" bestFit="1" customWidth="1"/>
    <col min="1392" max="1392" width="8.75" bestFit="1" customWidth="1"/>
    <col min="1393" max="1393" width="9.25" bestFit="1" customWidth="1"/>
    <col min="1394" max="1394" width="8.75" bestFit="1" customWidth="1"/>
    <col min="1395" max="1395" width="9.25" bestFit="1" customWidth="1"/>
    <col min="1396" max="1396" width="8.75" bestFit="1" customWidth="1"/>
    <col min="1397" max="1397" width="9.25" bestFit="1" customWidth="1"/>
    <col min="1398" max="1398" width="8.75" bestFit="1" customWidth="1"/>
    <col min="1399" max="1399" width="9.25" bestFit="1" customWidth="1"/>
    <col min="1400" max="1400" width="8.75" bestFit="1" customWidth="1"/>
    <col min="1401" max="1401" width="9.25" bestFit="1" customWidth="1"/>
    <col min="1402" max="1402" width="8.75" bestFit="1" customWidth="1"/>
    <col min="1403" max="1403" width="9.25" bestFit="1" customWidth="1"/>
    <col min="1404" max="1404" width="8.75" bestFit="1" customWidth="1"/>
    <col min="1405" max="1405" width="9.25" bestFit="1" customWidth="1"/>
    <col min="1406" max="1406" width="8.75" bestFit="1" customWidth="1"/>
    <col min="1407" max="1407" width="9.25" bestFit="1" customWidth="1"/>
    <col min="1408" max="1408" width="8.75" bestFit="1" customWidth="1"/>
    <col min="1409" max="1409" width="9.25" bestFit="1" customWidth="1"/>
    <col min="1410" max="1410" width="8.75" bestFit="1" customWidth="1"/>
    <col min="1411" max="1411" width="9.25" bestFit="1" customWidth="1"/>
    <col min="1412" max="1412" width="8.75" bestFit="1" customWidth="1"/>
    <col min="1413" max="1413" width="9.25" bestFit="1" customWidth="1"/>
    <col min="1414" max="1414" width="8.75" bestFit="1" customWidth="1"/>
    <col min="1415" max="1415" width="9.25" bestFit="1" customWidth="1"/>
    <col min="1416" max="1416" width="8.75" bestFit="1" customWidth="1"/>
    <col min="1417" max="1417" width="9.25" bestFit="1" customWidth="1"/>
    <col min="1418" max="1418" width="8.75" bestFit="1" customWidth="1"/>
    <col min="1419" max="1419" width="9.25" bestFit="1" customWidth="1"/>
    <col min="1420" max="1420" width="8.75" bestFit="1" customWidth="1"/>
    <col min="1421" max="1421" width="9.25" bestFit="1" customWidth="1"/>
    <col min="1422" max="1422" width="8.75" bestFit="1" customWidth="1"/>
    <col min="1423" max="1423" width="9.25" bestFit="1" customWidth="1"/>
    <col min="1424" max="1424" width="8.75" bestFit="1" customWidth="1"/>
    <col min="1425" max="1425" width="9.25" bestFit="1" customWidth="1"/>
    <col min="1426" max="1426" width="8.75" bestFit="1" customWidth="1"/>
    <col min="1427" max="1427" width="9.25" bestFit="1" customWidth="1"/>
    <col min="1428" max="1428" width="8.75" bestFit="1" customWidth="1"/>
    <col min="1429" max="1429" width="9.25" bestFit="1" customWidth="1"/>
    <col min="1430" max="1430" width="8.75" bestFit="1" customWidth="1"/>
    <col min="1431" max="1431" width="9.25" bestFit="1" customWidth="1"/>
    <col min="1432" max="1432" width="8.75" bestFit="1" customWidth="1"/>
    <col min="1433" max="1433" width="9.25" bestFit="1" customWidth="1"/>
    <col min="1434" max="1434" width="8.75" bestFit="1" customWidth="1"/>
    <col min="1435" max="1435" width="9.25" bestFit="1" customWidth="1"/>
    <col min="1436" max="1436" width="8.75" bestFit="1" customWidth="1"/>
    <col min="1437" max="1437" width="9.25" bestFit="1" customWidth="1"/>
    <col min="1438" max="1438" width="8.75" bestFit="1" customWidth="1"/>
    <col min="1439" max="1439" width="9.25" bestFit="1" customWidth="1"/>
    <col min="1440" max="1440" width="8.75" bestFit="1" customWidth="1"/>
    <col min="1441" max="1441" width="9.25" bestFit="1" customWidth="1"/>
    <col min="1442" max="1442" width="8.75" bestFit="1" customWidth="1"/>
    <col min="1443" max="1443" width="9.25" bestFit="1" customWidth="1"/>
    <col min="1444" max="1444" width="8.75" bestFit="1" customWidth="1"/>
    <col min="1445" max="1445" width="9.25" bestFit="1" customWidth="1"/>
    <col min="1446" max="1446" width="8.75" bestFit="1" customWidth="1"/>
    <col min="1447" max="1447" width="9.25" bestFit="1" customWidth="1"/>
    <col min="1448" max="1448" width="8.75" bestFit="1" customWidth="1"/>
    <col min="1449" max="1449" width="9.25" bestFit="1" customWidth="1"/>
    <col min="1450" max="1450" width="8.75" bestFit="1" customWidth="1"/>
    <col min="1451" max="1451" width="9.25" bestFit="1" customWidth="1"/>
    <col min="1452" max="1452" width="8.75" bestFit="1" customWidth="1"/>
    <col min="1453" max="1453" width="9.25" bestFit="1" customWidth="1"/>
    <col min="1454" max="1454" width="8.75" bestFit="1" customWidth="1"/>
    <col min="1455" max="1455" width="9.25" bestFit="1" customWidth="1"/>
    <col min="1456" max="1456" width="8.75" bestFit="1" customWidth="1"/>
    <col min="1457" max="1457" width="9.25" bestFit="1" customWidth="1"/>
    <col min="1458" max="1458" width="8.75" bestFit="1" customWidth="1"/>
    <col min="1459" max="1459" width="9.25" bestFit="1" customWidth="1"/>
    <col min="1460" max="1460" width="8.75" bestFit="1" customWidth="1"/>
    <col min="1461" max="1461" width="9.25" bestFit="1" customWidth="1"/>
    <col min="1462" max="1462" width="8.75" bestFit="1" customWidth="1"/>
    <col min="1463" max="1463" width="9.25" bestFit="1" customWidth="1"/>
    <col min="1464" max="1464" width="8.75" bestFit="1" customWidth="1"/>
    <col min="1465" max="1465" width="9.25" bestFit="1" customWidth="1"/>
    <col min="1466" max="1466" width="8.75" bestFit="1" customWidth="1"/>
    <col min="1467" max="1467" width="9.25" bestFit="1" customWidth="1"/>
    <col min="1468" max="1468" width="8.75" bestFit="1" customWidth="1"/>
    <col min="1469" max="1469" width="9.25" bestFit="1" customWidth="1"/>
    <col min="1470" max="1470" width="8.75" bestFit="1" customWidth="1"/>
    <col min="1471" max="1471" width="9.25" bestFit="1" customWidth="1"/>
    <col min="1472" max="1472" width="8.75" bestFit="1" customWidth="1"/>
    <col min="1473" max="1473" width="9.25" bestFit="1" customWidth="1"/>
    <col min="1474" max="1474" width="8.75" bestFit="1" customWidth="1"/>
    <col min="1475" max="1475" width="9.25" bestFit="1" customWidth="1"/>
    <col min="1476" max="1476" width="8.75" bestFit="1" customWidth="1"/>
    <col min="1477" max="1477" width="9.25" bestFit="1" customWidth="1"/>
    <col min="1478" max="1478" width="8.75" bestFit="1" customWidth="1"/>
    <col min="1479" max="1479" width="9.25" bestFit="1" customWidth="1"/>
    <col min="1480" max="1480" width="8.75" bestFit="1" customWidth="1"/>
    <col min="1481" max="1481" width="9.25" bestFit="1" customWidth="1"/>
    <col min="1482" max="1482" width="8.75" bestFit="1" customWidth="1"/>
    <col min="1483" max="1483" width="9.25" bestFit="1" customWidth="1"/>
    <col min="1484" max="1484" width="8.75" bestFit="1" customWidth="1"/>
    <col min="1485" max="1485" width="9.25" bestFit="1" customWidth="1"/>
    <col min="1486" max="1486" width="8.75" bestFit="1" customWidth="1"/>
    <col min="1487" max="1487" width="9.25" bestFit="1" customWidth="1"/>
    <col min="1488" max="1488" width="8.75" bestFit="1" customWidth="1"/>
    <col min="1489" max="1489" width="9.25" bestFit="1" customWidth="1"/>
    <col min="1490" max="1490" width="8.75" bestFit="1" customWidth="1"/>
    <col min="1491" max="1491" width="9.25" bestFit="1" customWidth="1"/>
    <col min="1492" max="1492" width="8.75" bestFit="1" customWidth="1"/>
    <col min="1493" max="1493" width="9.25" bestFit="1" customWidth="1"/>
    <col min="1494" max="1494" width="8.75" bestFit="1" customWidth="1"/>
    <col min="1495" max="1495" width="9.25" bestFit="1" customWidth="1"/>
    <col min="1496" max="1496" width="8.75" bestFit="1" customWidth="1"/>
    <col min="1497" max="1497" width="9.25" bestFit="1" customWidth="1"/>
    <col min="1498" max="1498" width="8.75" bestFit="1" customWidth="1"/>
    <col min="1499" max="1499" width="9.25" bestFit="1" customWidth="1"/>
    <col min="1500" max="1500" width="8.75" bestFit="1" customWidth="1"/>
    <col min="1501" max="1501" width="9.25" bestFit="1" customWidth="1"/>
    <col min="1502" max="1502" width="8.75" bestFit="1" customWidth="1"/>
    <col min="1503" max="1503" width="9.25" bestFit="1" customWidth="1"/>
    <col min="1504" max="1504" width="8.75" bestFit="1" customWidth="1"/>
    <col min="1505" max="1505" width="9.25" bestFit="1" customWidth="1"/>
    <col min="1506" max="1506" width="8.75" bestFit="1" customWidth="1"/>
    <col min="1507" max="1507" width="9.25" bestFit="1" customWidth="1"/>
    <col min="1508" max="1508" width="8.75" bestFit="1" customWidth="1"/>
    <col min="1509" max="1509" width="9.25" bestFit="1" customWidth="1"/>
    <col min="1510" max="1510" width="8.75" bestFit="1" customWidth="1"/>
    <col min="1511" max="1511" width="9.25" bestFit="1" customWidth="1"/>
    <col min="1512" max="1512" width="8.75" bestFit="1" customWidth="1"/>
    <col min="1513" max="1513" width="9.25" bestFit="1" customWidth="1"/>
    <col min="1514" max="1514" width="8.75" bestFit="1" customWidth="1"/>
    <col min="1515" max="1515" width="9.25" bestFit="1" customWidth="1"/>
    <col min="1516" max="1516" width="8.75" bestFit="1" customWidth="1"/>
    <col min="1517" max="1517" width="9.25" bestFit="1" customWidth="1"/>
    <col min="1518" max="1518" width="8.75" bestFit="1" customWidth="1"/>
    <col min="1519" max="1519" width="9.25" bestFit="1" customWidth="1"/>
    <col min="1520" max="1520" width="8.75" bestFit="1" customWidth="1"/>
    <col min="1521" max="1521" width="9.25" bestFit="1" customWidth="1"/>
    <col min="1522" max="1522" width="8.75" bestFit="1" customWidth="1"/>
    <col min="1523" max="1523" width="9.25" bestFit="1" customWidth="1"/>
    <col min="1524" max="1524" width="8.75" bestFit="1" customWidth="1"/>
    <col min="1525" max="1525" width="9.25" bestFit="1" customWidth="1"/>
    <col min="1526" max="1526" width="8.75" bestFit="1" customWidth="1"/>
    <col min="1527" max="1527" width="9.25" bestFit="1" customWidth="1"/>
    <col min="1528" max="1528" width="8.75" bestFit="1" customWidth="1"/>
    <col min="1529" max="1529" width="9.25" bestFit="1" customWidth="1"/>
    <col min="1530" max="1530" width="8.75" bestFit="1" customWidth="1"/>
    <col min="1531" max="1531" width="9.25" bestFit="1" customWidth="1"/>
    <col min="1532" max="1532" width="8.75" bestFit="1" customWidth="1"/>
    <col min="1533" max="1533" width="9.25" bestFit="1" customWidth="1"/>
    <col min="1534" max="1534" width="8.75" bestFit="1" customWidth="1"/>
    <col min="1535" max="1535" width="9.25" bestFit="1" customWidth="1"/>
    <col min="1536" max="1536" width="8.75" bestFit="1" customWidth="1"/>
    <col min="1537" max="1537" width="9.25" bestFit="1" customWidth="1"/>
    <col min="1538" max="1538" width="8.75" bestFit="1" customWidth="1"/>
    <col min="1539" max="1539" width="9.25" bestFit="1" customWidth="1"/>
    <col min="1540" max="1540" width="8.75" bestFit="1" customWidth="1"/>
    <col min="1541" max="1541" width="9.25" bestFit="1" customWidth="1"/>
    <col min="1542" max="1542" width="8.75" bestFit="1" customWidth="1"/>
    <col min="1543" max="1543" width="9.25" bestFit="1" customWidth="1"/>
    <col min="1544" max="1544" width="8.75" bestFit="1" customWidth="1"/>
    <col min="1545" max="1545" width="9.25" bestFit="1" customWidth="1"/>
    <col min="1546" max="1546" width="8.75" bestFit="1" customWidth="1"/>
    <col min="1547" max="1547" width="9.25" bestFit="1" customWidth="1"/>
    <col min="1548" max="1548" width="8.75" bestFit="1" customWidth="1"/>
    <col min="1549" max="1549" width="9.25" bestFit="1" customWidth="1"/>
    <col min="1550" max="1550" width="8.75" bestFit="1" customWidth="1"/>
    <col min="1551" max="1551" width="9.25" bestFit="1" customWidth="1"/>
    <col min="1552" max="1552" width="8.75" bestFit="1" customWidth="1"/>
    <col min="1553" max="1553" width="9.25" bestFit="1" customWidth="1"/>
    <col min="1554" max="1554" width="8.75" bestFit="1" customWidth="1"/>
    <col min="1555" max="1555" width="9.25" bestFit="1" customWidth="1"/>
    <col min="1556" max="1556" width="8.75" bestFit="1" customWidth="1"/>
    <col min="1557" max="1557" width="9.25" bestFit="1" customWidth="1"/>
    <col min="1558" max="1558" width="8.75" bestFit="1" customWidth="1"/>
    <col min="1559" max="1559" width="9.25" bestFit="1" customWidth="1"/>
    <col min="1560" max="1560" width="8.75" bestFit="1" customWidth="1"/>
    <col min="1561" max="1561" width="9.25" bestFit="1" customWidth="1"/>
    <col min="1562" max="1562" width="8.75" bestFit="1" customWidth="1"/>
    <col min="1563" max="1563" width="9.25" bestFit="1" customWidth="1"/>
    <col min="1564" max="1564" width="8.75" bestFit="1" customWidth="1"/>
    <col min="1565" max="1565" width="9.25" bestFit="1" customWidth="1"/>
    <col min="1566" max="1566" width="8.75" bestFit="1" customWidth="1"/>
    <col min="1567" max="1567" width="9.25" bestFit="1" customWidth="1"/>
    <col min="1568" max="1568" width="8.75" bestFit="1" customWidth="1"/>
    <col min="1569" max="1569" width="9.25" bestFit="1" customWidth="1"/>
    <col min="1570" max="1570" width="8.75" bestFit="1" customWidth="1"/>
    <col min="1571" max="1571" width="9.25" bestFit="1" customWidth="1"/>
    <col min="1572" max="1572" width="8.75" bestFit="1" customWidth="1"/>
    <col min="1573" max="1573" width="9.25" bestFit="1" customWidth="1"/>
    <col min="1574" max="1574" width="8.75" bestFit="1" customWidth="1"/>
    <col min="1575" max="1575" width="9.25" bestFit="1" customWidth="1"/>
    <col min="1576" max="1576" width="8.75" bestFit="1" customWidth="1"/>
    <col min="1577" max="1577" width="9.25" bestFit="1" customWidth="1"/>
    <col min="1578" max="1578" width="8.75" bestFit="1" customWidth="1"/>
    <col min="1579" max="1579" width="9.25" bestFit="1" customWidth="1"/>
    <col min="1580" max="1580" width="8.75" bestFit="1" customWidth="1"/>
    <col min="1581" max="1581" width="9.25" bestFit="1" customWidth="1"/>
    <col min="1582" max="1582" width="8.75" bestFit="1" customWidth="1"/>
    <col min="1583" max="1583" width="9.25" bestFit="1" customWidth="1"/>
    <col min="1584" max="1584" width="8.75" bestFit="1" customWidth="1"/>
    <col min="1585" max="1585" width="9.25" bestFit="1" customWidth="1"/>
    <col min="1586" max="1586" width="8.75" bestFit="1" customWidth="1"/>
    <col min="1587" max="1587" width="9.25" bestFit="1" customWidth="1"/>
    <col min="1588" max="1588" width="8.75" bestFit="1" customWidth="1"/>
    <col min="1589" max="1589" width="9.25" bestFit="1" customWidth="1"/>
    <col min="1590" max="1590" width="8.75" bestFit="1" customWidth="1"/>
    <col min="1591" max="1591" width="9.25" bestFit="1" customWidth="1"/>
    <col min="1592" max="1592" width="8.75" bestFit="1" customWidth="1"/>
    <col min="1593" max="1593" width="9.25" bestFit="1" customWidth="1"/>
    <col min="1594" max="1594" width="8.75" bestFit="1" customWidth="1"/>
    <col min="1595" max="1595" width="9.25" bestFit="1" customWidth="1"/>
    <col min="1596" max="1596" width="8.75" bestFit="1" customWidth="1"/>
    <col min="1597" max="1597" width="9.25" bestFit="1" customWidth="1"/>
    <col min="1598" max="1598" width="8.75" bestFit="1" customWidth="1"/>
    <col min="1599" max="1599" width="9.25" bestFit="1" customWidth="1"/>
    <col min="1600" max="1600" width="8.75" bestFit="1" customWidth="1"/>
    <col min="1601" max="1601" width="9.25" bestFit="1" customWidth="1"/>
    <col min="1602" max="1602" width="8.75" bestFit="1" customWidth="1"/>
    <col min="1603" max="1603" width="9.25" bestFit="1" customWidth="1"/>
    <col min="1604" max="1604" width="8.75" bestFit="1" customWidth="1"/>
    <col min="1605" max="1605" width="9.25" bestFit="1" customWidth="1"/>
    <col min="1606" max="1606" width="8.75" bestFit="1" customWidth="1"/>
    <col min="1607" max="1607" width="9.25" bestFit="1" customWidth="1"/>
    <col min="1608" max="1608" width="8.75" bestFit="1" customWidth="1"/>
    <col min="1609" max="1609" width="9.25" bestFit="1" customWidth="1"/>
    <col min="1610" max="1610" width="8.75" bestFit="1" customWidth="1"/>
    <col min="1611" max="1611" width="9.25" bestFit="1" customWidth="1"/>
    <col min="1612" max="1612" width="8.75" bestFit="1" customWidth="1"/>
    <col min="1613" max="1613" width="9.25" bestFit="1" customWidth="1"/>
    <col min="1614" max="1614" width="8.75" bestFit="1" customWidth="1"/>
    <col min="1615" max="1615" width="9.25" bestFit="1" customWidth="1"/>
    <col min="1616" max="1616" width="8.75" bestFit="1" customWidth="1"/>
    <col min="1617" max="1617" width="9.25" bestFit="1" customWidth="1"/>
    <col min="1618" max="1618" width="8.75" bestFit="1" customWidth="1"/>
    <col min="1619" max="1619" width="9.25" bestFit="1" customWidth="1"/>
    <col min="1620" max="1620" width="8.75" bestFit="1" customWidth="1"/>
    <col min="1621" max="1621" width="9.25" bestFit="1" customWidth="1"/>
    <col min="1622" max="1622" width="8.75" bestFit="1" customWidth="1"/>
    <col min="1623" max="1623" width="9.25" bestFit="1" customWidth="1"/>
    <col min="1624" max="1624" width="8.75" bestFit="1" customWidth="1"/>
    <col min="1625" max="1625" width="9.25" bestFit="1" customWidth="1"/>
    <col min="1626" max="1626" width="8.75" bestFit="1" customWidth="1"/>
    <col min="1627" max="1627" width="9.25" bestFit="1" customWidth="1"/>
    <col min="1628" max="1628" width="8.75" bestFit="1" customWidth="1"/>
    <col min="1629" max="1629" width="9.25" bestFit="1" customWidth="1"/>
    <col min="1630" max="1630" width="8.75" bestFit="1" customWidth="1"/>
    <col min="1631" max="1631" width="9.25" bestFit="1" customWidth="1"/>
    <col min="1632" max="1632" width="8.75" bestFit="1" customWidth="1"/>
    <col min="1633" max="1633" width="9.25" bestFit="1" customWidth="1"/>
    <col min="1634" max="1634" width="8.75" bestFit="1" customWidth="1"/>
    <col min="1635" max="1635" width="9.25" bestFit="1" customWidth="1"/>
    <col min="1636" max="1636" width="8.75" bestFit="1" customWidth="1"/>
    <col min="1637" max="1637" width="9.25" bestFit="1" customWidth="1"/>
    <col min="1638" max="1638" width="8.75" bestFit="1" customWidth="1"/>
    <col min="1639" max="1639" width="9.25" bestFit="1" customWidth="1"/>
    <col min="1640" max="1640" width="8.75" bestFit="1" customWidth="1"/>
    <col min="1641" max="1641" width="9.25" bestFit="1" customWidth="1"/>
    <col min="1642" max="1642" width="8.75" bestFit="1" customWidth="1"/>
    <col min="1643" max="1643" width="9.25" bestFit="1" customWidth="1"/>
    <col min="1644" max="1644" width="8.75" bestFit="1" customWidth="1"/>
    <col min="1645" max="1645" width="9.25" bestFit="1" customWidth="1"/>
    <col min="1646" max="1646" width="8.75" bestFit="1" customWidth="1"/>
    <col min="1647" max="1647" width="9.25" bestFit="1" customWidth="1"/>
    <col min="1648" max="1648" width="8.75" bestFit="1" customWidth="1"/>
    <col min="1649" max="1649" width="9.25" bestFit="1" customWidth="1"/>
    <col min="1650" max="1650" width="8.75" bestFit="1" customWidth="1"/>
    <col min="1651" max="1651" width="9.25" bestFit="1" customWidth="1"/>
    <col min="1652" max="1652" width="8.75" bestFit="1" customWidth="1"/>
    <col min="1653" max="1653" width="9.25" bestFit="1" customWidth="1"/>
    <col min="1654" max="1654" width="8.75" bestFit="1" customWidth="1"/>
    <col min="1655" max="1655" width="9.25" bestFit="1" customWidth="1"/>
    <col min="1656" max="1656" width="8.75" bestFit="1" customWidth="1"/>
    <col min="1657" max="1657" width="9.25" bestFit="1" customWidth="1"/>
    <col min="1658" max="1658" width="8.75" bestFit="1" customWidth="1"/>
    <col min="1659" max="1659" width="9.25" bestFit="1" customWidth="1"/>
    <col min="1660" max="1660" width="8.75" bestFit="1" customWidth="1"/>
    <col min="1661" max="1661" width="9.25" bestFit="1" customWidth="1"/>
    <col min="1662" max="1662" width="8.75" bestFit="1" customWidth="1"/>
    <col min="1663" max="1663" width="9.25" bestFit="1" customWidth="1"/>
    <col min="1664" max="1664" width="8.75" bestFit="1" customWidth="1"/>
    <col min="1665" max="1665" width="9.25" bestFit="1" customWidth="1"/>
    <col min="1666" max="1666" width="8.75" bestFit="1" customWidth="1"/>
    <col min="1667" max="1667" width="9.25" bestFit="1" customWidth="1"/>
    <col min="1668" max="1668" width="8.75" bestFit="1" customWidth="1"/>
    <col min="1669" max="1669" width="9.25" bestFit="1" customWidth="1"/>
    <col min="1670" max="1670" width="8.75" bestFit="1" customWidth="1"/>
    <col min="1671" max="1671" width="9.25" bestFit="1" customWidth="1"/>
    <col min="1672" max="1672" width="8.75" bestFit="1" customWidth="1"/>
    <col min="1673" max="1673" width="9.25" bestFit="1" customWidth="1"/>
    <col min="1674" max="1674" width="8.75" bestFit="1" customWidth="1"/>
    <col min="1675" max="1675" width="9.25" bestFit="1" customWidth="1"/>
    <col min="1676" max="1676" width="8.75" bestFit="1" customWidth="1"/>
    <col min="1677" max="1677" width="9.25" bestFit="1" customWidth="1"/>
    <col min="1678" max="1678" width="8.75" bestFit="1" customWidth="1"/>
    <col min="1679" max="1679" width="9.25" bestFit="1" customWidth="1"/>
    <col min="1680" max="1680" width="8.75" bestFit="1" customWidth="1"/>
    <col min="1681" max="1681" width="9.25" bestFit="1" customWidth="1"/>
    <col min="1682" max="1682" width="8.75" bestFit="1" customWidth="1"/>
    <col min="1683" max="1683" width="9.25" bestFit="1" customWidth="1"/>
    <col min="1684" max="1684" width="8.75" bestFit="1" customWidth="1"/>
    <col min="1685" max="1685" width="9.25" bestFit="1" customWidth="1"/>
    <col min="1686" max="1686" width="8.75" bestFit="1" customWidth="1"/>
    <col min="1687" max="1687" width="9.25" bestFit="1" customWidth="1"/>
    <col min="1688" max="1688" width="8.75" bestFit="1" customWidth="1"/>
    <col min="1689" max="1689" width="9.25" bestFit="1" customWidth="1"/>
    <col min="1690" max="1690" width="8.75" bestFit="1" customWidth="1"/>
    <col min="1691" max="1691" width="9.25" bestFit="1" customWidth="1"/>
    <col min="1692" max="1692" width="8.75" bestFit="1" customWidth="1"/>
    <col min="1693" max="1693" width="9.25" bestFit="1" customWidth="1"/>
    <col min="1694" max="1694" width="8.75" bestFit="1" customWidth="1"/>
    <col min="1695" max="1695" width="9.25" bestFit="1" customWidth="1"/>
    <col min="1696" max="1696" width="8.75" bestFit="1" customWidth="1"/>
    <col min="1697" max="1697" width="9.25" bestFit="1" customWidth="1"/>
    <col min="1698" max="1698" width="8.75" bestFit="1" customWidth="1"/>
    <col min="1699" max="1699" width="9.25" bestFit="1" customWidth="1"/>
    <col min="1700" max="1700" width="8.75" bestFit="1" customWidth="1"/>
    <col min="1701" max="1701" width="9.25" bestFit="1" customWidth="1"/>
    <col min="1702" max="1702" width="8.75" bestFit="1" customWidth="1"/>
    <col min="1703" max="1703" width="9.25" bestFit="1" customWidth="1"/>
    <col min="1704" max="1704" width="8.75" bestFit="1" customWidth="1"/>
    <col min="1705" max="1705" width="9.25" bestFit="1" customWidth="1"/>
    <col min="1706" max="1706" width="8.75" bestFit="1" customWidth="1"/>
    <col min="1707" max="1707" width="9.25" bestFit="1" customWidth="1"/>
    <col min="1708" max="1708" width="8.75" bestFit="1" customWidth="1"/>
    <col min="1709" max="1709" width="9.25" bestFit="1" customWidth="1"/>
    <col min="1710" max="1710" width="8.75" bestFit="1" customWidth="1"/>
    <col min="1711" max="1711" width="9.25" bestFit="1" customWidth="1"/>
    <col min="1712" max="1712" width="8.75" bestFit="1" customWidth="1"/>
    <col min="1713" max="1713" width="9.25" bestFit="1" customWidth="1"/>
    <col min="1714" max="1714" width="8.75" bestFit="1" customWidth="1"/>
    <col min="1715" max="1715" width="9.25" bestFit="1" customWidth="1"/>
    <col min="1716" max="1716" width="8.75" bestFit="1" customWidth="1"/>
    <col min="1717" max="1717" width="9.25" bestFit="1" customWidth="1"/>
    <col min="1718" max="1718" width="8.75" bestFit="1" customWidth="1"/>
    <col min="1719" max="1719" width="9.25" bestFit="1" customWidth="1"/>
    <col min="1720" max="1720" width="8.75" bestFit="1" customWidth="1"/>
    <col min="1721" max="1721" width="9.25" bestFit="1" customWidth="1"/>
    <col min="1722" max="1722" width="8.75" bestFit="1" customWidth="1"/>
    <col min="1723" max="1723" width="9.25" bestFit="1" customWidth="1"/>
    <col min="1724" max="1724" width="8.75" bestFit="1" customWidth="1"/>
    <col min="1725" max="1725" width="9.25" bestFit="1" customWidth="1"/>
    <col min="1726" max="1726" width="8.75" bestFit="1" customWidth="1"/>
    <col min="1727" max="1727" width="9.25" bestFit="1" customWidth="1"/>
    <col min="1728" max="1728" width="8.75" bestFit="1" customWidth="1"/>
    <col min="1729" max="1729" width="9.25" bestFit="1" customWidth="1"/>
    <col min="1730" max="1730" width="8.75" bestFit="1" customWidth="1"/>
    <col min="1731" max="1731" width="9.25" bestFit="1" customWidth="1"/>
    <col min="1732" max="1732" width="8.75" bestFit="1" customWidth="1"/>
    <col min="1733" max="1733" width="9.25" bestFit="1" customWidth="1"/>
    <col min="1734" max="1734" width="8.75" bestFit="1" customWidth="1"/>
    <col min="1735" max="1735" width="9.25" bestFit="1" customWidth="1"/>
    <col min="1736" max="1736" width="8.75" bestFit="1" customWidth="1"/>
    <col min="1737" max="1737" width="9.25" bestFit="1" customWidth="1"/>
    <col min="1738" max="1738" width="8.75" bestFit="1" customWidth="1"/>
    <col min="1739" max="1739" width="9.25" bestFit="1" customWidth="1"/>
    <col min="1740" max="1740" width="8.75" bestFit="1" customWidth="1"/>
    <col min="1741" max="1741" width="9.25" bestFit="1" customWidth="1"/>
    <col min="1742" max="1742" width="8.75" bestFit="1" customWidth="1"/>
    <col min="1743" max="1743" width="9.25" bestFit="1" customWidth="1"/>
    <col min="1744" max="1744" width="8.75" bestFit="1" customWidth="1"/>
    <col min="1745" max="1745" width="9.25" bestFit="1" customWidth="1"/>
    <col min="1746" max="1746" width="8.75" bestFit="1" customWidth="1"/>
    <col min="1747" max="1747" width="9.25" bestFit="1" customWidth="1"/>
    <col min="1748" max="1748" width="8.75" bestFit="1" customWidth="1"/>
    <col min="1749" max="1749" width="9.25" bestFit="1" customWidth="1"/>
    <col min="1750" max="1750" width="8.75" bestFit="1" customWidth="1"/>
    <col min="1751" max="1751" width="9.25" bestFit="1" customWidth="1"/>
    <col min="1752" max="1752" width="8.75" bestFit="1" customWidth="1"/>
    <col min="1753" max="1753" width="9.25" bestFit="1" customWidth="1"/>
    <col min="1754" max="1754" width="8.75" bestFit="1" customWidth="1"/>
    <col min="1755" max="1755" width="9.25" bestFit="1" customWidth="1"/>
    <col min="1756" max="1756" width="8.75" bestFit="1" customWidth="1"/>
    <col min="1757" max="1757" width="9.25" bestFit="1" customWidth="1"/>
    <col min="1758" max="1758" width="8.75" bestFit="1" customWidth="1"/>
    <col min="1759" max="1759" width="9.25" bestFit="1" customWidth="1"/>
    <col min="1760" max="1760" width="8.75" bestFit="1" customWidth="1"/>
    <col min="1761" max="1761" width="9.25" bestFit="1" customWidth="1"/>
    <col min="1762" max="1762" width="8.75" bestFit="1" customWidth="1"/>
    <col min="1763" max="1763" width="9.25" bestFit="1" customWidth="1"/>
    <col min="1764" max="1764" width="8.75" bestFit="1" customWidth="1"/>
    <col min="1765" max="1765" width="9.25" bestFit="1" customWidth="1"/>
    <col min="1766" max="1766" width="8.75" bestFit="1" customWidth="1"/>
    <col min="1767" max="1767" width="9.25" bestFit="1" customWidth="1"/>
    <col min="1768" max="1768" width="8.75" bestFit="1" customWidth="1"/>
    <col min="1769" max="1769" width="9.25" bestFit="1" customWidth="1"/>
    <col min="1770" max="1770" width="8.75" bestFit="1" customWidth="1"/>
    <col min="1771" max="1771" width="9.25" bestFit="1" customWidth="1"/>
    <col min="1772" max="1772" width="8.75" bestFit="1" customWidth="1"/>
    <col min="1773" max="1773" width="9.25" bestFit="1" customWidth="1"/>
    <col min="1774" max="1774" width="8.75" bestFit="1" customWidth="1"/>
    <col min="1775" max="1775" width="9.25" bestFit="1" customWidth="1"/>
    <col min="1776" max="1776" width="8.75" bestFit="1" customWidth="1"/>
    <col min="1777" max="1777" width="9.25" bestFit="1" customWidth="1"/>
    <col min="1778" max="1778" width="8.75" bestFit="1" customWidth="1"/>
    <col min="1779" max="1779" width="9.25" bestFit="1" customWidth="1"/>
    <col min="1780" max="1780" width="8.75" bestFit="1" customWidth="1"/>
    <col min="1781" max="1781" width="9.25" bestFit="1" customWidth="1"/>
    <col min="1782" max="1782" width="8.75" bestFit="1" customWidth="1"/>
    <col min="1783" max="1783" width="9.25" bestFit="1" customWidth="1"/>
    <col min="1784" max="1784" width="8.75" bestFit="1" customWidth="1"/>
    <col min="1785" max="1785" width="9.25" bestFit="1" customWidth="1"/>
    <col min="1786" max="1786" width="8.75" bestFit="1" customWidth="1"/>
    <col min="1787" max="1787" width="9.25" bestFit="1" customWidth="1"/>
    <col min="1788" max="1788" width="8.75" bestFit="1" customWidth="1"/>
    <col min="1789" max="1789" width="9.25" bestFit="1" customWidth="1"/>
    <col min="1790" max="1790" width="8.75" bestFit="1" customWidth="1"/>
    <col min="1791" max="1791" width="9.25" bestFit="1" customWidth="1"/>
    <col min="1792" max="1792" width="8.75" bestFit="1" customWidth="1"/>
    <col min="1793" max="1793" width="9.25" bestFit="1" customWidth="1"/>
    <col min="1794" max="1794" width="8.75" bestFit="1" customWidth="1"/>
    <col min="1795" max="1795" width="9.25" bestFit="1" customWidth="1"/>
    <col min="1796" max="1796" width="8.75" bestFit="1" customWidth="1"/>
    <col min="1797" max="1797" width="9.25" bestFit="1" customWidth="1"/>
    <col min="1798" max="1798" width="8.75" bestFit="1" customWidth="1"/>
    <col min="1799" max="1799" width="9.25" bestFit="1" customWidth="1"/>
    <col min="1800" max="1800" width="8.75" bestFit="1" customWidth="1"/>
    <col min="1801" max="1801" width="9.25" bestFit="1" customWidth="1"/>
    <col min="1802" max="1802" width="8.75" bestFit="1" customWidth="1"/>
    <col min="1803" max="1803" width="9.25" bestFit="1" customWidth="1"/>
    <col min="1804" max="1804" width="8.75" bestFit="1" customWidth="1"/>
    <col min="1805" max="1805" width="9.25" bestFit="1" customWidth="1"/>
    <col min="1806" max="1806" width="8.75" bestFit="1" customWidth="1"/>
    <col min="1807" max="1807" width="9.25" bestFit="1" customWidth="1"/>
    <col min="1808" max="1808" width="8.75" bestFit="1" customWidth="1"/>
    <col min="1809" max="1809" width="9.25" bestFit="1" customWidth="1"/>
    <col min="1810" max="1810" width="8.75" bestFit="1" customWidth="1"/>
    <col min="1811" max="1811" width="9.25" bestFit="1" customWidth="1"/>
    <col min="1812" max="1812" width="8.75" bestFit="1" customWidth="1"/>
    <col min="1813" max="1813" width="9.25" bestFit="1" customWidth="1"/>
    <col min="1814" max="1814" width="8.75" bestFit="1" customWidth="1"/>
    <col min="1815" max="1815" width="9.25" bestFit="1" customWidth="1"/>
    <col min="1816" max="1816" width="8.75" bestFit="1" customWidth="1"/>
    <col min="1817" max="1817" width="9.25" bestFit="1" customWidth="1"/>
    <col min="1818" max="1818" width="8.75" bestFit="1" customWidth="1"/>
    <col min="1819" max="1819" width="9.25" bestFit="1" customWidth="1"/>
    <col min="1820" max="1820" width="8.75" bestFit="1" customWidth="1"/>
    <col min="1821" max="1821" width="9.25" bestFit="1" customWidth="1"/>
    <col min="1822" max="1822" width="8.75" bestFit="1" customWidth="1"/>
    <col min="1823" max="1823" width="9.25" bestFit="1" customWidth="1"/>
    <col min="1824" max="1824" width="8.75" bestFit="1" customWidth="1"/>
    <col min="1825" max="1825" width="9.25" bestFit="1" customWidth="1"/>
    <col min="1826" max="1826" width="8.75" bestFit="1" customWidth="1"/>
    <col min="1827" max="1827" width="9.25" bestFit="1" customWidth="1"/>
    <col min="1828" max="1828" width="8.75" bestFit="1" customWidth="1"/>
    <col min="1829" max="1829" width="9.25" bestFit="1" customWidth="1"/>
    <col min="1830" max="1830" width="8.75" bestFit="1" customWidth="1"/>
    <col min="1831" max="1831" width="9.25" bestFit="1" customWidth="1"/>
    <col min="1832" max="1832" width="8.75" bestFit="1" customWidth="1"/>
    <col min="1833" max="1833" width="9.25" bestFit="1" customWidth="1"/>
    <col min="1834" max="1834" width="8.75" bestFit="1" customWidth="1"/>
    <col min="1835" max="1835" width="9.25" bestFit="1" customWidth="1"/>
    <col min="1836" max="1836" width="8.75" bestFit="1" customWidth="1"/>
    <col min="1837" max="1837" width="9.25" bestFit="1" customWidth="1"/>
    <col min="1838" max="1838" width="8.75" bestFit="1" customWidth="1"/>
    <col min="1839" max="1839" width="9.25" bestFit="1" customWidth="1"/>
    <col min="1840" max="1840" width="8.75" bestFit="1" customWidth="1"/>
    <col min="1841" max="1841" width="9.25" bestFit="1" customWidth="1"/>
    <col min="1842" max="1842" width="8.75" bestFit="1" customWidth="1"/>
    <col min="1843" max="1843" width="9.25" bestFit="1" customWidth="1"/>
    <col min="1844" max="1844" width="8.75" bestFit="1" customWidth="1"/>
    <col min="1845" max="1845" width="9.25" bestFit="1" customWidth="1"/>
    <col min="1846" max="1846" width="8.75" bestFit="1" customWidth="1"/>
    <col min="1847" max="1847" width="9.25" bestFit="1" customWidth="1"/>
    <col min="1848" max="1848" width="8.75" bestFit="1" customWidth="1"/>
    <col min="1849" max="1849" width="9.25" bestFit="1" customWidth="1"/>
    <col min="1850" max="1850" width="8.75" bestFit="1" customWidth="1"/>
    <col min="1851" max="1851" width="9.25" bestFit="1" customWidth="1"/>
    <col min="1852" max="1852" width="8.75" bestFit="1" customWidth="1"/>
    <col min="1853" max="1853" width="9.25" bestFit="1" customWidth="1"/>
    <col min="1854" max="1854" width="8.75" bestFit="1" customWidth="1"/>
    <col min="1855" max="1855" width="9.25" bestFit="1" customWidth="1"/>
    <col min="1856" max="1856" width="8.75" bestFit="1" customWidth="1"/>
    <col min="1857" max="1857" width="9.25" bestFit="1" customWidth="1"/>
    <col min="1858" max="1858" width="8.75" bestFit="1" customWidth="1"/>
    <col min="1859" max="1859" width="9.25" bestFit="1" customWidth="1"/>
    <col min="1860" max="1860" width="8.75" bestFit="1" customWidth="1"/>
    <col min="1861" max="1861" width="9.25" bestFit="1" customWidth="1"/>
    <col min="1862" max="1862" width="8.75" bestFit="1" customWidth="1"/>
    <col min="1863" max="1863" width="9.25" bestFit="1" customWidth="1"/>
    <col min="1864" max="1864" width="8.75" bestFit="1" customWidth="1"/>
    <col min="1865" max="1865" width="9.25" bestFit="1" customWidth="1"/>
    <col min="1866" max="1866" width="8.75" bestFit="1" customWidth="1"/>
    <col min="1867" max="1867" width="9.25" bestFit="1" customWidth="1"/>
    <col min="1868" max="1868" width="8.75" bestFit="1" customWidth="1"/>
    <col min="1869" max="1869" width="9.25" bestFit="1" customWidth="1"/>
    <col min="1870" max="1870" width="8.75" bestFit="1" customWidth="1"/>
    <col min="1871" max="1871" width="9.25" bestFit="1" customWidth="1"/>
    <col min="1872" max="1872" width="8.75" bestFit="1" customWidth="1"/>
    <col min="1873" max="1873" width="9.25" bestFit="1" customWidth="1"/>
    <col min="1874" max="1874" width="8.75" bestFit="1" customWidth="1"/>
    <col min="1875" max="1875" width="9.25" bestFit="1" customWidth="1"/>
    <col min="1876" max="1876" width="8.75" bestFit="1" customWidth="1"/>
    <col min="1877" max="1877" width="9.25" bestFit="1" customWidth="1"/>
    <col min="1878" max="1878" width="8.75" bestFit="1" customWidth="1"/>
    <col min="1879" max="1879" width="9.25" bestFit="1" customWidth="1"/>
    <col min="1880" max="1880" width="8.75" bestFit="1" customWidth="1"/>
    <col min="1881" max="1881" width="9.25" bestFit="1" customWidth="1"/>
    <col min="1882" max="1882" width="8.75" bestFit="1" customWidth="1"/>
    <col min="1883" max="1883" width="9.25" bestFit="1" customWidth="1"/>
    <col min="1884" max="1884" width="8.75" bestFit="1" customWidth="1"/>
    <col min="1885" max="1885" width="9.25" bestFit="1" customWidth="1"/>
    <col min="1886" max="1886" width="8.75" bestFit="1" customWidth="1"/>
    <col min="1887" max="1887" width="9.25" bestFit="1" customWidth="1"/>
    <col min="1888" max="1888" width="8.75" bestFit="1" customWidth="1"/>
    <col min="1889" max="1889" width="9.25" bestFit="1" customWidth="1"/>
    <col min="1890" max="1890" width="8.75" bestFit="1" customWidth="1"/>
    <col min="1891" max="1891" width="9.25" bestFit="1" customWidth="1"/>
    <col min="1892" max="1892" width="8.75" bestFit="1" customWidth="1"/>
    <col min="1893" max="1893" width="9.25" bestFit="1" customWidth="1"/>
    <col min="1894" max="1894" width="8.75" bestFit="1" customWidth="1"/>
    <col min="1895" max="1895" width="9.25" bestFit="1" customWidth="1"/>
    <col min="1896" max="1896" width="8.75" bestFit="1" customWidth="1"/>
    <col min="1897" max="1897" width="9.25" bestFit="1" customWidth="1"/>
    <col min="1898" max="1898" width="8.75" bestFit="1" customWidth="1"/>
    <col min="1899" max="1899" width="9.25" bestFit="1" customWidth="1"/>
    <col min="1900" max="1900" width="8.75" bestFit="1" customWidth="1"/>
    <col min="1901" max="1901" width="9.25" bestFit="1" customWidth="1"/>
    <col min="1902" max="1902" width="8.75" bestFit="1" customWidth="1"/>
    <col min="1903" max="1903" width="9.25" bestFit="1" customWidth="1"/>
    <col min="1904" max="1904" width="8.75" bestFit="1" customWidth="1"/>
    <col min="1905" max="1905" width="9.25" bestFit="1" customWidth="1"/>
    <col min="1906" max="1906" width="8.75" bestFit="1" customWidth="1"/>
    <col min="1907" max="1907" width="9.25" bestFit="1" customWidth="1"/>
    <col min="1908" max="1908" width="8.75" bestFit="1" customWidth="1"/>
    <col min="1909" max="1909" width="9.25" bestFit="1" customWidth="1"/>
    <col min="1910" max="1910" width="8.75" bestFit="1" customWidth="1"/>
    <col min="1911" max="1911" width="9.25" bestFit="1" customWidth="1"/>
    <col min="1912" max="1912" width="8.75" bestFit="1" customWidth="1"/>
    <col min="1913" max="1913" width="9.25" bestFit="1" customWidth="1"/>
    <col min="1914" max="1914" width="8.75" bestFit="1" customWidth="1"/>
    <col min="1915" max="1915" width="9.25" bestFit="1" customWidth="1"/>
    <col min="1916" max="1916" width="8.75" bestFit="1" customWidth="1"/>
    <col min="1917" max="1917" width="9.25" bestFit="1" customWidth="1"/>
    <col min="1918" max="1918" width="8.75" bestFit="1" customWidth="1"/>
    <col min="1919" max="1919" width="9.25" bestFit="1" customWidth="1"/>
    <col min="1920" max="1920" width="8.75" bestFit="1" customWidth="1"/>
    <col min="1921" max="1921" width="9.25" bestFit="1" customWidth="1"/>
    <col min="1922" max="1922" width="8.75" bestFit="1" customWidth="1"/>
    <col min="1923" max="1923" width="9.25" bestFit="1" customWidth="1"/>
    <col min="1924" max="1924" width="8.75" bestFit="1" customWidth="1"/>
    <col min="1925" max="1925" width="9.25" bestFit="1" customWidth="1"/>
    <col min="1926" max="1926" width="8.75" bestFit="1" customWidth="1"/>
    <col min="1927" max="1927" width="9.25" bestFit="1" customWidth="1"/>
    <col min="1928" max="1928" width="9.75" bestFit="1" customWidth="1"/>
    <col min="1929" max="1929" width="9.25" bestFit="1" customWidth="1"/>
    <col min="1930" max="1930" width="9.75" bestFit="1" customWidth="1"/>
    <col min="1931" max="1931" width="9.25" bestFit="1" customWidth="1"/>
    <col min="1932" max="1932" width="9.75" bestFit="1" customWidth="1"/>
    <col min="1933" max="1933" width="9.25" bestFit="1" customWidth="1"/>
    <col min="1934" max="1934" width="9.75" bestFit="1" customWidth="1"/>
    <col min="1935" max="1935" width="9.25" bestFit="1" customWidth="1"/>
    <col min="1936" max="1936" width="9.75" bestFit="1" customWidth="1"/>
    <col min="1937" max="1937" width="9.25" bestFit="1" customWidth="1"/>
    <col min="1938" max="1938" width="9.75" bestFit="1" customWidth="1"/>
    <col min="1939" max="1939" width="9.25" bestFit="1" customWidth="1"/>
    <col min="1940" max="1940" width="9.75" bestFit="1" customWidth="1"/>
    <col min="1941" max="1941" width="9.25" bestFit="1" customWidth="1"/>
    <col min="1942" max="1942" width="9.75" bestFit="1" customWidth="1"/>
    <col min="1943" max="1943" width="9.25" bestFit="1" customWidth="1"/>
    <col min="1944" max="1944" width="9.75" bestFit="1" customWidth="1"/>
    <col min="1945" max="1945" width="9.25" bestFit="1" customWidth="1"/>
    <col min="1946" max="1946" width="9.75" bestFit="1" customWidth="1"/>
    <col min="1947" max="1947" width="9.25" bestFit="1" customWidth="1"/>
    <col min="1948" max="1948" width="9.75" bestFit="1" customWidth="1"/>
    <col min="1949" max="1949" width="9.25" bestFit="1" customWidth="1"/>
    <col min="1950" max="1950" width="9.75" bestFit="1" customWidth="1"/>
    <col min="1951" max="1951" width="9.25" bestFit="1" customWidth="1"/>
    <col min="1952" max="1952" width="9.75" bestFit="1" customWidth="1"/>
    <col min="1953" max="1953" width="9.25" bestFit="1" customWidth="1"/>
    <col min="1954" max="1954" width="9.75" bestFit="1" customWidth="1"/>
    <col min="1955" max="1955" width="9.25" bestFit="1" customWidth="1"/>
    <col min="1956" max="1956" width="9.75" bestFit="1" customWidth="1"/>
    <col min="1957" max="1957" width="9.25" bestFit="1" customWidth="1"/>
    <col min="1958" max="1958" width="9.75" bestFit="1" customWidth="1"/>
    <col min="1959" max="1959" width="9.25" bestFit="1" customWidth="1"/>
    <col min="1960" max="1960" width="9.75" bestFit="1" customWidth="1"/>
    <col min="1961" max="1961" width="9.25" bestFit="1" customWidth="1"/>
    <col min="1962" max="1962" width="9.75" bestFit="1" customWidth="1"/>
    <col min="1963" max="1963" width="9.25" bestFit="1" customWidth="1"/>
    <col min="1964" max="1964" width="9.75" bestFit="1" customWidth="1"/>
    <col min="1965" max="1965" width="9.25" bestFit="1" customWidth="1"/>
    <col min="1966" max="1966" width="9.75" bestFit="1" customWidth="1"/>
    <col min="1967" max="1967" width="9.25" bestFit="1" customWidth="1"/>
    <col min="1968" max="1968" width="9.75" bestFit="1" customWidth="1"/>
    <col min="1969" max="1969" width="9.25" bestFit="1" customWidth="1"/>
    <col min="1970" max="1970" width="9.75" bestFit="1" customWidth="1"/>
    <col min="1971" max="1971" width="9.25" bestFit="1" customWidth="1"/>
    <col min="1972" max="1972" width="9.75" bestFit="1" customWidth="1"/>
    <col min="1973" max="1973" width="9.25" bestFit="1" customWidth="1"/>
    <col min="1974" max="1974" width="9.75" bestFit="1" customWidth="1"/>
    <col min="1975" max="1975" width="11" bestFit="1" customWidth="1"/>
  </cols>
  <sheetData>
    <row r="1" spans="1:6" x14ac:dyDescent="0.25">
      <c r="A1" s="9" t="s">
        <v>6</v>
      </c>
      <c r="B1" t="s">
        <v>2036</v>
      </c>
    </row>
    <row r="3" spans="1:6" x14ac:dyDescent="0.25">
      <c r="A3" s="9" t="s">
        <v>2035</v>
      </c>
      <c r="B3" s="9" t="s">
        <v>2037</v>
      </c>
    </row>
    <row r="4" spans="1:6" x14ac:dyDescent="0.2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10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0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0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0" t="s">
        <v>2041</v>
      </c>
      <c r="E8">
        <v>4</v>
      </c>
      <c r="F8">
        <v>4</v>
      </c>
    </row>
    <row r="9" spans="1:6" x14ac:dyDescent="0.25">
      <c r="A9" s="10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0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0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0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0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0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6664-7E8D-44AF-83C9-00E001BAD27B}">
  <dimension ref="A1:F30"/>
  <sheetViews>
    <sheetView topLeftCell="A5" workbookViewId="0">
      <selection activeCell="Q20" sqref="Q20"/>
    </sheetView>
  </sheetViews>
  <sheetFormatPr defaultRowHeight="15.75" x14ac:dyDescent="0.25"/>
  <cols>
    <col min="1" max="1" width="16.25" customWidth="1"/>
    <col min="2" max="2" width="15.25" bestFit="1" customWidth="1"/>
    <col min="3" max="3" width="5.625" bestFit="1" customWidth="1"/>
    <col min="4" max="4" width="3.875" bestFit="1" customWidth="1"/>
    <col min="5" max="5" width="8.75" customWidth="1"/>
    <col min="6" max="6" width="10.5" customWidth="1"/>
  </cols>
  <sheetData>
    <row r="1" spans="1:6" x14ac:dyDescent="0.25">
      <c r="A1" s="9" t="s">
        <v>6</v>
      </c>
      <c r="B1" t="s">
        <v>2036</v>
      </c>
    </row>
    <row r="2" spans="1:6" x14ac:dyDescent="0.25">
      <c r="A2" s="9" t="s">
        <v>2032</v>
      </c>
      <c r="B2" t="s">
        <v>2036</v>
      </c>
    </row>
    <row r="4" spans="1:6" x14ac:dyDescent="0.25">
      <c r="A4" s="9" t="s">
        <v>2035</v>
      </c>
      <c r="B4" s="9" t="s">
        <v>2037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0" t="s">
        <v>2048</v>
      </c>
      <c r="E7">
        <v>4</v>
      </c>
      <c r="F7">
        <v>4</v>
      </c>
    </row>
    <row r="8" spans="1:6" x14ac:dyDescent="0.25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0" t="s">
        <v>2051</v>
      </c>
      <c r="C10">
        <v>8</v>
      </c>
      <c r="E10">
        <v>10</v>
      </c>
      <c r="F10">
        <v>18</v>
      </c>
    </row>
    <row r="11" spans="1:6" x14ac:dyDescent="0.25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0" t="s">
        <v>2056</v>
      </c>
      <c r="C15">
        <v>3</v>
      </c>
      <c r="E15">
        <v>4</v>
      </c>
      <c r="F15">
        <v>7</v>
      </c>
    </row>
    <row r="16" spans="1:6" x14ac:dyDescent="0.25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0" t="s">
        <v>2061</v>
      </c>
      <c r="C20">
        <v>4</v>
      </c>
      <c r="E20">
        <v>4</v>
      </c>
      <c r="F20">
        <v>8</v>
      </c>
    </row>
    <row r="21" spans="1:6" x14ac:dyDescent="0.25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0" t="s">
        <v>2063</v>
      </c>
      <c r="C22">
        <v>9</v>
      </c>
      <c r="E22">
        <v>5</v>
      </c>
      <c r="F22">
        <v>14</v>
      </c>
    </row>
    <row r="23" spans="1:6" x14ac:dyDescent="0.25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0" t="s">
        <v>2066</v>
      </c>
      <c r="C25">
        <v>7</v>
      </c>
      <c r="E25">
        <v>14</v>
      </c>
      <c r="F25">
        <v>21</v>
      </c>
    </row>
    <row r="26" spans="1:6" x14ac:dyDescent="0.25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0" t="s">
        <v>2070</v>
      </c>
      <c r="E29">
        <v>3</v>
      </c>
      <c r="F29">
        <v>3</v>
      </c>
    </row>
    <row r="30" spans="1:6" x14ac:dyDescent="0.25">
      <c r="A30" s="10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38C5-5BB9-421A-962B-0104606077C4}">
  <dimension ref="A2:E18"/>
  <sheetViews>
    <sheetView workbookViewId="0">
      <selection activeCell="M13" sqref="M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880" width="10.875" bestFit="1" customWidth="1"/>
    <col min="881" max="881" width="11" bestFit="1" customWidth="1"/>
  </cols>
  <sheetData>
    <row r="2" spans="1:5" x14ac:dyDescent="0.25">
      <c r="A2" s="9" t="s">
        <v>2032</v>
      </c>
      <c r="B2" t="s" vm="1">
        <v>2073</v>
      </c>
    </row>
    <row r="4" spans="1:5" x14ac:dyDescent="0.25">
      <c r="A4" s="9" t="s">
        <v>2035</v>
      </c>
      <c r="B4" s="9" t="s">
        <v>2037</v>
      </c>
    </row>
    <row r="5" spans="1:5" x14ac:dyDescent="0.25">
      <c r="A5" s="9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10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0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0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0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0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0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0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0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0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0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0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0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0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2A4B-529E-4981-8F0D-BC0A2A802F77}">
  <dimension ref="A1:H13"/>
  <sheetViews>
    <sheetView topLeftCell="A13" workbookViewId="0">
      <selection activeCell="K19" sqref="K19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375" bestFit="1" customWidth="1"/>
    <col min="4" max="4" width="15.125" bestFit="1" customWidth="1"/>
    <col min="5" max="5" width="12" bestFit="1" customWidth="1"/>
    <col min="6" max="6" width="19.25" bestFit="1" customWidth="1"/>
    <col min="7" max="7" width="15.25" bestFit="1" customWidth="1"/>
    <col min="8" max="8" width="18" bestFit="1" customWidth="1"/>
  </cols>
  <sheetData>
    <row r="1" spans="1:8" x14ac:dyDescent="0.25">
      <c r="A1" s="14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2104</v>
      </c>
      <c r="B2">
        <f>COUNTIFS(Crowdfunding!$D$2:$D$1001, "&lt;1000", Crowdfunding!$G$2:$G$1001, "successful")</f>
        <v>30</v>
      </c>
      <c r="C2" s="12">
        <f>COUNTIFS(Crowdfunding!$D$2:$D$1001, "&lt;1000", Crowdfunding!$G$2:$G$1001, "failed")</f>
        <v>20</v>
      </c>
      <c r="D2" s="12">
        <f>COUNTIFS(Crowdfunding!$D$2:$D$1001, "&lt;1000",Crowdfunding!$G$2:$G$1001, "canceled")</f>
        <v>1</v>
      </c>
      <c r="E2">
        <f>SUM(B2,C2,D2)</f>
        <v>51</v>
      </c>
      <c r="F2" s="13">
        <f>(B2/E2)</f>
        <v>0.58823529411764708</v>
      </c>
      <c r="G2" s="13">
        <f>(C2/E2)</f>
        <v>0.39215686274509803</v>
      </c>
      <c r="H2" s="13">
        <f>(D2/E2)</f>
        <v>1.9607843137254902E-2</v>
      </c>
    </row>
    <row r="3" spans="1:8" x14ac:dyDescent="0.25">
      <c r="A3" t="s">
        <v>2094</v>
      </c>
      <c r="B3" s="12">
        <f>COUNTIFS(Crowdfunding!$D$2:$D$1001, "&gt;=1000", Crowdfunding!$D$2:$D$1001,"&lt;4999",Crowdfunding!$G$2:$G$1001,"successful")</f>
        <v>191</v>
      </c>
      <c r="C3" s="12">
        <f>COUNTIFS(Crowdfunding!$D$2:$D$1001, "&gt;=1000", Crowdfunding!$D$2:$D$1001, "&lt;4999", Crowdfunding!$G$2:$G$1001, "failed")</f>
        <v>38</v>
      </c>
      <c r="D3" s="12">
        <f>COUNTIFS(Crowdfunding!$D$2:$D$1001, "&gt;=1000", Crowdfunding!$D$2:$D$1001, "&lt;4999", Crowdfunding!$G$2:$G$1001, "canceled")</f>
        <v>2</v>
      </c>
      <c r="E3">
        <f t="shared" ref="E3:E13" si="0">SUM(B3,C3,D3)</f>
        <v>231</v>
      </c>
      <c r="F3" s="13">
        <f t="shared" ref="F3:F13" si="1">(B3/E3)</f>
        <v>0.82683982683982682</v>
      </c>
      <c r="G3" s="13">
        <f t="shared" ref="G3:G13" si="2">(C3/E3)</f>
        <v>0.16450216450216451</v>
      </c>
      <c r="H3" s="13">
        <f t="shared" ref="H3:H13" si="3">(D3/E3)</f>
        <v>8.658008658008658E-3</v>
      </c>
    </row>
    <row r="4" spans="1:8" x14ac:dyDescent="0.25">
      <c r="A4" t="s">
        <v>2095</v>
      </c>
      <c r="B4">
        <f>COUNTIFS(Crowdfunding!$D$2:$D$1001, "&gt;=5000", Crowdfunding!$D$2:$D$1001, "&lt;9999", Crowdfunding!$G$2:$G$1001, "successful")</f>
        <v>164</v>
      </c>
      <c r="C4" s="12">
        <f>COUNTIFS(Crowdfunding!$D$2:$D$1001, "&gt;=5000", Crowdfunding!$D$2:$D$1001, "&lt;9999", Crowdfunding!$G$2:$G$1001, "failed")</f>
        <v>126</v>
      </c>
      <c r="D4" s="12">
        <f>COUNTIFS(Crowdfunding!$D$2:$D$1001, "&gt;=5000", Crowdfunding!$D$2:$D$1001, "&lt;9999", Crowdfunding!$G$2:$G$1001, "canceled")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5">
      <c r="A5" t="s">
        <v>2096</v>
      </c>
      <c r="B5">
        <f>COUNTIFS(Crowdfunding!$D$2:$D$1001, "&gt;=10000", Crowdfunding!$D$2:$D$1001, "&lt;14999", Crowdfunding!$G$2:$G$1001, "successful")</f>
        <v>4</v>
      </c>
      <c r="C5" s="12">
        <f>COUNTIFS(Crowdfunding!$D$2:$D$1001, "&gt;=10000", Crowdfunding!$D$2:$D$1001, "&lt;14999", Crowdfunding!$G$2:$G$1001, "failed")</f>
        <v>5</v>
      </c>
      <c r="D5" s="12">
        <f>COUNTIFS(Crowdfunding!$D$2:$D$1001, "&gt;=10000", Crowdfunding!$D$2:$D$1001, "&lt;14999", Crowdfunding!$G$2:$G$1001, "canceled")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5">
      <c r="A6" t="s">
        <v>2097</v>
      </c>
      <c r="B6">
        <f>COUNTIFS(Crowdfunding!$D$2:$D$1001, "&gt;=15000", Crowdfunding!$D$2:$D$1001, "&lt;19999", Crowdfunding!$G$2:$G$1001, "successful")</f>
        <v>10</v>
      </c>
      <c r="C6" s="12">
        <f>COUNTIFS(Crowdfunding!$D$2:$D$1001, "&gt;=15000", Crowdfunding!$D$2:$D$1001, "&lt;19999", Crowdfunding!$G$2:$G$1001, "failed")</f>
        <v>0</v>
      </c>
      <c r="D6">
        <f>COUNTIFS(Crowdfunding!$D$2:$D$1001, "&gt;=15000", Crowdfunding!$D$2:$D$1001, "&lt;19999", Crowdfunding!$G$2:$G$1001, 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5">
      <c r="A7" t="s">
        <v>2098</v>
      </c>
      <c r="B7">
        <f>COUNTIFS(Crowdfunding!$D$2:$D$1001, "&gt;=20000", Crowdfunding!$D$2:$D$1001, "&lt;24999", Crowdfunding!$G$2:$G$1001, "successful")</f>
        <v>7</v>
      </c>
      <c r="C7" s="12">
        <f>COUNTIFS(Crowdfunding!$D$2:$D$1001, "&gt;=20000", Crowdfunding!$D$2:$D$1001, "&lt;24999", Crowdfunding!$H$2:$H$1001, "failed")</f>
        <v>0</v>
      </c>
      <c r="D7">
        <f>COUNTIFS(Crowdfunding!$D$2:$D$1001, "&gt;=20000", Crowdfunding!$D$2:$D$1001, "&lt;24999", Crowdfunding!$G$2:$G$1001, 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5">
      <c r="A8" t="s">
        <v>2099</v>
      </c>
      <c r="B8">
        <f>COUNTIFS(Crowdfunding!$D$2:$D$1001, "&gt;=25000", Crowdfunding!$D$2:$D$1001, "&lt;29999", Crowdfunding!$G$2:$G$1001, "successful")</f>
        <v>11</v>
      </c>
      <c r="C8" s="12">
        <f>COUNTIFS(Crowdfunding!$D$2:$D$1001, "&gt;=25000", Crowdfunding!$D$2:$D$1001, "&lt;29999", Crowdfunding!$G$2:$G$1001, "failed")</f>
        <v>3</v>
      </c>
      <c r="D8">
        <f>COUNTIFS(Crowdfunding!$D$2:$D$1001, "&gt;=25000", Crowdfunding!$D$2:$D$1001, "&lt;29999", Crowdfunding!$G$2:$G$1001, 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5">
      <c r="A9" t="s">
        <v>2100</v>
      </c>
      <c r="B9">
        <f>COUNTIFS(Crowdfunding!$D$2:$D$1001, "&gt;=30000", Crowdfunding!$D$2:$D$1001, "&lt;34999", Crowdfunding!$G$2:$G$1001, "successful")</f>
        <v>7</v>
      </c>
      <c r="C9" s="12">
        <f>COUNTIFS(Crowdfunding!$D$2:$D$1001, "&gt;=30000", Crowdfunding!$D$2:$D$1001, "&lt;34999", Crowdfunding!$G$2:$G$1001, "failed")</f>
        <v>0</v>
      </c>
      <c r="D9">
        <f>COUNTIFS(Crowdfunding!$D$2:$D$1001, "&gt;=30000", Crowdfunding!$D$2:$D$1001, "&lt;34999", Crowdfunding!$G$2:$G$1001, 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5">
      <c r="A10" t="s">
        <v>2101</v>
      </c>
      <c r="B10" s="12">
        <f>COUNTIFS(Crowdfunding!$D$2:$D$1001, "&gt;=35000", Crowdfunding!$D$2:$D$1001, "&lt;39999", Crowdfunding!$G$2:$G$1001, "successful")</f>
        <v>8</v>
      </c>
      <c r="C10" s="12">
        <f>COUNTIFS(Crowdfunding!$D$2:$D$1001, "&gt;=35000", Crowdfunding!$D$2:$D$1001, "&lt;39999", Crowdfunding!$G$2:$G$1001, "failed")</f>
        <v>3</v>
      </c>
      <c r="D10">
        <f>COUNTIFS(Crowdfunding!$D$2:$D$1001, "&gt;=35000", Crowdfunding!$D$2:$D$1001, "&lt;39999", Crowdfunding!$G$2:$G$1001, 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5">
      <c r="A11" t="s">
        <v>2102</v>
      </c>
      <c r="B11" s="12">
        <f>COUNTIFS(Crowdfunding!$D$2:$D$1001, "&gt;=40000", Crowdfunding!$D$2:$D$1001, "&lt;44999", Crowdfunding!$G$2:$G$1001, "successful")</f>
        <v>11</v>
      </c>
      <c r="C11" s="12">
        <f>COUNTIFS(Crowdfunding!$D$2:$D$1001, "&gt;=40000", Crowdfunding!$D$2:$D$1001, "&lt;44999", Crowdfunding!$G$2:$G$1001, "failed")</f>
        <v>3</v>
      </c>
      <c r="D11">
        <f>COUNTIFS(Crowdfunding!$D$2:$D$1001, "&gt;=40000", Crowdfunding!$D$2:$D$1001, "&lt;44999", Crowdfunding!$G$2:$G$1001, 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5">
      <c r="A12" t="s">
        <v>2103</v>
      </c>
      <c r="B12" s="12">
        <f>COUNTIFS(Crowdfunding!$D$2:$D$1001, "&gt;=45000", Crowdfunding!$D$2:$D$1001, "&lt;49999", Crowdfunding!$G$2:$G$1001, "successful")</f>
        <v>8</v>
      </c>
      <c r="C12" s="12">
        <f>COUNTIFS(Crowdfunding!$D$2:$D$1001, "&gt;=45000", Crowdfunding!$D$2:$D$1001, "&lt;49999", Crowdfunding!$G$2:$G$1001, "failed")</f>
        <v>3</v>
      </c>
      <c r="D12">
        <f>COUNTIFS(Crowdfunding!$D$2:$D$1001, "&gt;=45000", Crowdfunding!$D$2:$D$1001, "&lt;49999", Crowdfunding!$G$2:$G$1001, "canceled")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5">
      <c r="A13" t="s">
        <v>2105</v>
      </c>
      <c r="B13" s="12">
        <f>COUNTIFS(Crowdfunding!$D$2:$D$1001, "&gt;=50000", Crowdfunding!$G$2:$G$1001, "successful")</f>
        <v>114</v>
      </c>
      <c r="C13" s="12">
        <f>COUNTIFS(Crowdfunding!$D$2:$D$1001, "&gt;=50000", Crowdfunding!$G$2:$G$1001, "failed")</f>
        <v>163</v>
      </c>
      <c r="D13">
        <f>COUNTIFS(Crowdfunding!$D$2:$D$1001, "&gt;=50000",Crowdfunding!$G$2:$G$1001, "canceled")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7792-52EB-444F-BAE7-A6C9AACC7FF9}">
  <dimension ref="A1:J566"/>
  <sheetViews>
    <sheetView tabSelected="1" zoomScale="77" zoomScaleNormal="77" workbookViewId="0">
      <selection activeCell="F20" sqref="F20"/>
    </sheetView>
  </sheetViews>
  <sheetFormatPr defaultRowHeight="15.75" x14ac:dyDescent="0.25"/>
  <cols>
    <col min="1" max="1" width="16.875" customWidth="1"/>
    <col min="2" max="2" width="18" customWidth="1"/>
    <col min="3" max="3" width="15.125" customWidth="1"/>
    <col min="4" max="4" width="19.25" customWidth="1"/>
    <col min="5" max="5" width="17.75" bestFit="1" customWidth="1"/>
    <col min="6" max="6" width="17.25" customWidth="1"/>
    <col min="7" max="7" width="17.25" bestFit="1" customWidth="1"/>
    <col min="8" max="8" width="15.625" customWidth="1"/>
  </cols>
  <sheetData>
    <row r="1" spans="1:10" x14ac:dyDescent="0.25">
      <c r="A1" s="15" t="s">
        <v>2107</v>
      </c>
      <c r="B1" s="15" t="s">
        <v>2106</v>
      </c>
      <c r="C1" s="15"/>
      <c r="E1" s="15" t="s">
        <v>2111</v>
      </c>
      <c r="F1" s="15" t="s">
        <v>2110</v>
      </c>
      <c r="G1" s="15"/>
      <c r="H1" s="15"/>
      <c r="I1" s="15"/>
      <c r="J1" s="15"/>
    </row>
    <row r="2" spans="1:10" x14ac:dyDescent="0.25">
      <c r="A2">
        <v>158</v>
      </c>
      <c r="B2">
        <v>0</v>
      </c>
      <c r="D2" t="s">
        <v>2108</v>
      </c>
      <c r="E2">
        <f>AVERAGE(A2:A566)</f>
        <v>851.14690265486729</v>
      </c>
      <c r="F2">
        <f>AVERAGE(B2:B566)</f>
        <v>585.61538461538464</v>
      </c>
    </row>
    <row r="3" spans="1:10" x14ac:dyDescent="0.25">
      <c r="A3">
        <v>1425</v>
      </c>
      <c r="B3">
        <v>24</v>
      </c>
      <c r="D3" t="s">
        <v>2109</v>
      </c>
      <c r="E3">
        <f>MEDIAN(A2:A566)</f>
        <v>201</v>
      </c>
      <c r="F3">
        <f>MEDIAN(B2:B566)</f>
        <v>114.5</v>
      </c>
    </row>
    <row r="4" spans="1:10" x14ac:dyDescent="0.25">
      <c r="A4">
        <v>174</v>
      </c>
      <c r="B4">
        <v>53</v>
      </c>
      <c r="D4" t="s">
        <v>2112</v>
      </c>
      <c r="E4">
        <f>MIN(A2:A566)</f>
        <v>16</v>
      </c>
      <c r="F4">
        <f>MIN(B2:B566)</f>
        <v>0</v>
      </c>
    </row>
    <row r="5" spans="1:10" x14ac:dyDescent="0.25">
      <c r="A5">
        <v>227</v>
      </c>
      <c r="B5">
        <v>18</v>
      </c>
      <c r="D5" t="s">
        <v>2113</v>
      </c>
      <c r="E5">
        <f>MAX(A2:A566)</f>
        <v>7295</v>
      </c>
      <c r="F5">
        <f>MAX(B2:B566)</f>
        <v>6080</v>
      </c>
    </row>
    <row r="6" spans="1:10" x14ac:dyDescent="0.25">
      <c r="A6">
        <v>220</v>
      </c>
      <c r="B6">
        <v>44</v>
      </c>
      <c r="D6" t="s">
        <v>2114</v>
      </c>
      <c r="E6">
        <f>_xlfn.VAR.S(A2:A566)</f>
        <v>1606216.5936295739</v>
      </c>
      <c r="F6">
        <f>_xlfn.VAR.S(B2:B566)</f>
        <v>924113.45496927318</v>
      </c>
    </row>
    <row r="7" spans="1:10" x14ac:dyDescent="0.25">
      <c r="A7">
        <v>98</v>
      </c>
      <c r="B7">
        <v>27</v>
      </c>
      <c r="D7" t="s">
        <v>2115</v>
      </c>
      <c r="E7">
        <f>STDEV(A2:A566)</f>
        <v>1267.366006183523</v>
      </c>
      <c r="F7">
        <f>STDEV(B2:B566)</f>
        <v>961.30819978260524</v>
      </c>
    </row>
    <row r="8" spans="1:10" x14ac:dyDescent="0.25">
      <c r="A8">
        <v>100</v>
      </c>
      <c r="B8">
        <v>55</v>
      </c>
    </row>
    <row r="9" spans="1:10" x14ac:dyDescent="0.25">
      <c r="A9">
        <v>1249</v>
      </c>
      <c r="B9">
        <v>200</v>
      </c>
    </row>
    <row r="10" spans="1:10" x14ac:dyDescent="0.25">
      <c r="A10">
        <v>1396</v>
      </c>
      <c r="B10">
        <v>452</v>
      </c>
    </row>
    <row r="11" spans="1:10" x14ac:dyDescent="0.25">
      <c r="A11">
        <v>890</v>
      </c>
      <c r="B11">
        <v>674</v>
      </c>
    </row>
    <row r="12" spans="1:10" x14ac:dyDescent="0.25">
      <c r="A12">
        <v>142</v>
      </c>
      <c r="B12">
        <v>558</v>
      </c>
    </row>
    <row r="13" spans="1:10" x14ac:dyDescent="0.25">
      <c r="A13">
        <v>2673</v>
      </c>
      <c r="B13">
        <v>15</v>
      </c>
      <c r="E13" s="16" t="s">
        <v>2116</v>
      </c>
      <c r="F13" s="16"/>
      <c r="G13" s="16"/>
      <c r="H13" s="16"/>
      <c r="I13" s="16"/>
      <c r="J13" s="16"/>
    </row>
    <row r="14" spans="1:10" x14ac:dyDescent="0.25">
      <c r="A14">
        <v>163</v>
      </c>
      <c r="B14">
        <v>2307</v>
      </c>
      <c r="E14" s="16" t="s">
        <v>2117</v>
      </c>
      <c r="F14" s="16"/>
      <c r="G14" s="16"/>
      <c r="H14" s="16"/>
      <c r="I14" s="16"/>
    </row>
    <row r="15" spans="1:10" x14ac:dyDescent="0.25">
      <c r="A15">
        <v>2220</v>
      </c>
      <c r="B15">
        <v>88</v>
      </c>
    </row>
    <row r="16" spans="1:10" x14ac:dyDescent="0.25">
      <c r="A16">
        <v>1606</v>
      </c>
      <c r="B16">
        <v>48</v>
      </c>
    </row>
    <row r="17" spans="1:2" x14ac:dyDescent="0.25">
      <c r="A17">
        <v>129</v>
      </c>
      <c r="B17">
        <v>1</v>
      </c>
    </row>
    <row r="18" spans="1:2" x14ac:dyDescent="0.25">
      <c r="A18">
        <v>226</v>
      </c>
      <c r="B18">
        <v>1467</v>
      </c>
    </row>
    <row r="19" spans="1:2" x14ac:dyDescent="0.25">
      <c r="A19">
        <v>5419</v>
      </c>
      <c r="B19">
        <v>75</v>
      </c>
    </row>
    <row r="20" spans="1:2" x14ac:dyDescent="0.25">
      <c r="A20">
        <v>165</v>
      </c>
      <c r="B20">
        <v>120</v>
      </c>
    </row>
    <row r="21" spans="1:2" x14ac:dyDescent="0.25">
      <c r="A21">
        <v>1965</v>
      </c>
      <c r="B21">
        <v>2253</v>
      </c>
    </row>
    <row r="22" spans="1:2" x14ac:dyDescent="0.25">
      <c r="A22">
        <v>16</v>
      </c>
      <c r="B22">
        <v>5</v>
      </c>
    </row>
    <row r="23" spans="1:2" x14ac:dyDescent="0.25">
      <c r="A23">
        <v>107</v>
      </c>
      <c r="B23">
        <v>38</v>
      </c>
    </row>
    <row r="24" spans="1:2" x14ac:dyDescent="0.25">
      <c r="A24">
        <v>134</v>
      </c>
      <c r="B24">
        <v>12</v>
      </c>
    </row>
    <row r="25" spans="1:2" x14ac:dyDescent="0.25">
      <c r="A25">
        <v>198</v>
      </c>
      <c r="B25">
        <v>1684</v>
      </c>
    </row>
    <row r="26" spans="1:2" x14ac:dyDescent="0.25">
      <c r="A26">
        <v>111</v>
      </c>
      <c r="B26">
        <v>56</v>
      </c>
    </row>
    <row r="27" spans="1:2" x14ac:dyDescent="0.25">
      <c r="A27">
        <v>222</v>
      </c>
      <c r="B27">
        <v>838</v>
      </c>
    </row>
    <row r="28" spans="1:2" x14ac:dyDescent="0.25">
      <c r="A28">
        <v>6212</v>
      </c>
      <c r="B28">
        <v>1000</v>
      </c>
    </row>
    <row r="29" spans="1:2" x14ac:dyDescent="0.25">
      <c r="A29">
        <v>98</v>
      </c>
      <c r="B29">
        <v>1482</v>
      </c>
    </row>
    <row r="30" spans="1:2" x14ac:dyDescent="0.25">
      <c r="A30">
        <v>92</v>
      </c>
      <c r="B30">
        <v>106</v>
      </c>
    </row>
    <row r="31" spans="1:2" x14ac:dyDescent="0.25">
      <c r="A31">
        <v>149</v>
      </c>
      <c r="B31">
        <v>679</v>
      </c>
    </row>
    <row r="32" spans="1:2" x14ac:dyDescent="0.25">
      <c r="A32">
        <v>2431</v>
      </c>
      <c r="B32">
        <v>1220</v>
      </c>
    </row>
    <row r="33" spans="1:2" x14ac:dyDescent="0.25">
      <c r="A33">
        <v>303</v>
      </c>
      <c r="B33">
        <v>1</v>
      </c>
    </row>
    <row r="34" spans="1:2" x14ac:dyDescent="0.25">
      <c r="A34">
        <v>209</v>
      </c>
      <c r="B34">
        <v>37</v>
      </c>
    </row>
    <row r="35" spans="1:2" x14ac:dyDescent="0.25">
      <c r="A35">
        <v>131</v>
      </c>
      <c r="B35">
        <v>60</v>
      </c>
    </row>
    <row r="36" spans="1:2" x14ac:dyDescent="0.25">
      <c r="A36">
        <v>164</v>
      </c>
      <c r="B36">
        <v>296</v>
      </c>
    </row>
    <row r="37" spans="1:2" x14ac:dyDescent="0.25">
      <c r="A37">
        <v>201</v>
      </c>
      <c r="B37">
        <v>3304</v>
      </c>
    </row>
    <row r="38" spans="1:2" x14ac:dyDescent="0.25">
      <c r="A38">
        <v>211</v>
      </c>
      <c r="B38">
        <v>73</v>
      </c>
    </row>
    <row r="39" spans="1:2" x14ac:dyDescent="0.25">
      <c r="A39">
        <v>128</v>
      </c>
      <c r="B39">
        <v>3387</v>
      </c>
    </row>
    <row r="40" spans="1:2" x14ac:dyDescent="0.25">
      <c r="A40">
        <v>1600</v>
      </c>
      <c r="B40">
        <v>662</v>
      </c>
    </row>
    <row r="41" spans="1:2" x14ac:dyDescent="0.25">
      <c r="A41">
        <v>249</v>
      </c>
      <c r="B41">
        <v>774</v>
      </c>
    </row>
    <row r="42" spans="1:2" x14ac:dyDescent="0.25">
      <c r="A42">
        <v>236</v>
      </c>
      <c r="B42">
        <v>672</v>
      </c>
    </row>
    <row r="43" spans="1:2" x14ac:dyDescent="0.25">
      <c r="A43">
        <v>4065</v>
      </c>
      <c r="B43">
        <v>940</v>
      </c>
    </row>
    <row r="44" spans="1:2" x14ac:dyDescent="0.25">
      <c r="A44">
        <v>246</v>
      </c>
      <c r="B44">
        <v>117</v>
      </c>
    </row>
    <row r="45" spans="1:2" x14ac:dyDescent="0.25">
      <c r="A45">
        <v>2475</v>
      </c>
      <c r="B45">
        <v>115</v>
      </c>
    </row>
    <row r="46" spans="1:2" x14ac:dyDescent="0.25">
      <c r="A46">
        <v>76</v>
      </c>
      <c r="B46">
        <v>326</v>
      </c>
    </row>
    <row r="47" spans="1:2" x14ac:dyDescent="0.25">
      <c r="A47">
        <v>54</v>
      </c>
      <c r="B47">
        <v>1</v>
      </c>
    </row>
    <row r="48" spans="1:2" x14ac:dyDescent="0.25">
      <c r="A48">
        <v>88</v>
      </c>
      <c r="B48">
        <v>1467</v>
      </c>
    </row>
    <row r="49" spans="1:2" x14ac:dyDescent="0.25">
      <c r="A49">
        <v>85</v>
      </c>
      <c r="B49">
        <v>5681</v>
      </c>
    </row>
    <row r="50" spans="1:2" x14ac:dyDescent="0.25">
      <c r="A50">
        <v>170</v>
      </c>
      <c r="B50">
        <v>1059</v>
      </c>
    </row>
    <row r="51" spans="1:2" x14ac:dyDescent="0.25">
      <c r="A51">
        <v>330</v>
      </c>
      <c r="B51">
        <v>1194</v>
      </c>
    </row>
    <row r="52" spans="1:2" x14ac:dyDescent="0.25">
      <c r="A52">
        <v>127</v>
      </c>
      <c r="B52">
        <v>30</v>
      </c>
    </row>
    <row r="53" spans="1:2" x14ac:dyDescent="0.25">
      <c r="A53">
        <v>411</v>
      </c>
      <c r="B53">
        <v>75</v>
      </c>
    </row>
    <row r="54" spans="1:2" x14ac:dyDescent="0.25">
      <c r="A54">
        <v>180</v>
      </c>
      <c r="B54">
        <v>955</v>
      </c>
    </row>
    <row r="55" spans="1:2" x14ac:dyDescent="0.25">
      <c r="A55">
        <v>374</v>
      </c>
      <c r="B55">
        <v>67</v>
      </c>
    </row>
    <row r="56" spans="1:2" x14ac:dyDescent="0.25">
      <c r="A56">
        <v>71</v>
      </c>
      <c r="B56">
        <v>5</v>
      </c>
    </row>
    <row r="57" spans="1:2" x14ac:dyDescent="0.25">
      <c r="A57">
        <v>203</v>
      </c>
      <c r="B57">
        <v>26</v>
      </c>
    </row>
    <row r="58" spans="1:2" x14ac:dyDescent="0.25">
      <c r="A58">
        <v>113</v>
      </c>
      <c r="B58">
        <v>1130</v>
      </c>
    </row>
    <row r="59" spans="1:2" x14ac:dyDescent="0.25">
      <c r="A59">
        <v>96</v>
      </c>
      <c r="B59">
        <v>782</v>
      </c>
    </row>
    <row r="60" spans="1:2" x14ac:dyDescent="0.25">
      <c r="A60">
        <v>498</v>
      </c>
      <c r="B60">
        <v>210</v>
      </c>
    </row>
    <row r="61" spans="1:2" x14ac:dyDescent="0.25">
      <c r="A61">
        <v>180</v>
      </c>
      <c r="B61">
        <v>136</v>
      </c>
    </row>
    <row r="62" spans="1:2" x14ac:dyDescent="0.25">
      <c r="A62">
        <v>27</v>
      </c>
      <c r="B62">
        <v>86</v>
      </c>
    </row>
    <row r="63" spans="1:2" x14ac:dyDescent="0.25">
      <c r="A63">
        <v>2331</v>
      </c>
      <c r="B63">
        <v>19</v>
      </c>
    </row>
    <row r="64" spans="1:2" x14ac:dyDescent="0.25">
      <c r="A64">
        <v>113</v>
      </c>
      <c r="B64">
        <v>886</v>
      </c>
    </row>
    <row r="65" spans="1:2" x14ac:dyDescent="0.25">
      <c r="A65">
        <v>164</v>
      </c>
      <c r="B65">
        <v>35</v>
      </c>
    </row>
    <row r="66" spans="1:2" x14ac:dyDescent="0.25">
      <c r="A66">
        <v>164</v>
      </c>
      <c r="B66">
        <v>24</v>
      </c>
    </row>
    <row r="67" spans="1:2" x14ac:dyDescent="0.25">
      <c r="A67">
        <v>336</v>
      </c>
      <c r="B67">
        <v>86</v>
      </c>
    </row>
    <row r="68" spans="1:2" x14ac:dyDescent="0.25">
      <c r="A68">
        <v>1917</v>
      </c>
      <c r="B68">
        <v>243</v>
      </c>
    </row>
    <row r="69" spans="1:2" x14ac:dyDescent="0.25">
      <c r="A69">
        <v>95</v>
      </c>
      <c r="B69">
        <v>65</v>
      </c>
    </row>
    <row r="70" spans="1:2" x14ac:dyDescent="0.25">
      <c r="A70">
        <v>147</v>
      </c>
      <c r="B70">
        <v>100</v>
      </c>
    </row>
    <row r="71" spans="1:2" x14ac:dyDescent="0.25">
      <c r="A71">
        <v>86</v>
      </c>
      <c r="B71">
        <v>168</v>
      </c>
    </row>
    <row r="72" spans="1:2" x14ac:dyDescent="0.25">
      <c r="A72">
        <v>83</v>
      </c>
      <c r="B72">
        <v>13</v>
      </c>
    </row>
    <row r="73" spans="1:2" x14ac:dyDescent="0.25">
      <c r="A73">
        <v>676</v>
      </c>
      <c r="B73">
        <v>1</v>
      </c>
    </row>
    <row r="74" spans="1:2" x14ac:dyDescent="0.25">
      <c r="A74">
        <v>361</v>
      </c>
      <c r="B74">
        <v>40</v>
      </c>
    </row>
    <row r="75" spans="1:2" x14ac:dyDescent="0.25">
      <c r="A75">
        <v>131</v>
      </c>
      <c r="B75">
        <v>226</v>
      </c>
    </row>
    <row r="76" spans="1:2" x14ac:dyDescent="0.25">
      <c r="A76">
        <v>126</v>
      </c>
      <c r="B76">
        <v>1625</v>
      </c>
    </row>
    <row r="77" spans="1:2" x14ac:dyDescent="0.25">
      <c r="A77">
        <v>275</v>
      </c>
      <c r="B77">
        <v>143</v>
      </c>
    </row>
    <row r="78" spans="1:2" x14ac:dyDescent="0.25">
      <c r="A78">
        <v>67</v>
      </c>
      <c r="B78">
        <v>934</v>
      </c>
    </row>
    <row r="79" spans="1:2" x14ac:dyDescent="0.25">
      <c r="A79">
        <v>154</v>
      </c>
      <c r="B79">
        <v>17</v>
      </c>
    </row>
    <row r="80" spans="1:2" x14ac:dyDescent="0.25">
      <c r="A80">
        <v>1782</v>
      </c>
      <c r="B80">
        <v>2179</v>
      </c>
    </row>
    <row r="81" spans="1:2" x14ac:dyDescent="0.25">
      <c r="A81">
        <v>903</v>
      </c>
      <c r="B81">
        <v>931</v>
      </c>
    </row>
    <row r="82" spans="1:2" x14ac:dyDescent="0.25">
      <c r="A82">
        <v>94</v>
      </c>
      <c r="B82">
        <v>92</v>
      </c>
    </row>
    <row r="83" spans="1:2" x14ac:dyDescent="0.25">
      <c r="A83">
        <v>180</v>
      </c>
      <c r="B83">
        <v>57</v>
      </c>
    </row>
    <row r="84" spans="1:2" x14ac:dyDescent="0.25">
      <c r="A84">
        <v>533</v>
      </c>
      <c r="B84">
        <v>41</v>
      </c>
    </row>
    <row r="85" spans="1:2" x14ac:dyDescent="0.25">
      <c r="A85">
        <v>2443</v>
      </c>
      <c r="B85">
        <v>1</v>
      </c>
    </row>
    <row r="86" spans="1:2" x14ac:dyDescent="0.25">
      <c r="A86">
        <v>89</v>
      </c>
      <c r="B86">
        <v>101</v>
      </c>
    </row>
    <row r="87" spans="1:2" x14ac:dyDescent="0.25">
      <c r="A87">
        <v>159</v>
      </c>
      <c r="B87">
        <v>1335</v>
      </c>
    </row>
    <row r="88" spans="1:2" x14ac:dyDescent="0.25">
      <c r="A88">
        <v>50</v>
      </c>
      <c r="B88">
        <v>15</v>
      </c>
    </row>
    <row r="89" spans="1:2" x14ac:dyDescent="0.25">
      <c r="A89">
        <v>186</v>
      </c>
      <c r="B89">
        <v>454</v>
      </c>
    </row>
    <row r="90" spans="1:2" x14ac:dyDescent="0.25">
      <c r="A90">
        <v>1071</v>
      </c>
      <c r="B90">
        <v>3182</v>
      </c>
    </row>
    <row r="91" spans="1:2" x14ac:dyDescent="0.25">
      <c r="A91">
        <v>117</v>
      </c>
      <c r="B91">
        <v>15</v>
      </c>
    </row>
    <row r="92" spans="1:2" x14ac:dyDescent="0.25">
      <c r="A92">
        <v>70</v>
      </c>
      <c r="B92">
        <v>133</v>
      </c>
    </row>
    <row r="93" spans="1:2" x14ac:dyDescent="0.25">
      <c r="A93">
        <v>135</v>
      </c>
      <c r="B93">
        <v>2062</v>
      </c>
    </row>
    <row r="94" spans="1:2" x14ac:dyDescent="0.25">
      <c r="A94">
        <v>768</v>
      </c>
      <c r="B94">
        <v>29</v>
      </c>
    </row>
    <row r="95" spans="1:2" x14ac:dyDescent="0.25">
      <c r="A95">
        <v>199</v>
      </c>
      <c r="B95">
        <v>132</v>
      </c>
    </row>
    <row r="96" spans="1:2" x14ac:dyDescent="0.25">
      <c r="A96">
        <v>107</v>
      </c>
      <c r="B96">
        <v>137</v>
      </c>
    </row>
    <row r="97" spans="1:2" x14ac:dyDescent="0.25">
      <c r="A97">
        <v>195</v>
      </c>
      <c r="B97">
        <v>908</v>
      </c>
    </row>
    <row r="98" spans="1:2" x14ac:dyDescent="0.25">
      <c r="A98">
        <v>3376</v>
      </c>
      <c r="B98">
        <v>10</v>
      </c>
    </row>
    <row r="99" spans="1:2" x14ac:dyDescent="0.25">
      <c r="A99">
        <v>41</v>
      </c>
      <c r="B99">
        <v>1910</v>
      </c>
    </row>
    <row r="100" spans="1:2" x14ac:dyDescent="0.25">
      <c r="A100">
        <v>1821</v>
      </c>
      <c r="B100">
        <v>38</v>
      </c>
    </row>
    <row r="101" spans="1:2" x14ac:dyDescent="0.25">
      <c r="A101">
        <v>164</v>
      </c>
      <c r="B101">
        <v>104</v>
      </c>
    </row>
    <row r="102" spans="1:2" x14ac:dyDescent="0.25">
      <c r="A102">
        <v>157</v>
      </c>
      <c r="B102">
        <v>49</v>
      </c>
    </row>
    <row r="103" spans="1:2" x14ac:dyDescent="0.25">
      <c r="A103">
        <v>246</v>
      </c>
      <c r="B103">
        <v>1</v>
      </c>
    </row>
    <row r="104" spans="1:2" x14ac:dyDescent="0.25">
      <c r="A104">
        <v>1396</v>
      </c>
      <c r="B104">
        <v>245</v>
      </c>
    </row>
    <row r="105" spans="1:2" x14ac:dyDescent="0.25">
      <c r="A105">
        <v>2506</v>
      </c>
      <c r="B105">
        <v>32</v>
      </c>
    </row>
    <row r="106" spans="1:2" x14ac:dyDescent="0.25">
      <c r="A106">
        <v>244</v>
      </c>
      <c r="B106">
        <v>7</v>
      </c>
    </row>
    <row r="107" spans="1:2" x14ac:dyDescent="0.25">
      <c r="A107">
        <v>146</v>
      </c>
      <c r="B107">
        <v>803</v>
      </c>
    </row>
    <row r="108" spans="1:2" x14ac:dyDescent="0.25">
      <c r="A108">
        <v>1267</v>
      </c>
      <c r="B108">
        <v>16</v>
      </c>
    </row>
    <row r="109" spans="1:2" x14ac:dyDescent="0.25">
      <c r="A109">
        <v>1561</v>
      </c>
      <c r="B109">
        <v>31</v>
      </c>
    </row>
    <row r="110" spans="1:2" x14ac:dyDescent="0.25">
      <c r="A110">
        <v>48</v>
      </c>
      <c r="B110">
        <v>108</v>
      </c>
    </row>
    <row r="111" spans="1:2" x14ac:dyDescent="0.25">
      <c r="A111">
        <v>2739</v>
      </c>
      <c r="B111">
        <v>30</v>
      </c>
    </row>
    <row r="112" spans="1:2" x14ac:dyDescent="0.25">
      <c r="A112">
        <v>3537</v>
      </c>
      <c r="B112">
        <v>17</v>
      </c>
    </row>
    <row r="113" spans="1:2" x14ac:dyDescent="0.25">
      <c r="A113">
        <v>2107</v>
      </c>
      <c r="B113">
        <v>80</v>
      </c>
    </row>
    <row r="114" spans="1:2" x14ac:dyDescent="0.25">
      <c r="A114">
        <v>3318</v>
      </c>
      <c r="B114">
        <v>2468</v>
      </c>
    </row>
    <row r="115" spans="1:2" x14ac:dyDescent="0.25">
      <c r="A115">
        <v>340</v>
      </c>
      <c r="B115">
        <v>26</v>
      </c>
    </row>
    <row r="116" spans="1:2" x14ac:dyDescent="0.25">
      <c r="A116">
        <v>1442</v>
      </c>
      <c r="B116">
        <v>73</v>
      </c>
    </row>
    <row r="117" spans="1:2" x14ac:dyDescent="0.25">
      <c r="A117">
        <v>126</v>
      </c>
      <c r="B117">
        <v>128</v>
      </c>
    </row>
    <row r="118" spans="1:2" x14ac:dyDescent="0.25">
      <c r="A118">
        <v>524</v>
      </c>
      <c r="B118">
        <v>33</v>
      </c>
    </row>
    <row r="119" spans="1:2" x14ac:dyDescent="0.25">
      <c r="A119">
        <v>1989</v>
      </c>
      <c r="B119">
        <v>1072</v>
      </c>
    </row>
    <row r="120" spans="1:2" x14ac:dyDescent="0.25">
      <c r="A120">
        <v>157</v>
      </c>
      <c r="B120">
        <v>393</v>
      </c>
    </row>
    <row r="121" spans="1:2" x14ac:dyDescent="0.25">
      <c r="A121">
        <v>4498</v>
      </c>
      <c r="B121">
        <v>1257</v>
      </c>
    </row>
    <row r="122" spans="1:2" x14ac:dyDescent="0.25">
      <c r="A122">
        <v>80</v>
      </c>
      <c r="B122">
        <v>328</v>
      </c>
    </row>
    <row r="123" spans="1:2" x14ac:dyDescent="0.25">
      <c r="A123">
        <v>43</v>
      </c>
      <c r="B123">
        <v>147</v>
      </c>
    </row>
    <row r="124" spans="1:2" x14ac:dyDescent="0.25">
      <c r="A124">
        <v>2053</v>
      </c>
      <c r="B124">
        <v>830</v>
      </c>
    </row>
    <row r="125" spans="1:2" x14ac:dyDescent="0.25">
      <c r="A125">
        <v>168</v>
      </c>
      <c r="B125">
        <v>331</v>
      </c>
    </row>
    <row r="126" spans="1:2" x14ac:dyDescent="0.25">
      <c r="A126">
        <v>4289</v>
      </c>
      <c r="B126">
        <v>25</v>
      </c>
    </row>
    <row r="127" spans="1:2" x14ac:dyDescent="0.25">
      <c r="A127">
        <v>165</v>
      </c>
      <c r="B127">
        <v>3483</v>
      </c>
    </row>
    <row r="128" spans="1:2" x14ac:dyDescent="0.25">
      <c r="A128">
        <v>1815</v>
      </c>
      <c r="B128">
        <v>923</v>
      </c>
    </row>
    <row r="129" spans="1:2" x14ac:dyDescent="0.25">
      <c r="A129">
        <v>397</v>
      </c>
      <c r="B129">
        <v>1</v>
      </c>
    </row>
    <row r="130" spans="1:2" x14ac:dyDescent="0.25">
      <c r="A130">
        <v>1539</v>
      </c>
      <c r="B130">
        <v>33</v>
      </c>
    </row>
    <row r="131" spans="1:2" x14ac:dyDescent="0.25">
      <c r="A131">
        <v>138</v>
      </c>
      <c r="B131">
        <v>40</v>
      </c>
    </row>
    <row r="132" spans="1:2" x14ac:dyDescent="0.25">
      <c r="A132">
        <v>3594</v>
      </c>
      <c r="B132">
        <v>23</v>
      </c>
    </row>
    <row r="133" spans="1:2" x14ac:dyDescent="0.25">
      <c r="A133">
        <v>5880</v>
      </c>
      <c r="B133">
        <v>75</v>
      </c>
    </row>
    <row r="134" spans="1:2" x14ac:dyDescent="0.25">
      <c r="A134">
        <v>112</v>
      </c>
      <c r="B134">
        <v>2176</v>
      </c>
    </row>
    <row r="135" spans="1:2" x14ac:dyDescent="0.25">
      <c r="A135">
        <v>943</v>
      </c>
      <c r="B135">
        <v>441</v>
      </c>
    </row>
    <row r="136" spans="1:2" x14ac:dyDescent="0.25">
      <c r="A136">
        <v>2468</v>
      </c>
      <c r="B136">
        <v>25</v>
      </c>
    </row>
    <row r="137" spans="1:2" x14ac:dyDescent="0.25">
      <c r="A137">
        <v>2551</v>
      </c>
      <c r="B137">
        <v>127</v>
      </c>
    </row>
    <row r="138" spans="1:2" x14ac:dyDescent="0.25">
      <c r="A138">
        <v>101</v>
      </c>
      <c r="B138">
        <v>355</v>
      </c>
    </row>
    <row r="139" spans="1:2" x14ac:dyDescent="0.25">
      <c r="A139">
        <v>92</v>
      </c>
      <c r="B139">
        <v>44</v>
      </c>
    </row>
    <row r="140" spans="1:2" x14ac:dyDescent="0.25">
      <c r="A140">
        <v>62</v>
      </c>
      <c r="B140">
        <v>67</v>
      </c>
    </row>
    <row r="141" spans="1:2" x14ac:dyDescent="0.25">
      <c r="A141">
        <v>149</v>
      </c>
      <c r="B141">
        <v>1068</v>
      </c>
    </row>
    <row r="142" spans="1:2" x14ac:dyDescent="0.25">
      <c r="A142">
        <v>329</v>
      </c>
      <c r="B142">
        <v>424</v>
      </c>
    </row>
    <row r="143" spans="1:2" x14ac:dyDescent="0.25">
      <c r="A143">
        <v>97</v>
      </c>
      <c r="B143">
        <v>151</v>
      </c>
    </row>
    <row r="144" spans="1:2" x14ac:dyDescent="0.25">
      <c r="A144">
        <v>1784</v>
      </c>
      <c r="B144">
        <v>1608</v>
      </c>
    </row>
    <row r="145" spans="1:2" x14ac:dyDescent="0.25">
      <c r="A145">
        <v>1684</v>
      </c>
      <c r="B145">
        <v>941</v>
      </c>
    </row>
    <row r="146" spans="1:2" x14ac:dyDescent="0.25">
      <c r="A146">
        <v>250</v>
      </c>
      <c r="B146">
        <v>1</v>
      </c>
    </row>
    <row r="147" spans="1:2" x14ac:dyDescent="0.25">
      <c r="A147">
        <v>238</v>
      </c>
      <c r="B147">
        <v>40</v>
      </c>
    </row>
    <row r="148" spans="1:2" x14ac:dyDescent="0.25">
      <c r="A148">
        <v>53</v>
      </c>
      <c r="B148">
        <v>3015</v>
      </c>
    </row>
    <row r="149" spans="1:2" x14ac:dyDescent="0.25">
      <c r="A149">
        <v>214</v>
      </c>
      <c r="B149">
        <v>435</v>
      </c>
    </row>
    <row r="150" spans="1:2" x14ac:dyDescent="0.25">
      <c r="A150">
        <v>222</v>
      </c>
      <c r="B150">
        <v>714</v>
      </c>
    </row>
    <row r="151" spans="1:2" x14ac:dyDescent="0.25">
      <c r="A151">
        <v>1884</v>
      </c>
      <c r="B151">
        <v>5497</v>
      </c>
    </row>
    <row r="152" spans="1:2" x14ac:dyDescent="0.25">
      <c r="A152">
        <v>218</v>
      </c>
      <c r="B152">
        <v>418</v>
      </c>
    </row>
    <row r="153" spans="1:2" x14ac:dyDescent="0.25">
      <c r="A153">
        <v>6465</v>
      </c>
      <c r="B153">
        <v>1439</v>
      </c>
    </row>
    <row r="154" spans="1:2" x14ac:dyDescent="0.25">
      <c r="A154">
        <v>59</v>
      </c>
      <c r="B154">
        <v>15</v>
      </c>
    </row>
    <row r="155" spans="1:2" x14ac:dyDescent="0.25">
      <c r="A155">
        <v>88</v>
      </c>
      <c r="B155">
        <v>1999</v>
      </c>
    </row>
    <row r="156" spans="1:2" x14ac:dyDescent="0.25">
      <c r="A156">
        <v>1697</v>
      </c>
      <c r="B156">
        <v>118</v>
      </c>
    </row>
    <row r="157" spans="1:2" x14ac:dyDescent="0.25">
      <c r="A157">
        <v>92</v>
      </c>
      <c r="B157">
        <v>162</v>
      </c>
    </row>
    <row r="158" spans="1:2" x14ac:dyDescent="0.25">
      <c r="A158">
        <v>186</v>
      </c>
      <c r="B158">
        <v>83</v>
      </c>
    </row>
    <row r="159" spans="1:2" x14ac:dyDescent="0.25">
      <c r="A159">
        <v>138</v>
      </c>
      <c r="B159">
        <v>747</v>
      </c>
    </row>
    <row r="160" spans="1:2" x14ac:dyDescent="0.25">
      <c r="A160">
        <v>261</v>
      </c>
      <c r="B160">
        <v>84</v>
      </c>
    </row>
    <row r="161" spans="1:2" x14ac:dyDescent="0.25">
      <c r="A161">
        <v>107</v>
      </c>
      <c r="B161">
        <v>91</v>
      </c>
    </row>
    <row r="162" spans="1:2" x14ac:dyDescent="0.25">
      <c r="A162">
        <v>199</v>
      </c>
      <c r="B162">
        <v>792</v>
      </c>
    </row>
    <row r="163" spans="1:2" x14ac:dyDescent="0.25">
      <c r="A163">
        <v>5512</v>
      </c>
      <c r="B163">
        <v>32</v>
      </c>
    </row>
    <row r="164" spans="1:2" x14ac:dyDescent="0.25">
      <c r="A164">
        <v>86</v>
      </c>
      <c r="B164">
        <v>186</v>
      </c>
    </row>
    <row r="165" spans="1:2" x14ac:dyDescent="0.25">
      <c r="A165">
        <v>2768</v>
      </c>
      <c r="B165">
        <v>605</v>
      </c>
    </row>
    <row r="166" spans="1:2" x14ac:dyDescent="0.25">
      <c r="A166">
        <v>48</v>
      </c>
      <c r="B166">
        <v>1</v>
      </c>
    </row>
    <row r="167" spans="1:2" x14ac:dyDescent="0.25">
      <c r="A167">
        <v>87</v>
      </c>
      <c r="B167">
        <v>31</v>
      </c>
    </row>
    <row r="168" spans="1:2" x14ac:dyDescent="0.25">
      <c r="A168">
        <v>1894</v>
      </c>
      <c r="B168">
        <v>1181</v>
      </c>
    </row>
    <row r="169" spans="1:2" x14ac:dyDescent="0.25">
      <c r="A169">
        <v>282</v>
      </c>
      <c r="B169">
        <v>39</v>
      </c>
    </row>
    <row r="170" spans="1:2" x14ac:dyDescent="0.25">
      <c r="A170">
        <v>116</v>
      </c>
      <c r="B170">
        <v>46</v>
      </c>
    </row>
    <row r="171" spans="1:2" x14ac:dyDescent="0.25">
      <c r="A171">
        <v>83</v>
      </c>
      <c r="B171">
        <v>105</v>
      </c>
    </row>
    <row r="172" spans="1:2" x14ac:dyDescent="0.25">
      <c r="A172">
        <v>91</v>
      </c>
      <c r="B172">
        <v>535</v>
      </c>
    </row>
    <row r="173" spans="1:2" x14ac:dyDescent="0.25">
      <c r="A173">
        <v>546</v>
      </c>
      <c r="B173">
        <v>16</v>
      </c>
    </row>
    <row r="174" spans="1:2" x14ac:dyDescent="0.25">
      <c r="A174">
        <v>393</v>
      </c>
      <c r="B174">
        <v>575</v>
      </c>
    </row>
    <row r="175" spans="1:2" x14ac:dyDescent="0.25">
      <c r="A175">
        <v>133</v>
      </c>
      <c r="B175">
        <v>1120</v>
      </c>
    </row>
    <row r="176" spans="1:2" x14ac:dyDescent="0.25">
      <c r="A176">
        <v>254</v>
      </c>
      <c r="B176">
        <v>113</v>
      </c>
    </row>
    <row r="177" spans="1:2" x14ac:dyDescent="0.25">
      <c r="A177">
        <v>176</v>
      </c>
      <c r="B177">
        <v>1538</v>
      </c>
    </row>
    <row r="178" spans="1:2" x14ac:dyDescent="0.25">
      <c r="A178">
        <v>337</v>
      </c>
      <c r="B178">
        <v>9</v>
      </c>
    </row>
    <row r="179" spans="1:2" x14ac:dyDescent="0.25">
      <c r="A179">
        <v>107</v>
      </c>
      <c r="B179">
        <v>554</v>
      </c>
    </row>
    <row r="180" spans="1:2" x14ac:dyDescent="0.25">
      <c r="A180">
        <v>183</v>
      </c>
      <c r="B180">
        <v>648</v>
      </c>
    </row>
    <row r="181" spans="1:2" x14ac:dyDescent="0.25">
      <c r="A181">
        <v>72</v>
      </c>
      <c r="B181">
        <v>21</v>
      </c>
    </row>
    <row r="182" spans="1:2" x14ac:dyDescent="0.25">
      <c r="A182">
        <v>295</v>
      </c>
      <c r="B182">
        <v>54</v>
      </c>
    </row>
    <row r="183" spans="1:2" x14ac:dyDescent="0.25">
      <c r="A183">
        <v>142</v>
      </c>
      <c r="B183">
        <v>120</v>
      </c>
    </row>
    <row r="184" spans="1:2" x14ac:dyDescent="0.25">
      <c r="A184">
        <v>85</v>
      </c>
      <c r="B184">
        <v>579</v>
      </c>
    </row>
    <row r="185" spans="1:2" x14ac:dyDescent="0.25">
      <c r="A185">
        <v>659</v>
      </c>
      <c r="B185">
        <v>2072</v>
      </c>
    </row>
    <row r="186" spans="1:2" x14ac:dyDescent="0.25">
      <c r="A186">
        <v>121</v>
      </c>
      <c r="B186">
        <v>0</v>
      </c>
    </row>
    <row r="187" spans="1:2" x14ac:dyDescent="0.25">
      <c r="A187">
        <v>3742</v>
      </c>
      <c r="B187">
        <v>1796</v>
      </c>
    </row>
    <row r="188" spans="1:2" x14ac:dyDescent="0.25">
      <c r="A188">
        <v>223</v>
      </c>
      <c r="B188">
        <v>62</v>
      </c>
    </row>
    <row r="189" spans="1:2" x14ac:dyDescent="0.25">
      <c r="A189">
        <v>133</v>
      </c>
      <c r="B189">
        <v>347</v>
      </c>
    </row>
    <row r="190" spans="1:2" x14ac:dyDescent="0.25">
      <c r="A190">
        <v>5168</v>
      </c>
      <c r="B190">
        <v>19</v>
      </c>
    </row>
    <row r="191" spans="1:2" x14ac:dyDescent="0.25">
      <c r="A191">
        <v>307</v>
      </c>
      <c r="B191">
        <v>1258</v>
      </c>
    </row>
    <row r="192" spans="1:2" x14ac:dyDescent="0.25">
      <c r="A192">
        <v>2441</v>
      </c>
      <c r="B192">
        <v>362</v>
      </c>
    </row>
    <row r="193" spans="1:2" x14ac:dyDescent="0.25">
      <c r="A193">
        <v>1385</v>
      </c>
      <c r="B193">
        <v>133</v>
      </c>
    </row>
    <row r="194" spans="1:2" x14ac:dyDescent="0.25">
      <c r="A194">
        <v>190</v>
      </c>
      <c r="B194">
        <v>846</v>
      </c>
    </row>
    <row r="195" spans="1:2" x14ac:dyDescent="0.25">
      <c r="A195">
        <v>470</v>
      </c>
      <c r="B195">
        <v>10</v>
      </c>
    </row>
    <row r="196" spans="1:2" x14ac:dyDescent="0.25">
      <c r="A196">
        <v>253</v>
      </c>
      <c r="B196">
        <v>191</v>
      </c>
    </row>
    <row r="197" spans="1:2" x14ac:dyDescent="0.25">
      <c r="A197">
        <v>1113</v>
      </c>
      <c r="B197">
        <v>1979</v>
      </c>
    </row>
    <row r="198" spans="1:2" x14ac:dyDescent="0.25">
      <c r="A198">
        <v>2283</v>
      </c>
      <c r="B198">
        <v>63</v>
      </c>
    </row>
    <row r="199" spans="1:2" x14ac:dyDescent="0.25">
      <c r="A199">
        <v>1095</v>
      </c>
      <c r="B199">
        <v>6080</v>
      </c>
    </row>
    <row r="200" spans="1:2" x14ac:dyDescent="0.25">
      <c r="A200">
        <v>1690</v>
      </c>
      <c r="B200">
        <v>80</v>
      </c>
    </row>
    <row r="201" spans="1:2" x14ac:dyDescent="0.25">
      <c r="A201">
        <v>191</v>
      </c>
      <c r="B201">
        <v>9</v>
      </c>
    </row>
    <row r="202" spans="1:2" x14ac:dyDescent="0.25">
      <c r="A202">
        <v>2013</v>
      </c>
      <c r="B202">
        <v>1784</v>
      </c>
    </row>
    <row r="203" spans="1:2" x14ac:dyDescent="0.25">
      <c r="A203">
        <v>1703</v>
      </c>
      <c r="B203">
        <v>243</v>
      </c>
    </row>
    <row r="204" spans="1:2" x14ac:dyDescent="0.25">
      <c r="A204">
        <v>80</v>
      </c>
      <c r="B204">
        <v>1296</v>
      </c>
    </row>
    <row r="205" spans="1:2" x14ac:dyDescent="0.25">
      <c r="A205">
        <v>41</v>
      </c>
      <c r="B205">
        <v>77</v>
      </c>
    </row>
    <row r="206" spans="1:2" x14ac:dyDescent="0.25">
      <c r="A206">
        <v>187</v>
      </c>
      <c r="B206">
        <v>395</v>
      </c>
    </row>
    <row r="207" spans="1:2" x14ac:dyDescent="0.25">
      <c r="A207">
        <v>2875</v>
      </c>
      <c r="B207">
        <v>49</v>
      </c>
    </row>
    <row r="208" spans="1:2" x14ac:dyDescent="0.25">
      <c r="A208">
        <v>88</v>
      </c>
      <c r="B208">
        <v>180</v>
      </c>
    </row>
    <row r="209" spans="1:2" x14ac:dyDescent="0.25">
      <c r="A209">
        <v>191</v>
      </c>
      <c r="B209">
        <v>2690</v>
      </c>
    </row>
    <row r="210" spans="1:2" x14ac:dyDescent="0.25">
      <c r="A210">
        <v>139</v>
      </c>
      <c r="B210">
        <v>2779</v>
      </c>
    </row>
    <row r="211" spans="1:2" x14ac:dyDescent="0.25">
      <c r="A211">
        <v>186</v>
      </c>
      <c r="B211">
        <v>92</v>
      </c>
    </row>
    <row r="212" spans="1:2" x14ac:dyDescent="0.25">
      <c r="A212">
        <v>112</v>
      </c>
      <c r="B212">
        <v>1028</v>
      </c>
    </row>
    <row r="213" spans="1:2" x14ac:dyDescent="0.25">
      <c r="A213">
        <v>101</v>
      </c>
      <c r="B213">
        <v>26</v>
      </c>
    </row>
    <row r="214" spans="1:2" x14ac:dyDescent="0.25">
      <c r="A214">
        <v>206</v>
      </c>
      <c r="B214">
        <v>1790</v>
      </c>
    </row>
    <row r="215" spans="1:2" x14ac:dyDescent="0.25">
      <c r="A215">
        <v>154</v>
      </c>
      <c r="B215">
        <v>37</v>
      </c>
    </row>
    <row r="216" spans="1:2" x14ac:dyDescent="0.25">
      <c r="A216">
        <v>5966</v>
      </c>
      <c r="B216">
        <v>35</v>
      </c>
    </row>
    <row r="217" spans="1:2" x14ac:dyDescent="0.25">
      <c r="A217">
        <v>169</v>
      </c>
      <c r="B217">
        <v>558</v>
      </c>
    </row>
    <row r="218" spans="1:2" x14ac:dyDescent="0.25">
      <c r="A218">
        <v>2106</v>
      </c>
      <c r="B218">
        <v>64</v>
      </c>
    </row>
    <row r="219" spans="1:2" x14ac:dyDescent="0.25">
      <c r="A219">
        <v>131</v>
      </c>
      <c r="B219">
        <v>245</v>
      </c>
    </row>
    <row r="220" spans="1:2" x14ac:dyDescent="0.25">
      <c r="A220">
        <v>84</v>
      </c>
      <c r="B220">
        <v>71</v>
      </c>
    </row>
    <row r="221" spans="1:2" x14ac:dyDescent="0.25">
      <c r="A221">
        <v>155</v>
      </c>
      <c r="B221">
        <v>42</v>
      </c>
    </row>
    <row r="222" spans="1:2" x14ac:dyDescent="0.25">
      <c r="A222">
        <v>189</v>
      </c>
      <c r="B222">
        <v>156</v>
      </c>
    </row>
    <row r="223" spans="1:2" x14ac:dyDescent="0.25">
      <c r="A223">
        <v>4799</v>
      </c>
      <c r="B223">
        <v>1368</v>
      </c>
    </row>
    <row r="224" spans="1:2" x14ac:dyDescent="0.25">
      <c r="A224">
        <v>1137</v>
      </c>
      <c r="B224">
        <v>102</v>
      </c>
    </row>
    <row r="225" spans="1:2" x14ac:dyDescent="0.25">
      <c r="A225">
        <v>1152</v>
      </c>
      <c r="B225">
        <v>86</v>
      </c>
    </row>
    <row r="226" spans="1:2" x14ac:dyDescent="0.25">
      <c r="A226">
        <v>50</v>
      </c>
      <c r="B226">
        <v>253</v>
      </c>
    </row>
    <row r="227" spans="1:2" x14ac:dyDescent="0.25">
      <c r="A227">
        <v>3059</v>
      </c>
      <c r="B227">
        <v>157</v>
      </c>
    </row>
    <row r="228" spans="1:2" x14ac:dyDescent="0.25">
      <c r="A228">
        <v>34</v>
      </c>
      <c r="B228">
        <v>183</v>
      </c>
    </row>
    <row r="229" spans="1:2" x14ac:dyDescent="0.25">
      <c r="A229">
        <v>220</v>
      </c>
      <c r="B229">
        <v>82</v>
      </c>
    </row>
    <row r="230" spans="1:2" x14ac:dyDescent="0.25">
      <c r="A230">
        <v>1604</v>
      </c>
      <c r="B230">
        <v>1</v>
      </c>
    </row>
    <row r="231" spans="1:2" x14ac:dyDescent="0.25">
      <c r="A231">
        <v>454</v>
      </c>
      <c r="B231">
        <v>1198</v>
      </c>
    </row>
    <row r="232" spans="1:2" x14ac:dyDescent="0.25">
      <c r="A232">
        <v>123</v>
      </c>
      <c r="B232">
        <v>648</v>
      </c>
    </row>
    <row r="233" spans="1:2" x14ac:dyDescent="0.25">
      <c r="A233">
        <v>299</v>
      </c>
      <c r="B233">
        <v>64</v>
      </c>
    </row>
    <row r="234" spans="1:2" x14ac:dyDescent="0.25">
      <c r="A234">
        <v>2237</v>
      </c>
      <c r="B234">
        <v>62</v>
      </c>
    </row>
    <row r="235" spans="1:2" x14ac:dyDescent="0.25">
      <c r="A235">
        <v>645</v>
      </c>
      <c r="B235">
        <v>750</v>
      </c>
    </row>
    <row r="236" spans="1:2" x14ac:dyDescent="0.25">
      <c r="A236">
        <v>484</v>
      </c>
      <c r="B236">
        <v>105</v>
      </c>
    </row>
    <row r="237" spans="1:2" x14ac:dyDescent="0.25">
      <c r="A237">
        <v>154</v>
      </c>
      <c r="B237">
        <v>2604</v>
      </c>
    </row>
    <row r="238" spans="1:2" x14ac:dyDescent="0.25">
      <c r="A238">
        <v>82</v>
      </c>
      <c r="B238">
        <v>65</v>
      </c>
    </row>
    <row r="239" spans="1:2" x14ac:dyDescent="0.25">
      <c r="A239">
        <v>134</v>
      </c>
      <c r="B239">
        <v>94</v>
      </c>
    </row>
    <row r="240" spans="1:2" x14ac:dyDescent="0.25">
      <c r="A240">
        <v>5203</v>
      </c>
      <c r="B240">
        <v>257</v>
      </c>
    </row>
    <row r="241" spans="1:2" x14ac:dyDescent="0.25">
      <c r="A241">
        <v>94</v>
      </c>
      <c r="B241">
        <v>2928</v>
      </c>
    </row>
    <row r="242" spans="1:2" x14ac:dyDescent="0.25">
      <c r="A242">
        <v>205</v>
      </c>
      <c r="B242">
        <v>4697</v>
      </c>
    </row>
    <row r="243" spans="1:2" x14ac:dyDescent="0.25">
      <c r="A243">
        <v>92</v>
      </c>
      <c r="B243">
        <v>2915</v>
      </c>
    </row>
    <row r="244" spans="1:2" x14ac:dyDescent="0.25">
      <c r="A244">
        <v>219</v>
      </c>
      <c r="B244">
        <v>18</v>
      </c>
    </row>
    <row r="245" spans="1:2" x14ac:dyDescent="0.25">
      <c r="A245">
        <v>2526</v>
      </c>
      <c r="B245">
        <v>602</v>
      </c>
    </row>
    <row r="246" spans="1:2" x14ac:dyDescent="0.25">
      <c r="A246">
        <v>94</v>
      </c>
      <c r="B246">
        <v>1</v>
      </c>
    </row>
    <row r="247" spans="1:2" x14ac:dyDescent="0.25">
      <c r="A247">
        <v>1713</v>
      </c>
      <c r="B247">
        <v>3868</v>
      </c>
    </row>
    <row r="248" spans="1:2" x14ac:dyDescent="0.25">
      <c r="A248">
        <v>249</v>
      </c>
      <c r="B248">
        <v>504</v>
      </c>
    </row>
    <row r="249" spans="1:2" x14ac:dyDescent="0.25">
      <c r="A249">
        <v>192</v>
      </c>
      <c r="B249">
        <v>14</v>
      </c>
    </row>
    <row r="250" spans="1:2" x14ac:dyDescent="0.25">
      <c r="A250">
        <v>247</v>
      </c>
      <c r="B250">
        <v>750</v>
      </c>
    </row>
    <row r="251" spans="1:2" x14ac:dyDescent="0.25">
      <c r="A251">
        <v>2293</v>
      </c>
      <c r="B251">
        <v>77</v>
      </c>
    </row>
    <row r="252" spans="1:2" x14ac:dyDescent="0.25">
      <c r="A252">
        <v>3131</v>
      </c>
      <c r="B252">
        <v>752</v>
      </c>
    </row>
    <row r="253" spans="1:2" x14ac:dyDescent="0.25">
      <c r="A253">
        <v>143</v>
      </c>
      <c r="B253">
        <v>131</v>
      </c>
    </row>
    <row r="254" spans="1:2" x14ac:dyDescent="0.25">
      <c r="A254">
        <v>296</v>
      </c>
      <c r="B254">
        <v>87</v>
      </c>
    </row>
    <row r="255" spans="1:2" x14ac:dyDescent="0.25">
      <c r="A255">
        <v>170</v>
      </c>
      <c r="B255">
        <v>1063</v>
      </c>
    </row>
    <row r="256" spans="1:2" x14ac:dyDescent="0.25">
      <c r="A256">
        <v>86</v>
      </c>
      <c r="B256">
        <v>76</v>
      </c>
    </row>
    <row r="257" spans="1:2" x14ac:dyDescent="0.25">
      <c r="A257">
        <v>6286</v>
      </c>
      <c r="B257">
        <v>4428</v>
      </c>
    </row>
    <row r="258" spans="1:2" x14ac:dyDescent="0.25">
      <c r="A258">
        <v>3727</v>
      </c>
      <c r="B258">
        <v>58</v>
      </c>
    </row>
    <row r="259" spans="1:2" x14ac:dyDescent="0.25">
      <c r="A259">
        <v>1605</v>
      </c>
      <c r="B259">
        <v>111</v>
      </c>
    </row>
    <row r="260" spans="1:2" x14ac:dyDescent="0.25">
      <c r="A260">
        <v>2120</v>
      </c>
      <c r="B260">
        <v>2955</v>
      </c>
    </row>
    <row r="261" spans="1:2" x14ac:dyDescent="0.25">
      <c r="A261">
        <v>50</v>
      </c>
      <c r="B261">
        <v>1657</v>
      </c>
    </row>
    <row r="262" spans="1:2" x14ac:dyDescent="0.25">
      <c r="A262">
        <v>2080</v>
      </c>
      <c r="B262">
        <v>926</v>
      </c>
    </row>
    <row r="263" spans="1:2" x14ac:dyDescent="0.25">
      <c r="A263">
        <v>2105</v>
      </c>
      <c r="B263">
        <v>77</v>
      </c>
    </row>
    <row r="264" spans="1:2" x14ac:dyDescent="0.25">
      <c r="A264">
        <v>2436</v>
      </c>
      <c r="B264">
        <v>1748</v>
      </c>
    </row>
    <row r="265" spans="1:2" x14ac:dyDescent="0.25">
      <c r="A265">
        <v>80</v>
      </c>
      <c r="B265">
        <v>79</v>
      </c>
    </row>
    <row r="266" spans="1:2" x14ac:dyDescent="0.25">
      <c r="A266">
        <v>42</v>
      </c>
      <c r="B266">
        <v>889</v>
      </c>
    </row>
    <row r="267" spans="1:2" x14ac:dyDescent="0.25">
      <c r="A267">
        <v>139</v>
      </c>
      <c r="B267">
        <v>56</v>
      </c>
    </row>
    <row r="268" spans="1:2" x14ac:dyDescent="0.25">
      <c r="A268">
        <v>159</v>
      </c>
      <c r="B268">
        <v>1</v>
      </c>
    </row>
    <row r="269" spans="1:2" x14ac:dyDescent="0.25">
      <c r="A269">
        <v>381</v>
      </c>
      <c r="B269">
        <v>83</v>
      </c>
    </row>
    <row r="270" spans="1:2" x14ac:dyDescent="0.25">
      <c r="A270">
        <v>194</v>
      </c>
      <c r="B270">
        <v>2025</v>
      </c>
    </row>
    <row r="271" spans="1:2" x14ac:dyDescent="0.25">
      <c r="A271">
        <v>106</v>
      </c>
      <c r="B271">
        <v>14</v>
      </c>
    </row>
    <row r="272" spans="1:2" x14ac:dyDescent="0.25">
      <c r="A272">
        <v>142</v>
      </c>
      <c r="B272">
        <v>656</v>
      </c>
    </row>
    <row r="273" spans="1:2" x14ac:dyDescent="0.25">
      <c r="A273">
        <v>211</v>
      </c>
      <c r="B273">
        <v>1596</v>
      </c>
    </row>
    <row r="274" spans="1:2" x14ac:dyDescent="0.25">
      <c r="A274">
        <v>2756</v>
      </c>
      <c r="B274">
        <v>10</v>
      </c>
    </row>
    <row r="275" spans="1:2" x14ac:dyDescent="0.25">
      <c r="A275">
        <v>173</v>
      </c>
      <c r="B275">
        <v>1121</v>
      </c>
    </row>
    <row r="276" spans="1:2" x14ac:dyDescent="0.25">
      <c r="A276">
        <v>87</v>
      </c>
      <c r="B276">
        <v>15</v>
      </c>
    </row>
    <row r="277" spans="1:2" x14ac:dyDescent="0.25">
      <c r="A277">
        <v>1572</v>
      </c>
      <c r="B277">
        <v>191</v>
      </c>
    </row>
    <row r="278" spans="1:2" x14ac:dyDescent="0.25">
      <c r="A278">
        <v>2346</v>
      </c>
      <c r="B278">
        <v>16</v>
      </c>
    </row>
    <row r="279" spans="1:2" x14ac:dyDescent="0.25">
      <c r="A279">
        <v>115</v>
      </c>
      <c r="B279">
        <v>17</v>
      </c>
    </row>
    <row r="280" spans="1:2" x14ac:dyDescent="0.25">
      <c r="A280">
        <v>85</v>
      </c>
      <c r="B280">
        <v>34</v>
      </c>
    </row>
    <row r="281" spans="1:2" x14ac:dyDescent="0.25">
      <c r="A281">
        <v>144</v>
      </c>
      <c r="B281">
        <v>1</v>
      </c>
    </row>
    <row r="282" spans="1:2" x14ac:dyDescent="0.25">
      <c r="A282">
        <v>2443</v>
      </c>
      <c r="B282">
        <v>1274</v>
      </c>
    </row>
    <row r="283" spans="1:2" x14ac:dyDescent="0.25">
      <c r="A283">
        <v>64</v>
      </c>
      <c r="B283">
        <v>210</v>
      </c>
    </row>
    <row r="284" spans="1:2" x14ac:dyDescent="0.25">
      <c r="A284">
        <v>268</v>
      </c>
      <c r="B284">
        <v>248</v>
      </c>
    </row>
    <row r="285" spans="1:2" x14ac:dyDescent="0.25">
      <c r="A285">
        <v>195</v>
      </c>
      <c r="B285">
        <v>513</v>
      </c>
    </row>
    <row r="286" spans="1:2" x14ac:dyDescent="0.25">
      <c r="A286">
        <v>186</v>
      </c>
      <c r="B286">
        <v>3410</v>
      </c>
    </row>
    <row r="287" spans="1:2" x14ac:dyDescent="0.25">
      <c r="A287">
        <v>460</v>
      </c>
      <c r="B287">
        <v>10</v>
      </c>
    </row>
    <row r="288" spans="1:2" x14ac:dyDescent="0.25">
      <c r="A288">
        <v>2528</v>
      </c>
      <c r="B288">
        <v>2201</v>
      </c>
    </row>
    <row r="289" spans="1:2" x14ac:dyDescent="0.25">
      <c r="A289">
        <v>3657</v>
      </c>
      <c r="B289">
        <v>676</v>
      </c>
    </row>
    <row r="290" spans="1:2" x14ac:dyDescent="0.25">
      <c r="A290">
        <v>131</v>
      </c>
      <c r="B290">
        <v>831</v>
      </c>
    </row>
    <row r="291" spans="1:2" x14ac:dyDescent="0.25">
      <c r="A291">
        <v>239</v>
      </c>
      <c r="B291">
        <v>859</v>
      </c>
    </row>
    <row r="292" spans="1:2" x14ac:dyDescent="0.25">
      <c r="A292">
        <v>78</v>
      </c>
      <c r="B292">
        <v>45</v>
      </c>
    </row>
    <row r="293" spans="1:2" x14ac:dyDescent="0.25">
      <c r="A293">
        <v>1773</v>
      </c>
      <c r="B293">
        <v>6</v>
      </c>
    </row>
    <row r="294" spans="1:2" x14ac:dyDescent="0.25">
      <c r="A294">
        <v>32</v>
      </c>
      <c r="B294">
        <v>7</v>
      </c>
    </row>
    <row r="295" spans="1:2" x14ac:dyDescent="0.25">
      <c r="A295">
        <v>369</v>
      </c>
      <c r="B295">
        <v>31</v>
      </c>
    </row>
    <row r="296" spans="1:2" x14ac:dyDescent="0.25">
      <c r="A296">
        <v>89</v>
      </c>
      <c r="B296">
        <v>78</v>
      </c>
    </row>
    <row r="297" spans="1:2" x14ac:dyDescent="0.25">
      <c r="A297">
        <v>147</v>
      </c>
      <c r="B297">
        <v>1225</v>
      </c>
    </row>
    <row r="298" spans="1:2" x14ac:dyDescent="0.25">
      <c r="A298">
        <v>126</v>
      </c>
      <c r="B298">
        <v>1</v>
      </c>
    </row>
    <row r="299" spans="1:2" x14ac:dyDescent="0.25">
      <c r="A299">
        <v>2218</v>
      </c>
      <c r="B299">
        <v>67</v>
      </c>
    </row>
    <row r="300" spans="1:2" x14ac:dyDescent="0.25">
      <c r="A300">
        <v>202</v>
      </c>
      <c r="B300">
        <v>19</v>
      </c>
    </row>
    <row r="301" spans="1:2" x14ac:dyDescent="0.25">
      <c r="A301">
        <v>140</v>
      </c>
      <c r="B301">
        <v>2108</v>
      </c>
    </row>
    <row r="302" spans="1:2" x14ac:dyDescent="0.25">
      <c r="A302">
        <v>1052</v>
      </c>
      <c r="B302">
        <v>679</v>
      </c>
    </row>
    <row r="303" spans="1:2" x14ac:dyDescent="0.25">
      <c r="A303">
        <v>247</v>
      </c>
      <c r="B303">
        <v>36</v>
      </c>
    </row>
    <row r="304" spans="1:2" x14ac:dyDescent="0.25">
      <c r="A304">
        <v>84</v>
      </c>
      <c r="B304">
        <v>47</v>
      </c>
    </row>
    <row r="305" spans="1:2" x14ac:dyDescent="0.25">
      <c r="A305">
        <v>88</v>
      </c>
      <c r="B305">
        <v>70</v>
      </c>
    </row>
    <row r="306" spans="1:2" x14ac:dyDescent="0.25">
      <c r="A306">
        <v>156</v>
      </c>
      <c r="B306">
        <v>154</v>
      </c>
    </row>
    <row r="307" spans="1:2" x14ac:dyDescent="0.25">
      <c r="A307">
        <v>2985</v>
      </c>
      <c r="B307">
        <v>22</v>
      </c>
    </row>
    <row r="308" spans="1:2" x14ac:dyDescent="0.25">
      <c r="A308">
        <v>762</v>
      </c>
      <c r="B308">
        <v>1758</v>
      </c>
    </row>
    <row r="309" spans="1:2" x14ac:dyDescent="0.25">
      <c r="A309">
        <v>554</v>
      </c>
      <c r="B309">
        <v>94</v>
      </c>
    </row>
    <row r="310" spans="1:2" x14ac:dyDescent="0.25">
      <c r="A310">
        <v>135</v>
      </c>
      <c r="B310">
        <v>33</v>
      </c>
    </row>
    <row r="311" spans="1:2" x14ac:dyDescent="0.25">
      <c r="A311">
        <v>122</v>
      </c>
      <c r="B311">
        <v>1</v>
      </c>
    </row>
    <row r="312" spans="1:2" x14ac:dyDescent="0.25">
      <c r="A312">
        <v>221</v>
      </c>
      <c r="B312">
        <v>31</v>
      </c>
    </row>
    <row r="313" spans="1:2" x14ac:dyDescent="0.25">
      <c r="A313">
        <v>126</v>
      </c>
      <c r="B313">
        <v>35</v>
      </c>
    </row>
    <row r="314" spans="1:2" x14ac:dyDescent="0.25">
      <c r="A314">
        <v>1022</v>
      </c>
      <c r="B314">
        <v>63</v>
      </c>
    </row>
    <row r="315" spans="1:2" x14ac:dyDescent="0.25">
      <c r="A315">
        <v>3177</v>
      </c>
      <c r="B315">
        <v>526</v>
      </c>
    </row>
    <row r="316" spans="1:2" x14ac:dyDescent="0.25">
      <c r="A316">
        <v>198</v>
      </c>
      <c r="B316">
        <v>121</v>
      </c>
    </row>
    <row r="317" spans="1:2" x14ac:dyDescent="0.25">
      <c r="A317">
        <v>85</v>
      </c>
      <c r="B317">
        <v>67</v>
      </c>
    </row>
    <row r="318" spans="1:2" x14ac:dyDescent="0.25">
      <c r="A318">
        <v>3596</v>
      </c>
      <c r="B318">
        <v>57</v>
      </c>
    </row>
    <row r="319" spans="1:2" x14ac:dyDescent="0.25">
      <c r="A319">
        <v>244</v>
      </c>
      <c r="B319">
        <v>1229</v>
      </c>
    </row>
    <row r="320" spans="1:2" x14ac:dyDescent="0.25">
      <c r="A320">
        <v>5180</v>
      </c>
      <c r="B320">
        <v>12</v>
      </c>
    </row>
    <row r="321" spans="1:2" x14ac:dyDescent="0.25">
      <c r="A321">
        <v>589</v>
      </c>
      <c r="B321">
        <v>452</v>
      </c>
    </row>
    <row r="322" spans="1:2" x14ac:dyDescent="0.25">
      <c r="A322">
        <v>2725</v>
      </c>
      <c r="B322">
        <v>1886</v>
      </c>
    </row>
    <row r="323" spans="1:2" x14ac:dyDescent="0.25">
      <c r="A323">
        <v>300</v>
      </c>
      <c r="B323">
        <v>1825</v>
      </c>
    </row>
    <row r="324" spans="1:2" x14ac:dyDescent="0.25">
      <c r="A324">
        <v>144</v>
      </c>
      <c r="B324">
        <v>31</v>
      </c>
    </row>
    <row r="325" spans="1:2" x14ac:dyDescent="0.25">
      <c r="A325">
        <v>87</v>
      </c>
      <c r="B325">
        <v>107</v>
      </c>
    </row>
    <row r="326" spans="1:2" x14ac:dyDescent="0.25">
      <c r="A326">
        <v>3116</v>
      </c>
      <c r="B326">
        <v>27</v>
      </c>
    </row>
    <row r="327" spans="1:2" x14ac:dyDescent="0.25">
      <c r="A327">
        <v>909</v>
      </c>
      <c r="B327">
        <v>1221</v>
      </c>
    </row>
    <row r="328" spans="1:2" x14ac:dyDescent="0.25">
      <c r="A328">
        <v>1613</v>
      </c>
      <c r="B328">
        <v>1</v>
      </c>
    </row>
    <row r="329" spans="1:2" x14ac:dyDescent="0.25">
      <c r="A329">
        <v>136</v>
      </c>
      <c r="B329">
        <v>16</v>
      </c>
    </row>
    <row r="330" spans="1:2" x14ac:dyDescent="0.25">
      <c r="A330">
        <v>130</v>
      </c>
      <c r="B330">
        <v>41</v>
      </c>
    </row>
    <row r="331" spans="1:2" x14ac:dyDescent="0.25">
      <c r="A331">
        <v>102</v>
      </c>
      <c r="B331">
        <v>523</v>
      </c>
    </row>
    <row r="332" spans="1:2" x14ac:dyDescent="0.25">
      <c r="A332">
        <v>4006</v>
      </c>
      <c r="B332">
        <v>141</v>
      </c>
    </row>
    <row r="333" spans="1:2" x14ac:dyDescent="0.25">
      <c r="A333">
        <v>1629</v>
      </c>
      <c r="B333">
        <v>52</v>
      </c>
    </row>
    <row r="334" spans="1:2" x14ac:dyDescent="0.25">
      <c r="A334">
        <v>2188</v>
      </c>
      <c r="B334">
        <v>225</v>
      </c>
    </row>
    <row r="335" spans="1:2" x14ac:dyDescent="0.25">
      <c r="A335">
        <v>2409</v>
      </c>
      <c r="B335">
        <v>38</v>
      </c>
    </row>
    <row r="336" spans="1:2" x14ac:dyDescent="0.25">
      <c r="A336">
        <v>194</v>
      </c>
      <c r="B336">
        <v>15</v>
      </c>
    </row>
    <row r="337" spans="1:2" x14ac:dyDescent="0.25">
      <c r="A337">
        <v>1140</v>
      </c>
      <c r="B337">
        <v>37</v>
      </c>
    </row>
    <row r="338" spans="1:2" x14ac:dyDescent="0.25">
      <c r="A338">
        <v>102</v>
      </c>
      <c r="B338">
        <v>112</v>
      </c>
    </row>
    <row r="339" spans="1:2" x14ac:dyDescent="0.25">
      <c r="A339">
        <v>2857</v>
      </c>
      <c r="B339">
        <v>21</v>
      </c>
    </row>
    <row r="340" spans="1:2" x14ac:dyDescent="0.25">
      <c r="A340">
        <v>107</v>
      </c>
      <c r="B340">
        <v>67</v>
      </c>
    </row>
    <row r="341" spans="1:2" x14ac:dyDescent="0.25">
      <c r="A341">
        <v>160</v>
      </c>
      <c r="B341">
        <v>78</v>
      </c>
    </row>
    <row r="342" spans="1:2" x14ac:dyDescent="0.25">
      <c r="A342">
        <v>2230</v>
      </c>
      <c r="B342">
        <v>67</v>
      </c>
    </row>
    <row r="343" spans="1:2" x14ac:dyDescent="0.25">
      <c r="A343">
        <v>316</v>
      </c>
      <c r="B343">
        <v>263</v>
      </c>
    </row>
    <row r="344" spans="1:2" x14ac:dyDescent="0.25">
      <c r="A344">
        <v>117</v>
      </c>
      <c r="B344">
        <v>1691</v>
      </c>
    </row>
    <row r="345" spans="1:2" x14ac:dyDescent="0.25">
      <c r="A345">
        <v>6406</v>
      </c>
      <c r="B345">
        <v>181</v>
      </c>
    </row>
    <row r="346" spans="1:2" x14ac:dyDescent="0.25">
      <c r="A346">
        <v>192</v>
      </c>
      <c r="B346">
        <v>13</v>
      </c>
    </row>
    <row r="347" spans="1:2" x14ac:dyDescent="0.25">
      <c r="A347">
        <v>26</v>
      </c>
      <c r="B347">
        <v>1</v>
      </c>
    </row>
    <row r="348" spans="1:2" x14ac:dyDescent="0.25">
      <c r="A348">
        <v>723</v>
      </c>
      <c r="B348">
        <v>21</v>
      </c>
    </row>
    <row r="349" spans="1:2" x14ac:dyDescent="0.25">
      <c r="A349">
        <v>170</v>
      </c>
      <c r="B349">
        <v>830</v>
      </c>
    </row>
    <row r="350" spans="1:2" x14ac:dyDescent="0.25">
      <c r="A350">
        <v>238</v>
      </c>
      <c r="B350">
        <v>130</v>
      </c>
    </row>
    <row r="351" spans="1:2" x14ac:dyDescent="0.25">
      <c r="A351">
        <v>55</v>
      </c>
      <c r="B351">
        <v>55</v>
      </c>
    </row>
    <row r="352" spans="1:2" x14ac:dyDescent="0.25">
      <c r="A352">
        <v>128</v>
      </c>
      <c r="B352">
        <v>114</v>
      </c>
    </row>
    <row r="353" spans="1:2" x14ac:dyDescent="0.25">
      <c r="A353">
        <v>2144</v>
      </c>
      <c r="B353">
        <v>594</v>
      </c>
    </row>
    <row r="354" spans="1:2" x14ac:dyDescent="0.25">
      <c r="A354">
        <v>2693</v>
      </c>
      <c r="B354">
        <v>24</v>
      </c>
    </row>
    <row r="355" spans="1:2" x14ac:dyDescent="0.25">
      <c r="A355">
        <v>432</v>
      </c>
      <c r="B355">
        <v>252</v>
      </c>
    </row>
    <row r="356" spans="1:2" x14ac:dyDescent="0.25">
      <c r="A356">
        <v>189</v>
      </c>
      <c r="B356">
        <v>67</v>
      </c>
    </row>
    <row r="357" spans="1:2" x14ac:dyDescent="0.25">
      <c r="A357">
        <v>154</v>
      </c>
      <c r="B357">
        <v>742</v>
      </c>
    </row>
    <row r="358" spans="1:2" x14ac:dyDescent="0.25">
      <c r="A358">
        <v>96</v>
      </c>
      <c r="B358">
        <v>75</v>
      </c>
    </row>
    <row r="359" spans="1:2" x14ac:dyDescent="0.25">
      <c r="A359">
        <v>3063</v>
      </c>
      <c r="B359">
        <v>4405</v>
      </c>
    </row>
    <row r="360" spans="1:2" x14ac:dyDescent="0.25">
      <c r="A360">
        <v>2266</v>
      </c>
      <c r="B360">
        <v>92</v>
      </c>
    </row>
    <row r="361" spans="1:2" x14ac:dyDescent="0.25">
      <c r="A361">
        <v>194</v>
      </c>
      <c r="B361">
        <v>64</v>
      </c>
    </row>
    <row r="362" spans="1:2" x14ac:dyDescent="0.25">
      <c r="A362">
        <v>129</v>
      </c>
      <c r="B362">
        <v>64</v>
      </c>
    </row>
    <row r="363" spans="1:2" x14ac:dyDescent="0.25">
      <c r="A363">
        <v>375</v>
      </c>
      <c r="B363">
        <v>842</v>
      </c>
    </row>
    <row r="364" spans="1:2" x14ac:dyDescent="0.25">
      <c r="A364">
        <v>409</v>
      </c>
      <c r="B364">
        <v>112</v>
      </c>
    </row>
    <row r="365" spans="1:2" x14ac:dyDescent="0.25">
      <c r="A365">
        <v>234</v>
      </c>
      <c r="B365">
        <v>374</v>
      </c>
    </row>
    <row r="366" spans="1:2" x14ac:dyDescent="0.25">
      <c r="A366">
        <v>3016</v>
      </c>
    </row>
    <row r="367" spans="1:2" x14ac:dyDescent="0.25">
      <c r="A367">
        <v>264</v>
      </c>
    </row>
    <row r="368" spans="1:2" x14ac:dyDescent="0.25">
      <c r="A368">
        <v>272</v>
      </c>
    </row>
    <row r="369" spans="1:1" x14ac:dyDescent="0.25">
      <c r="A369">
        <v>419</v>
      </c>
    </row>
    <row r="370" spans="1:1" x14ac:dyDescent="0.25">
      <c r="A370">
        <v>1621</v>
      </c>
    </row>
    <row r="371" spans="1:1" x14ac:dyDescent="0.25">
      <c r="A371">
        <v>1101</v>
      </c>
    </row>
    <row r="372" spans="1:1" x14ac:dyDescent="0.25">
      <c r="A372">
        <v>1073</v>
      </c>
    </row>
    <row r="373" spans="1:1" x14ac:dyDescent="0.25">
      <c r="A373">
        <v>331</v>
      </c>
    </row>
    <row r="374" spans="1:1" x14ac:dyDescent="0.25">
      <c r="A374">
        <v>1170</v>
      </c>
    </row>
    <row r="375" spans="1:1" x14ac:dyDescent="0.25">
      <c r="A375">
        <v>363</v>
      </c>
    </row>
    <row r="376" spans="1:1" x14ac:dyDescent="0.25">
      <c r="A376">
        <v>103</v>
      </c>
    </row>
    <row r="377" spans="1:1" x14ac:dyDescent="0.25">
      <c r="A377">
        <v>147</v>
      </c>
    </row>
    <row r="378" spans="1:1" x14ac:dyDescent="0.25">
      <c r="A378">
        <v>110</v>
      </c>
    </row>
    <row r="379" spans="1:1" x14ac:dyDescent="0.25">
      <c r="A379">
        <v>134</v>
      </c>
    </row>
    <row r="380" spans="1:1" x14ac:dyDescent="0.25">
      <c r="A380">
        <v>269</v>
      </c>
    </row>
    <row r="381" spans="1:1" x14ac:dyDescent="0.25">
      <c r="A381">
        <v>175</v>
      </c>
    </row>
    <row r="382" spans="1:1" x14ac:dyDescent="0.25">
      <c r="A382">
        <v>69</v>
      </c>
    </row>
    <row r="383" spans="1:1" x14ac:dyDescent="0.25">
      <c r="A383">
        <v>190</v>
      </c>
    </row>
    <row r="384" spans="1:1" x14ac:dyDescent="0.25">
      <c r="A384">
        <v>237</v>
      </c>
    </row>
    <row r="385" spans="1:1" x14ac:dyDescent="0.25">
      <c r="A385">
        <v>196</v>
      </c>
    </row>
    <row r="386" spans="1:1" x14ac:dyDescent="0.25">
      <c r="A386">
        <v>7295</v>
      </c>
    </row>
    <row r="387" spans="1:1" x14ac:dyDescent="0.25">
      <c r="A387">
        <v>2893</v>
      </c>
    </row>
    <row r="388" spans="1:1" x14ac:dyDescent="0.25">
      <c r="A388">
        <v>820</v>
      </c>
    </row>
    <row r="389" spans="1:1" x14ac:dyDescent="0.25">
      <c r="A389">
        <v>2038</v>
      </c>
    </row>
    <row r="390" spans="1:1" x14ac:dyDescent="0.25">
      <c r="A390">
        <v>116</v>
      </c>
    </row>
    <row r="391" spans="1:1" x14ac:dyDescent="0.25">
      <c r="A391">
        <v>1345</v>
      </c>
    </row>
    <row r="392" spans="1:1" x14ac:dyDescent="0.25">
      <c r="A392">
        <v>168</v>
      </c>
    </row>
    <row r="393" spans="1:1" x14ac:dyDescent="0.25">
      <c r="A393">
        <v>137</v>
      </c>
    </row>
    <row r="394" spans="1:1" x14ac:dyDescent="0.25">
      <c r="A394">
        <v>186</v>
      </c>
    </row>
    <row r="395" spans="1:1" x14ac:dyDescent="0.25">
      <c r="A395">
        <v>125</v>
      </c>
    </row>
    <row r="396" spans="1:1" x14ac:dyDescent="0.25">
      <c r="A396">
        <v>202</v>
      </c>
    </row>
    <row r="397" spans="1:1" x14ac:dyDescent="0.25">
      <c r="A397">
        <v>103</v>
      </c>
    </row>
    <row r="398" spans="1:1" x14ac:dyDescent="0.25">
      <c r="A398">
        <v>1785</v>
      </c>
    </row>
    <row r="399" spans="1:1" x14ac:dyDescent="0.25">
      <c r="A399">
        <v>157</v>
      </c>
    </row>
    <row r="400" spans="1:1" x14ac:dyDescent="0.25">
      <c r="A400">
        <v>555</v>
      </c>
    </row>
    <row r="401" spans="1:1" x14ac:dyDescent="0.25">
      <c r="A401">
        <v>297</v>
      </c>
    </row>
    <row r="402" spans="1:1" x14ac:dyDescent="0.25">
      <c r="A402">
        <v>123</v>
      </c>
    </row>
    <row r="403" spans="1:1" x14ac:dyDescent="0.25">
      <c r="A403">
        <v>3036</v>
      </c>
    </row>
    <row r="404" spans="1:1" x14ac:dyDescent="0.25">
      <c r="A404">
        <v>144</v>
      </c>
    </row>
    <row r="405" spans="1:1" x14ac:dyDescent="0.25">
      <c r="A405">
        <v>121</v>
      </c>
    </row>
    <row r="406" spans="1:1" x14ac:dyDescent="0.25">
      <c r="A406">
        <v>181</v>
      </c>
    </row>
    <row r="407" spans="1:1" x14ac:dyDescent="0.25">
      <c r="A407">
        <v>122</v>
      </c>
    </row>
    <row r="408" spans="1:1" x14ac:dyDescent="0.25">
      <c r="A408">
        <v>1071</v>
      </c>
    </row>
    <row r="409" spans="1:1" x14ac:dyDescent="0.25">
      <c r="A409">
        <v>980</v>
      </c>
    </row>
    <row r="410" spans="1:1" x14ac:dyDescent="0.25">
      <c r="A410">
        <v>536</v>
      </c>
    </row>
    <row r="411" spans="1:1" x14ac:dyDescent="0.25">
      <c r="A411">
        <v>1991</v>
      </c>
    </row>
    <row r="412" spans="1:1" x14ac:dyDescent="0.25">
      <c r="A412">
        <v>180</v>
      </c>
    </row>
    <row r="413" spans="1:1" x14ac:dyDescent="0.25">
      <c r="A413">
        <v>130</v>
      </c>
    </row>
    <row r="414" spans="1:1" x14ac:dyDescent="0.25">
      <c r="A414">
        <v>122</v>
      </c>
    </row>
    <row r="415" spans="1:1" x14ac:dyDescent="0.25">
      <c r="A415">
        <v>140</v>
      </c>
    </row>
    <row r="416" spans="1:1" x14ac:dyDescent="0.25">
      <c r="A416">
        <v>3388</v>
      </c>
    </row>
    <row r="417" spans="1:1" x14ac:dyDescent="0.25">
      <c r="A417">
        <v>280</v>
      </c>
    </row>
    <row r="418" spans="1:1" x14ac:dyDescent="0.25">
      <c r="A418">
        <v>366</v>
      </c>
    </row>
    <row r="419" spans="1:1" x14ac:dyDescent="0.25">
      <c r="A419">
        <v>270</v>
      </c>
    </row>
    <row r="420" spans="1:1" x14ac:dyDescent="0.25">
      <c r="A420">
        <v>137</v>
      </c>
    </row>
    <row r="421" spans="1:1" x14ac:dyDescent="0.25">
      <c r="A421">
        <v>3205</v>
      </c>
    </row>
    <row r="422" spans="1:1" x14ac:dyDescent="0.25">
      <c r="A422">
        <v>288</v>
      </c>
    </row>
    <row r="423" spans="1:1" x14ac:dyDescent="0.25">
      <c r="A423">
        <v>148</v>
      </c>
    </row>
    <row r="424" spans="1:1" x14ac:dyDescent="0.25">
      <c r="A424">
        <v>114</v>
      </c>
    </row>
    <row r="425" spans="1:1" x14ac:dyDescent="0.25">
      <c r="A425">
        <v>1518</v>
      </c>
    </row>
    <row r="426" spans="1:1" x14ac:dyDescent="0.25">
      <c r="A426">
        <v>166</v>
      </c>
    </row>
    <row r="427" spans="1:1" x14ac:dyDescent="0.25">
      <c r="A427">
        <v>100</v>
      </c>
    </row>
    <row r="428" spans="1:1" x14ac:dyDescent="0.25">
      <c r="A428">
        <v>235</v>
      </c>
    </row>
    <row r="429" spans="1:1" x14ac:dyDescent="0.25">
      <c r="A429">
        <v>148</v>
      </c>
    </row>
    <row r="430" spans="1:1" x14ac:dyDescent="0.25">
      <c r="A430">
        <v>198</v>
      </c>
    </row>
    <row r="431" spans="1:1" x14ac:dyDescent="0.25">
      <c r="A431">
        <v>150</v>
      </c>
    </row>
    <row r="432" spans="1:1" x14ac:dyDescent="0.25">
      <c r="A432">
        <v>216</v>
      </c>
    </row>
    <row r="433" spans="1:1" x14ac:dyDescent="0.25">
      <c r="A433">
        <v>5139</v>
      </c>
    </row>
    <row r="434" spans="1:1" x14ac:dyDescent="0.25">
      <c r="A434">
        <v>2353</v>
      </c>
    </row>
    <row r="435" spans="1:1" x14ac:dyDescent="0.25">
      <c r="A435">
        <v>78</v>
      </c>
    </row>
    <row r="436" spans="1:1" x14ac:dyDescent="0.25">
      <c r="A436">
        <v>174</v>
      </c>
    </row>
    <row r="437" spans="1:1" x14ac:dyDescent="0.25">
      <c r="A437">
        <v>164</v>
      </c>
    </row>
    <row r="438" spans="1:1" x14ac:dyDescent="0.25">
      <c r="A438">
        <v>161</v>
      </c>
    </row>
    <row r="439" spans="1:1" x14ac:dyDescent="0.25">
      <c r="A439">
        <v>138</v>
      </c>
    </row>
    <row r="440" spans="1:1" x14ac:dyDescent="0.25">
      <c r="A440">
        <v>3308</v>
      </c>
    </row>
    <row r="441" spans="1:1" x14ac:dyDescent="0.25">
      <c r="A441">
        <v>127</v>
      </c>
    </row>
    <row r="442" spans="1:1" x14ac:dyDescent="0.25">
      <c r="A442">
        <v>207</v>
      </c>
    </row>
    <row r="443" spans="1:1" x14ac:dyDescent="0.25">
      <c r="A443">
        <v>181</v>
      </c>
    </row>
    <row r="444" spans="1:1" x14ac:dyDescent="0.25">
      <c r="A444">
        <v>110</v>
      </c>
    </row>
    <row r="445" spans="1:1" x14ac:dyDescent="0.25">
      <c r="A445">
        <v>185</v>
      </c>
    </row>
    <row r="446" spans="1:1" x14ac:dyDescent="0.25">
      <c r="A446">
        <v>121</v>
      </c>
    </row>
    <row r="447" spans="1:1" x14ac:dyDescent="0.25">
      <c r="A447">
        <v>106</v>
      </c>
    </row>
    <row r="448" spans="1:1" x14ac:dyDescent="0.25">
      <c r="A448">
        <v>142</v>
      </c>
    </row>
    <row r="449" spans="1:1" x14ac:dyDescent="0.25">
      <c r="A449">
        <v>233</v>
      </c>
    </row>
    <row r="450" spans="1:1" x14ac:dyDescent="0.25">
      <c r="A450">
        <v>218</v>
      </c>
    </row>
    <row r="451" spans="1:1" x14ac:dyDescent="0.25">
      <c r="A451">
        <v>76</v>
      </c>
    </row>
    <row r="452" spans="1:1" x14ac:dyDescent="0.25">
      <c r="A452">
        <v>43</v>
      </c>
    </row>
    <row r="453" spans="1:1" x14ac:dyDescent="0.25">
      <c r="A453">
        <v>221</v>
      </c>
    </row>
    <row r="454" spans="1:1" x14ac:dyDescent="0.25">
      <c r="A454">
        <v>2805</v>
      </c>
    </row>
    <row r="455" spans="1:1" x14ac:dyDescent="0.25">
      <c r="A455">
        <v>68</v>
      </c>
    </row>
    <row r="456" spans="1:1" x14ac:dyDescent="0.25">
      <c r="A456">
        <v>183</v>
      </c>
    </row>
    <row r="457" spans="1:1" x14ac:dyDescent="0.25">
      <c r="A457">
        <v>133</v>
      </c>
    </row>
    <row r="458" spans="1:1" x14ac:dyDescent="0.25">
      <c r="A458">
        <v>2489</v>
      </c>
    </row>
    <row r="459" spans="1:1" x14ac:dyDescent="0.25">
      <c r="A459">
        <v>69</v>
      </c>
    </row>
    <row r="460" spans="1:1" x14ac:dyDescent="0.25">
      <c r="A460">
        <v>279</v>
      </c>
    </row>
    <row r="461" spans="1:1" x14ac:dyDescent="0.25">
      <c r="A461">
        <v>210</v>
      </c>
    </row>
    <row r="462" spans="1:1" x14ac:dyDescent="0.25">
      <c r="A462">
        <v>2100</v>
      </c>
    </row>
    <row r="463" spans="1:1" x14ac:dyDescent="0.25">
      <c r="A463">
        <v>252</v>
      </c>
    </row>
    <row r="464" spans="1:1" x14ac:dyDescent="0.25">
      <c r="A464">
        <v>1280</v>
      </c>
    </row>
    <row r="465" spans="1:1" x14ac:dyDescent="0.25">
      <c r="A465">
        <v>157</v>
      </c>
    </row>
    <row r="466" spans="1:1" x14ac:dyDescent="0.25">
      <c r="A466">
        <v>194</v>
      </c>
    </row>
    <row r="467" spans="1:1" x14ac:dyDescent="0.25">
      <c r="A467">
        <v>82</v>
      </c>
    </row>
    <row r="468" spans="1:1" x14ac:dyDescent="0.25">
      <c r="A468">
        <v>4233</v>
      </c>
    </row>
    <row r="469" spans="1:1" x14ac:dyDescent="0.25">
      <c r="A469">
        <v>1297</v>
      </c>
    </row>
    <row r="470" spans="1:1" x14ac:dyDescent="0.25">
      <c r="A470">
        <v>165</v>
      </c>
    </row>
    <row r="471" spans="1:1" x14ac:dyDescent="0.25">
      <c r="A471">
        <v>119</v>
      </c>
    </row>
    <row r="472" spans="1:1" x14ac:dyDescent="0.25">
      <c r="A472">
        <v>1797</v>
      </c>
    </row>
    <row r="473" spans="1:1" x14ac:dyDescent="0.25">
      <c r="A473">
        <v>261</v>
      </c>
    </row>
    <row r="474" spans="1:1" x14ac:dyDescent="0.25">
      <c r="A474">
        <v>157</v>
      </c>
    </row>
    <row r="475" spans="1:1" x14ac:dyDescent="0.25">
      <c r="A475">
        <v>3533</v>
      </c>
    </row>
    <row r="476" spans="1:1" x14ac:dyDescent="0.25">
      <c r="A476">
        <v>155</v>
      </c>
    </row>
    <row r="477" spans="1:1" x14ac:dyDescent="0.25">
      <c r="A477">
        <v>132</v>
      </c>
    </row>
    <row r="478" spans="1:1" x14ac:dyDescent="0.25">
      <c r="A478">
        <v>1354</v>
      </c>
    </row>
    <row r="479" spans="1:1" x14ac:dyDescent="0.25">
      <c r="A479">
        <v>48</v>
      </c>
    </row>
    <row r="480" spans="1:1" x14ac:dyDescent="0.25">
      <c r="A480">
        <v>110</v>
      </c>
    </row>
    <row r="481" spans="1:1" x14ac:dyDescent="0.25">
      <c r="A481">
        <v>172</v>
      </c>
    </row>
    <row r="482" spans="1:1" x14ac:dyDescent="0.25">
      <c r="A482">
        <v>307</v>
      </c>
    </row>
    <row r="483" spans="1:1" x14ac:dyDescent="0.25">
      <c r="A483">
        <v>160</v>
      </c>
    </row>
    <row r="484" spans="1:1" x14ac:dyDescent="0.25">
      <c r="A484">
        <v>1467</v>
      </c>
    </row>
    <row r="485" spans="1:1" x14ac:dyDescent="0.25">
      <c r="A485">
        <v>2662</v>
      </c>
    </row>
    <row r="486" spans="1:1" x14ac:dyDescent="0.25">
      <c r="A486">
        <v>452</v>
      </c>
    </row>
    <row r="487" spans="1:1" x14ac:dyDescent="0.25">
      <c r="A487">
        <v>158</v>
      </c>
    </row>
    <row r="488" spans="1:1" x14ac:dyDescent="0.25">
      <c r="A488">
        <v>225</v>
      </c>
    </row>
    <row r="489" spans="1:1" x14ac:dyDescent="0.25">
      <c r="A489">
        <v>65</v>
      </c>
    </row>
    <row r="490" spans="1:1" x14ac:dyDescent="0.25">
      <c r="A490">
        <v>163</v>
      </c>
    </row>
    <row r="491" spans="1:1" x14ac:dyDescent="0.25">
      <c r="A491">
        <v>85</v>
      </c>
    </row>
    <row r="492" spans="1:1" x14ac:dyDescent="0.25">
      <c r="A492">
        <v>217</v>
      </c>
    </row>
    <row r="493" spans="1:1" x14ac:dyDescent="0.25">
      <c r="A493">
        <v>150</v>
      </c>
    </row>
    <row r="494" spans="1:1" x14ac:dyDescent="0.25">
      <c r="A494">
        <v>3272</v>
      </c>
    </row>
    <row r="495" spans="1:1" x14ac:dyDescent="0.25">
      <c r="A495">
        <v>300</v>
      </c>
    </row>
    <row r="496" spans="1:1" x14ac:dyDescent="0.25">
      <c r="A496">
        <v>126</v>
      </c>
    </row>
    <row r="497" spans="1:1" x14ac:dyDescent="0.25">
      <c r="A497">
        <v>2320</v>
      </c>
    </row>
    <row r="498" spans="1:1" x14ac:dyDescent="0.25">
      <c r="A498">
        <v>81</v>
      </c>
    </row>
    <row r="499" spans="1:1" x14ac:dyDescent="0.25">
      <c r="A499">
        <v>1887</v>
      </c>
    </row>
    <row r="500" spans="1:1" x14ac:dyDescent="0.25">
      <c r="A500">
        <v>4358</v>
      </c>
    </row>
    <row r="501" spans="1:1" x14ac:dyDescent="0.25">
      <c r="A501">
        <v>53</v>
      </c>
    </row>
    <row r="502" spans="1:1" x14ac:dyDescent="0.25">
      <c r="A502">
        <v>2414</v>
      </c>
    </row>
    <row r="503" spans="1:1" x14ac:dyDescent="0.25">
      <c r="A503">
        <v>80</v>
      </c>
    </row>
    <row r="504" spans="1:1" x14ac:dyDescent="0.25">
      <c r="A504">
        <v>193</v>
      </c>
    </row>
    <row r="505" spans="1:1" x14ac:dyDescent="0.25">
      <c r="A505">
        <v>52</v>
      </c>
    </row>
    <row r="506" spans="1:1" x14ac:dyDescent="0.25">
      <c r="A506">
        <v>290</v>
      </c>
    </row>
    <row r="507" spans="1:1" x14ac:dyDescent="0.25">
      <c r="A507">
        <v>122</v>
      </c>
    </row>
    <row r="508" spans="1:1" x14ac:dyDescent="0.25">
      <c r="A508">
        <v>1470</v>
      </c>
    </row>
    <row r="509" spans="1:1" x14ac:dyDescent="0.25">
      <c r="A509">
        <v>165</v>
      </c>
    </row>
    <row r="510" spans="1:1" x14ac:dyDescent="0.25">
      <c r="A510">
        <v>182</v>
      </c>
    </row>
    <row r="511" spans="1:1" x14ac:dyDescent="0.25">
      <c r="A511">
        <v>199</v>
      </c>
    </row>
    <row r="512" spans="1:1" x14ac:dyDescent="0.25">
      <c r="A512">
        <v>56</v>
      </c>
    </row>
    <row r="513" spans="1:1" x14ac:dyDescent="0.25">
      <c r="A513">
        <v>1460</v>
      </c>
    </row>
    <row r="514" spans="1:1" x14ac:dyDescent="0.25">
      <c r="A514">
        <v>123</v>
      </c>
    </row>
    <row r="515" spans="1:1" x14ac:dyDescent="0.25">
      <c r="A515">
        <v>159</v>
      </c>
    </row>
    <row r="516" spans="1:1" x14ac:dyDescent="0.25">
      <c r="A516">
        <v>110</v>
      </c>
    </row>
    <row r="517" spans="1:1" x14ac:dyDescent="0.25">
      <c r="A517">
        <v>236</v>
      </c>
    </row>
    <row r="518" spans="1:1" x14ac:dyDescent="0.25">
      <c r="A518">
        <v>191</v>
      </c>
    </row>
    <row r="519" spans="1:1" x14ac:dyDescent="0.25">
      <c r="A519">
        <v>3934</v>
      </c>
    </row>
    <row r="520" spans="1:1" x14ac:dyDescent="0.25">
      <c r="A520">
        <v>80</v>
      </c>
    </row>
    <row r="521" spans="1:1" x14ac:dyDescent="0.25">
      <c r="A521">
        <v>462</v>
      </c>
    </row>
    <row r="522" spans="1:1" x14ac:dyDescent="0.25">
      <c r="A522">
        <v>179</v>
      </c>
    </row>
    <row r="523" spans="1:1" x14ac:dyDescent="0.25">
      <c r="A523">
        <v>1866</v>
      </c>
    </row>
    <row r="524" spans="1:1" x14ac:dyDescent="0.25">
      <c r="A524">
        <v>156</v>
      </c>
    </row>
    <row r="525" spans="1:1" x14ac:dyDescent="0.25">
      <c r="A525">
        <v>255</v>
      </c>
    </row>
    <row r="526" spans="1:1" x14ac:dyDescent="0.25">
      <c r="A526">
        <v>2261</v>
      </c>
    </row>
    <row r="527" spans="1:1" x14ac:dyDescent="0.25">
      <c r="A527">
        <v>40</v>
      </c>
    </row>
    <row r="528" spans="1:1" x14ac:dyDescent="0.25">
      <c r="A528">
        <v>2289</v>
      </c>
    </row>
    <row r="529" spans="1:1" x14ac:dyDescent="0.25">
      <c r="A529">
        <v>65</v>
      </c>
    </row>
    <row r="530" spans="1:1" x14ac:dyDescent="0.25">
      <c r="A530">
        <v>3777</v>
      </c>
    </row>
    <row r="531" spans="1:1" x14ac:dyDescent="0.25">
      <c r="A531">
        <v>184</v>
      </c>
    </row>
    <row r="532" spans="1:1" x14ac:dyDescent="0.25">
      <c r="A532">
        <v>85</v>
      </c>
    </row>
    <row r="533" spans="1:1" x14ac:dyDescent="0.25">
      <c r="A533">
        <v>144</v>
      </c>
    </row>
    <row r="534" spans="1:1" x14ac:dyDescent="0.25">
      <c r="A534">
        <v>1902</v>
      </c>
    </row>
    <row r="535" spans="1:1" x14ac:dyDescent="0.25">
      <c r="A535">
        <v>105</v>
      </c>
    </row>
    <row r="536" spans="1:1" x14ac:dyDescent="0.25">
      <c r="A536">
        <v>132</v>
      </c>
    </row>
    <row r="537" spans="1:1" x14ac:dyDescent="0.25">
      <c r="A537">
        <v>96</v>
      </c>
    </row>
    <row r="538" spans="1:1" x14ac:dyDescent="0.25">
      <c r="A538">
        <v>114</v>
      </c>
    </row>
    <row r="539" spans="1:1" x14ac:dyDescent="0.25">
      <c r="A539">
        <v>203</v>
      </c>
    </row>
    <row r="540" spans="1:1" x14ac:dyDescent="0.25">
      <c r="A540">
        <v>1559</v>
      </c>
    </row>
    <row r="541" spans="1:1" x14ac:dyDescent="0.25">
      <c r="A541">
        <v>1548</v>
      </c>
    </row>
    <row r="542" spans="1:1" x14ac:dyDescent="0.25">
      <c r="A542">
        <v>80</v>
      </c>
    </row>
    <row r="543" spans="1:1" x14ac:dyDescent="0.25">
      <c r="A543">
        <v>131</v>
      </c>
    </row>
    <row r="544" spans="1:1" x14ac:dyDescent="0.25">
      <c r="A544">
        <v>112</v>
      </c>
    </row>
    <row r="545" spans="1:1" x14ac:dyDescent="0.25">
      <c r="A545">
        <v>155</v>
      </c>
    </row>
    <row r="546" spans="1:1" x14ac:dyDescent="0.25">
      <c r="A546">
        <v>266</v>
      </c>
    </row>
    <row r="547" spans="1:1" x14ac:dyDescent="0.25">
      <c r="A547">
        <v>155</v>
      </c>
    </row>
    <row r="548" spans="1:1" x14ac:dyDescent="0.25">
      <c r="A548">
        <v>207</v>
      </c>
    </row>
    <row r="549" spans="1:1" x14ac:dyDescent="0.25">
      <c r="A549">
        <v>245</v>
      </c>
    </row>
    <row r="550" spans="1:1" x14ac:dyDescent="0.25">
      <c r="A550">
        <v>1573</v>
      </c>
    </row>
    <row r="551" spans="1:1" x14ac:dyDescent="0.25">
      <c r="A551">
        <v>114</v>
      </c>
    </row>
    <row r="552" spans="1:1" x14ac:dyDescent="0.25">
      <c r="A552">
        <v>93</v>
      </c>
    </row>
    <row r="553" spans="1:1" x14ac:dyDescent="0.25">
      <c r="A553">
        <v>1681</v>
      </c>
    </row>
    <row r="554" spans="1:1" x14ac:dyDescent="0.25">
      <c r="A554">
        <v>32</v>
      </c>
    </row>
    <row r="555" spans="1:1" x14ac:dyDescent="0.25">
      <c r="A555">
        <v>135</v>
      </c>
    </row>
    <row r="556" spans="1:1" x14ac:dyDescent="0.25">
      <c r="A556">
        <v>140</v>
      </c>
    </row>
    <row r="557" spans="1:1" x14ac:dyDescent="0.25">
      <c r="A557">
        <v>92</v>
      </c>
    </row>
    <row r="558" spans="1:1" x14ac:dyDescent="0.25">
      <c r="A558">
        <v>1015</v>
      </c>
    </row>
    <row r="559" spans="1:1" x14ac:dyDescent="0.25">
      <c r="A559">
        <v>323</v>
      </c>
    </row>
    <row r="560" spans="1:1" x14ac:dyDescent="0.25">
      <c r="A560">
        <v>2326</v>
      </c>
    </row>
    <row r="561" spans="1:1" x14ac:dyDescent="0.25">
      <c r="A561">
        <v>381</v>
      </c>
    </row>
    <row r="562" spans="1:1" x14ac:dyDescent="0.25">
      <c r="A562">
        <v>480</v>
      </c>
    </row>
    <row r="563" spans="1:1" x14ac:dyDescent="0.25">
      <c r="A563">
        <v>226</v>
      </c>
    </row>
    <row r="564" spans="1:1" x14ac:dyDescent="0.25">
      <c r="A564">
        <v>241</v>
      </c>
    </row>
    <row r="565" spans="1:1" x14ac:dyDescent="0.25">
      <c r="A565">
        <v>132</v>
      </c>
    </row>
    <row r="566" spans="1:1" x14ac:dyDescent="0.25">
      <c r="A566">
        <v>2043</v>
      </c>
    </row>
  </sheetData>
  <conditionalFormatting sqref="H9:K10 I14:K14">
    <cfRule type="containsText" dxfId="1" priority="2" operator="containsText" text="There is much higher variability in successful campains that in unsuccessful campains">
      <formula>NOT(ISERROR(SEARCH("There is much higher variability in successful campains that in unsuccessful campains",H9)))</formula>
    </cfRule>
  </conditionalFormatting>
  <conditionalFormatting sqref="E13:J14">
    <cfRule type="containsText" dxfId="0" priority="1" operator="containsText" text="There is much hight variable value in successful campains than in unsuccessful campains">
      <formula>NOT(ISERROR(SEARCH("There is much hight variable value in successful campains than in unsuccessful campains",E13)))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jules Gikundiro</cp:lastModifiedBy>
  <dcterms:created xsi:type="dcterms:W3CDTF">2021-09-29T18:52:28Z</dcterms:created>
  <dcterms:modified xsi:type="dcterms:W3CDTF">2023-10-04T05:03:04Z</dcterms:modified>
</cp:coreProperties>
</file>