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sheet" sheetId="1" r:id="rId1"/>
    <sheet name="Survey Responses" sheetId="2" r:id="rId2"/>
  </sheets>
  <calcPr calcId="124519" fullCalcOnLoad="1"/>
</workbook>
</file>

<file path=xl/sharedStrings.xml><?xml version="1.0" encoding="utf-8"?>
<sst xmlns="http://schemas.openxmlformats.org/spreadsheetml/2006/main" count="423" uniqueCount="129">
  <si>
    <t>Patient Study Number</t>
  </si>
  <si>
    <t>Date</t>
  </si>
  <si>
    <t>Monitoring Month</t>
  </si>
  <si>
    <t>NL Range</t>
  </si>
  <si>
    <t>Variance</t>
  </si>
  <si>
    <t>Lowest FEV1</t>
  </si>
  <si>
    <t>WU1</t>
  </si>
  <si>
    <t>2019-03-01</t>
  </si>
  <si>
    <t>2.37 - 2.83</t>
  </si>
  <si>
    <t>Yes</t>
  </si>
  <si>
    <t>Supplemental Data</t>
  </si>
  <si>
    <t>NL</t>
  </si>
  <si>
    <t>Questionnaire</t>
  </si>
  <si>
    <t>Oximetry</t>
  </si>
  <si>
    <t>O2 Sat</t>
  </si>
  <si>
    <t>Duration Abnormal</t>
  </si>
  <si>
    <t>Duration Lowest</t>
  </si>
  <si>
    <t>Heart Rate</t>
  </si>
  <si>
    <t>&gt;97%</t>
  </si>
  <si>
    <t>NA</t>
  </si>
  <si>
    <t>No data for Monitoring Month 10</t>
  </si>
  <si>
    <t>No data for Monitoring Months 8-10</t>
  </si>
  <si>
    <t>Mean</t>
  </si>
  <si>
    <t>Min</t>
  </si>
  <si>
    <t>Max</t>
  </si>
  <si>
    <t>SD 2</t>
  </si>
  <si>
    <t>CV (2SD)</t>
  </si>
  <si>
    <t>Slope</t>
  </si>
  <si>
    <t>R</t>
  </si>
  <si>
    <t>R-square</t>
  </si>
  <si>
    <t>Count</t>
  </si>
  <si>
    <t>P-value</t>
  </si>
  <si>
    <t>1 month</t>
  </si>
  <si>
    <t>3 month</t>
  </si>
  <si>
    <t>Baseline</t>
  </si>
  <si>
    <t>All</t>
  </si>
  <si>
    <t>PTN</t>
  </si>
  <si>
    <t>FEV11</t>
  </si>
  <si>
    <t>FEV12</t>
  </si>
  <si>
    <t>FEV13</t>
  </si>
  <si>
    <t>FEV14</t>
  </si>
  <si>
    <t>FEV15</t>
  </si>
  <si>
    <t>FEV16</t>
  </si>
  <si>
    <t>FEV1MAX</t>
  </si>
  <si>
    <t>MAX</t>
  </si>
  <si>
    <t>%MAX</t>
  </si>
  <si>
    <t>%Mean</t>
  </si>
  <si>
    <t>FEV1*K</t>
  </si>
  <si>
    <t>SHS Date</t>
  </si>
  <si>
    <t>Days</t>
  </si>
  <si>
    <t>DTx</t>
  </si>
  <si>
    <t>MonthsPTx</t>
  </si>
  <si>
    <t>Status</t>
  </si>
  <si>
    <t>100001</t>
  </si>
  <si>
    <t>2018-04-02</t>
  </si>
  <si>
    <t>2018-04-01</t>
  </si>
  <si>
    <t>2011-04-15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</si>
  <si>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</si>
  <si>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</si>
  <si>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</si>
  <si>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</si>
  <si>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</si>
  <si>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</si>
  <si>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</si>
  <si>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</si>
  <si>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</si>
  <si>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</si>
  <si>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</si>
  <si>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</si>
  <si>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</si>
  <si>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</si>
  <si>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</si>
  <si>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</si>
  <si>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</si>
  <si>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</si>
  <si>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</si>
  <si>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</si>
  <si>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</si>
  <si>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</si>
  <si>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</si>
  <si>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</si>
  <si>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</si>
  <si>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</si>
  <si>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</si>
  <si>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</si>
  <si>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</si>
  <si>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</si>
  <si>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</si>
  <si>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</si>
  <si>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</si>
  <si>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</si>
  <si>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</si>
  <si>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</si>
  <si>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</si>
  <si>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</si>
  <si>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</si>
  <si>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</si>
  <si>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</si>
  <si>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</si>
  <si>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2018-05-20</t>
  </si>
  <si>
    <t>Monitoring Month 1</t>
  </si>
  <si>
    <t>2018-05-23</t>
  </si>
  <si>
    <t>2018-05-27</t>
  </si>
  <si>
    <t>2018-05-30</t>
  </si>
  <si>
    <t>2018-06-03</t>
  </si>
  <si>
    <t>2018-06-06</t>
  </si>
  <si>
    <t>2018-06-10</t>
  </si>
  <si>
    <t>2018-06-13</t>
  </si>
  <si>
    <t>2018-06-17</t>
  </si>
  <si>
    <t>Monitoring Month 2</t>
  </si>
  <si>
    <t>2018-06-20</t>
  </si>
  <si>
    <t>2018-06-24</t>
  </si>
  <si>
    <t>2018-06-27</t>
  </si>
  <si>
    <t>2018-07-01</t>
  </si>
  <si>
    <t>2018-07-04</t>
  </si>
  <si>
    <t>2018-07-08</t>
  </si>
  <si>
    <t>2018-07-11</t>
  </si>
  <si>
    <t>2018-07-15</t>
  </si>
  <si>
    <t>Monitoring Month 3</t>
  </si>
  <si>
    <t>2018-07-19</t>
  </si>
  <si>
    <t>2018-07-22</t>
  </si>
  <si>
    <t>2018-07-26</t>
  </si>
  <si>
    <t>2018-07-29</t>
  </si>
  <si>
    <t>2018-08-02</t>
  </si>
  <si>
    <t>2018-08-05</t>
  </si>
  <si>
    <t>2018-08-06</t>
  </si>
  <si>
    <t>2018-08-07</t>
  </si>
  <si>
    <t>2018-08-08</t>
  </si>
  <si>
    <t>2018-08-09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</si>
</sst>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0%"/>
    <numFmt numFmtId="166" formatCode="0.000"/>
    <numFmt numFmtId="164" formatCode="0.00"/>
    <numFmt numFmtId="165" formatCode="0%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shrinkToFit="1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32</xdr:row>
      <xdr:rowOff>0</xdr:rowOff>
    </xdr:from>
    <xdr:to>
      <xdr:col>27</xdr:col>
      <xdr:colOff>304809</xdr:colOff>
      <xdr:row>46</xdr:row>
      <xdr:rowOff>76205</xdr:rowOff>
    </xdr:to>
    <xdr:pic>
      <xdr:nvPicPr>
        <xdr:cNvPr id="2" name="Picture 1" descr="baselin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6096000"/>
          <a:ext cx="4572009" cy="2743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101"/>
  <sheetViews>
    <sheetView tabSelected="1" workbookViewId="0"/>
  </sheetViews>
  <sheetFormatPr defaultRowHeight="15"/>
  <sheetData>
    <row r="2" spans="2:10">
      <c r="B2" t="s">
        <v>0</v>
      </c>
      <c r="E2" t="s">
        <v>6</v>
      </c>
      <c r="G2" t="s">
        <v>10</v>
      </c>
      <c r="I2" t="s">
        <v>11</v>
      </c>
    </row>
    <row r="3" spans="2:10">
      <c r="B3" t="s">
        <v>1</v>
      </c>
      <c r="E3" t="s">
        <v>7</v>
      </c>
      <c r="G3" t="s">
        <v>12</v>
      </c>
    </row>
    <row r="4" spans="2:10">
      <c r="B4" t="s">
        <v>2</v>
      </c>
      <c r="E4">
        <v>10</v>
      </c>
      <c r="G4" t="s">
        <v>13</v>
      </c>
    </row>
    <row r="5" spans="2:10">
      <c r="B5" t="s">
        <v>3</v>
      </c>
      <c r="E5" t="s">
        <v>8</v>
      </c>
      <c r="H5" t="s">
        <v>14</v>
      </c>
      <c r="I5" t="s">
        <v>18</v>
      </c>
    </row>
    <row r="6" spans="2:10">
      <c r="B6" t="s">
        <v>4</v>
      </c>
      <c r="E6" t="s">
        <v>9</v>
      </c>
      <c r="H6" t="s">
        <v>15</v>
      </c>
      <c r="I6" t="s">
        <v>19</v>
      </c>
    </row>
    <row r="7" spans="2:10">
      <c r="B7" t="s">
        <v>5</v>
      </c>
      <c r="H7" t="s">
        <v>16</v>
      </c>
      <c r="I7" t="s">
        <v>19</v>
      </c>
    </row>
    <row r="8" spans="2:10">
      <c r="H8" t="s">
        <v>17</v>
      </c>
      <c r="I8" t="s">
        <v>11</v>
      </c>
    </row>
    <row r="9" spans="2:10">
      <c r="B9" t="s">
        <v>20</v>
      </c>
      <c r="J9" t="s">
        <v>21</v>
      </c>
    </row>
    <row r="24" spans="1:25">
      <c r="C24" t="s">
        <v>22</v>
      </c>
      <c r="D24" t="s">
        <v>23</v>
      </c>
      <c r="E24" t="s">
        <v>24</v>
      </c>
      <c r="F24" t="s">
        <v>25</v>
      </c>
      <c r="G24" t="s">
        <v>26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</row>
    <row r="25" spans="1:25">
      <c r="B25" t="s">
        <v>32</v>
      </c>
      <c r="C25" s="1">
        <f>AVERAGE(H9223372036854775808:H1)</f>
        <v>0</v>
      </c>
      <c r="D25" s="1">
        <f>MIN(H9223372036854775808:H1)</f>
        <v>0</v>
      </c>
      <c r="E25" s="1">
        <f>MAX(H9223372036854775808:H1)</f>
        <v>0</v>
      </c>
      <c r="F25" s="1">
        <f>STDEV(H9223372036854775808:H1)*2</f>
        <v>0</v>
      </c>
      <c r="G25" s="2">
        <f>(F25)/C25</f>
        <v>0</v>
      </c>
      <c r="I25" s="3">
        <f>IF(M1&gt;0, SLOPE(M9223372036854775808:M1,P9223372036854775808:P1), "")</f>
        <v>0</v>
      </c>
      <c r="J25" s="1">
        <f>IF(M1&gt;0, CORREL(M9223372036854775808:M1,P9223372036854775808:P1),"")</f>
        <v>0</v>
      </c>
      <c r="K25" s="3">
        <f>IF(M1&gt;0, J25^2, "")</f>
        <v>0</v>
      </c>
      <c r="L25" s="4">
        <f>COUNT(M9223372036854775808:M1)</f>
        <v>0</v>
      </c>
      <c r="M25" s="1">
        <f>IF(I1&gt;0, TDIST(ABS(J25)*SQRT((L25-2)/(1-K25)),(L25-2),1),"")</f>
        <v>0</v>
      </c>
    </row>
    <row r="26" spans="1:25">
      <c r="B26" t="s">
        <v>33</v>
      </c>
      <c r="C26" s="1">
        <f>AVERAGE(H9223372036854775808:H1)</f>
        <v>0</v>
      </c>
      <c r="D26" s="1">
        <f>MIN(H9223372036854775808:H1)</f>
        <v>0</v>
      </c>
      <c r="E26" s="1">
        <f>MAX(H9223372036854775808:H1)</f>
        <v>0</v>
      </c>
      <c r="F26" s="1">
        <f>STDEV(H9223372036854775808:H1)*2</f>
        <v>0</v>
      </c>
      <c r="G26" s="2">
        <f>(F26)/C26</f>
        <v>0</v>
      </c>
      <c r="I26" s="3">
        <f>IF(M1&gt;0, SLOPE(M9223372036854775808:M1,P9223372036854775808:P1), "")</f>
        <v>0</v>
      </c>
      <c r="J26" s="1">
        <f>IF(M1&gt;0, CORREL(M9223372036854775808:M1,P9223372036854775808:P1),"")</f>
        <v>0</v>
      </c>
      <c r="K26" s="3">
        <f>IF(M1&gt;0, J26^2, "")</f>
        <v>0</v>
      </c>
      <c r="L26" s="4">
        <f>COUNT(M9223372036854775808:M1)</f>
        <v>0</v>
      </c>
      <c r="M26" s="1">
        <f>IF(I1&gt;0, TDIST(ABS(J26)*SQRT((L26-2)/(1-K26)),(L26-2),1),"")</f>
        <v>0</v>
      </c>
    </row>
    <row r="27" spans="1:25">
      <c r="B27" t="s">
        <v>34</v>
      </c>
      <c r="C27" s="1">
        <f>AVERAGE(H31:H74)</f>
        <v>0</v>
      </c>
      <c r="D27" s="1">
        <f>MIN(H31:H74)</f>
        <v>0</v>
      </c>
      <c r="E27" s="1">
        <f>MAX(H31:H74)</f>
        <v>0</v>
      </c>
      <c r="F27" s="1">
        <f>STDEV(H31:H74)*2</f>
        <v>0</v>
      </c>
      <c r="G27" s="2">
        <f>(F27)/C27</f>
        <v>0</v>
      </c>
      <c r="I27" s="3">
        <f>IF(M74&gt;0, SLOPE(M31:M74,P31:P74), "")</f>
        <v>0</v>
      </c>
      <c r="J27" s="1">
        <f>IF(M74&gt;0, CORREL(M31:M74,P31:P74),"")</f>
        <v>0</v>
      </c>
      <c r="K27" s="3">
        <f>IF(M74&gt;0, J27^2, "")</f>
        <v>0</v>
      </c>
      <c r="L27" s="4">
        <f>COUNT(M31:M74)</f>
        <v>0</v>
      </c>
      <c r="M27" s="1">
        <f>IF(I74&gt;0, TDIST(ABS(J27)*SQRT((L27-2)/(1-K27)),(L27-2),1),"")</f>
        <v>0</v>
      </c>
    </row>
    <row r="28" spans="1:25">
      <c r="B28" t="s">
        <v>35</v>
      </c>
      <c r="C28" s="1">
        <f>AVERAGE(H31:H1)</f>
        <v>0</v>
      </c>
      <c r="D28" s="1">
        <f>MIN(H31:H1)</f>
        <v>0</v>
      </c>
      <c r="E28" s="1">
        <f>MAX(H31:H1)</f>
        <v>0</v>
      </c>
      <c r="F28" s="1">
        <f>STDEV(H31:H1)*2</f>
        <v>0</v>
      </c>
      <c r="G28" s="2">
        <f>(F28)/C28</f>
        <v>0</v>
      </c>
      <c r="I28" s="3">
        <f>IF(M1&gt;0, SLOPE(M31:M1,P31:P1), "")</f>
        <v>0</v>
      </c>
      <c r="J28" s="1">
        <f>IF(M1&gt;0, CORREL(M31:M1,P31:P1),"")</f>
        <v>0</v>
      </c>
      <c r="K28" s="3">
        <f>IF(M1&gt;0, J28^2, "")</f>
        <v>0</v>
      </c>
      <c r="L28" s="4">
        <f>COUNT(M31:M1)</f>
        <v>0</v>
      </c>
      <c r="M28" s="1">
        <f>IF(I1&gt;0, TDIST(ABS(J28)*SQRT((L28-2)/(1-K28)),(L28-2),1),"")</f>
        <v>0</v>
      </c>
    </row>
    <row r="30" spans="1:25">
      <c r="A30" t="s">
        <v>36</v>
      </c>
      <c r="B30" t="s">
        <v>37</v>
      </c>
      <c r="C30" t="s">
        <v>38</v>
      </c>
      <c r="D30" t="s">
        <v>39</v>
      </c>
      <c r="E30" t="s">
        <v>40</v>
      </c>
      <c r="F30" t="s">
        <v>41</v>
      </c>
      <c r="G30" t="s">
        <v>42</v>
      </c>
      <c r="H30" t="s">
        <v>43</v>
      </c>
      <c r="I30" t="s">
        <v>44</v>
      </c>
      <c r="J30" t="s">
        <v>45</v>
      </c>
      <c r="K30" t="s">
        <v>22</v>
      </c>
      <c r="L30" t="s">
        <v>46</v>
      </c>
      <c r="M30" t="s">
        <v>47</v>
      </c>
      <c r="N30" t="s">
        <v>1</v>
      </c>
      <c r="O30" t="s">
        <v>48</v>
      </c>
      <c r="P30" t="s">
        <v>49</v>
      </c>
      <c r="Q30" t="s">
        <v>50</v>
      </c>
      <c r="R30" t="s">
        <v>51</v>
      </c>
      <c r="S30" t="s">
        <v>52</v>
      </c>
      <c r="U30" t="s">
        <v>22</v>
      </c>
      <c r="V30" t="s">
        <v>23</v>
      </c>
      <c r="W30" t="s">
        <v>24</v>
      </c>
      <c r="X30" t="s">
        <v>25</v>
      </c>
      <c r="Y30" t="s">
        <v>26</v>
      </c>
    </row>
    <row r="31" spans="1:25">
      <c r="A31" t="s">
        <v>53</v>
      </c>
      <c r="B31" s="1">
        <v>2.58</v>
      </c>
      <c r="C31" s="1">
        <v>2.64</v>
      </c>
      <c r="D31" s="1">
        <v>2.61</v>
      </c>
      <c r="E31" s="1">
        <v>2.51</v>
      </c>
      <c r="F31" s="1">
        <v>2.48</v>
      </c>
      <c r="G31" s="1">
        <v>2.6</v>
      </c>
      <c r="H31" s="1">
        <f>MAX(B31:G31)</f>
        <v>0</v>
      </c>
      <c r="I31" s="1">
        <f>W31</f>
        <v>0</v>
      </c>
      <c r="J31" s="2">
        <f>(H31-I31)/(I31)</f>
        <v>0</v>
      </c>
      <c r="K31" s="1">
        <f>AVERAGE(H31:H74)</f>
        <v>0</v>
      </c>
      <c r="L31" s="2">
        <f>(H31-K31)/(K31)</f>
        <v>0</v>
      </c>
      <c r="M31" s="4">
        <f>H31*1000</f>
        <v>0</v>
      </c>
      <c r="N31" s="5" t="s">
        <v>54</v>
      </c>
      <c r="O31" s="5" t="s">
        <v>55</v>
      </c>
      <c r="P31">
        <v>1</v>
      </c>
      <c r="Q31" s="5" t="s">
        <v>56</v>
      </c>
      <c r="R31">
        <v>84.8</v>
      </c>
      <c r="S31" t="s">
        <v>3</v>
      </c>
      <c r="U31" s="1">
        <f>AVERAGE(H31:H74)</f>
        <v>0</v>
      </c>
      <c r="V31" s="1">
        <f>MIN(H31:H74)</f>
        <v>0</v>
      </c>
      <c r="W31" s="1">
        <f>MAX(H31:H74)</f>
        <v>0</v>
      </c>
      <c r="X31" s="1">
        <f>STDEV(H31:H74)*2</f>
        <v>0</v>
      </c>
      <c r="Y31" s="2">
        <f>(X31)/U31</f>
        <v>0</v>
      </c>
    </row>
    <row r="32" spans="1:25">
      <c r="A32" t="s">
        <v>53</v>
      </c>
      <c r="B32" s="1">
        <v>2.4</v>
      </c>
      <c r="C32" s="1">
        <v>2.48</v>
      </c>
      <c r="D32" s="1">
        <v>2.44</v>
      </c>
      <c r="E32" s="1">
        <v>2.51</v>
      </c>
      <c r="F32" s="1">
        <v>2.56</v>
      </c>
      <c r="G32" s="1">
        <v>2.49</v>
      </c>
      <c r="H32" s="1">
        <f>MAX(B32:G32)</f>
        <v>0</v>
      </c>
      <c r="I32" s="1">
        <f>W31</f>
        <v>0</v>
      </c>
      <c r="J32" s="2">
        <f>(H32-I32)/(I32)</f>
        <v>0</v>
      </c>
      <c r="K32" s="1">
        <f>AVERAGE(H31:H74)</f>
        <v>0</v>
      </c>
      <c r="L32" s="2">
        <f>(H32-K32)/(K32)</f>
        <v>0</v>
      </c>
      <c r="M32" s="4">
        <f>H32*1000</f>
        <v>0</v>
      </c>
      <c r="N32" s="5" t="s">
        <v>57</v>
      </c>
      <c r="O32" s="5" t="s">
        <v>55</v>
      </c>
      <c r="P32">
        <v>2</v>
      </c>
      <c r="Q32" s="5" t="s">
        <v>56</v>
      </c>
      <c r="R32">
        <v>84.8</v>
      </c>
      <c r="S32" t="s">
        <v>3</v>
      </c>
    </row>
    <row r="33" spans="1:25">
      <c r="A33" t="s">
        <v>53</v>
      </c>
      <c r="B33" s="1">
        <v>2.63</v>
      </c>
      <c r="C33" s="1">
        <v>2.52</v>
      </c>
      <c r="D33" s="1">
        <v>2.48</v>
      </c>
      <c r="E33" s="1">
        <v>2.59</v>
      </c>
      <c r="F33" s="1">
        <v>2.61</v>
      </c>
      <c r="G33" s="1">
        <v>2.54</v>
      </c>
      <c r="H33" s="1">
        <f>MAX(B33:G33)</f>
        <v>0</v>
      </c>
      <c r="I33" s="1">
        <f>W31</f>
        <v>0</v>
      </c>
      <c r="J33" s="2">
        <f>(H33-I33)/(I33)</f>
        <v>0</v>
      </c>
      <c r="K33" s="1">
        <f>AVERAGE(H31:H74)</f>
        <v>0</v>
      </c>
      <c r="L33" s="2">
        <f>(H33-K33)/(K33)</f>
        <v>0</v>
      </c>
      <c r="M33" s="4">
        <f>H33*1000</f>
        <v>0</v>
      </c>
      <c r="N33" s="5" t="s">
        <v>58</v>
      </c>
      <c r="O33" s="5" t="s">
        <v>55</v>
      </c>
      <c r="P33">
        <v>3</v>
      </c>
      <c r="Q33" s="5" t="s">
        <v>56</v>
      </c>
      <c r="R33">
        <v>84.90000000000001</v>
      </c>
      <c r="S33" t="s">
        <v>3</v>
      </c>
    </row>
    <row r="34" spans="1:25">
      <c r="A34" t="s">
        <v>53</v>
      </c>
      <c r="B34" s="1">
        <v>2.42</v>
      </c>
      <c r="C34" s="1">
        <v>2.48</v>
      </c>
      <c r="D34" s="1">
        <v>2.52</v>
      </c>
      <c r="E34" s="1">
        <v>2.5</v>
      </c>
      <c r="F34" s="1">
        <v>2.47</v>
      </c>
      <c r="G34" s="1">
        <v>2.43</v>
      </c>
      <c r="H34" s="1">
        <f>MAX(B34:G34)</f>
        <v>0</v>
      </c>
      <c r="I34" s="1">
        <f>W31</f>
        <v>0</v>
      </c>
      <c r="J34" s="2">
        <f>(H34-I34)/(I34)</f>
        <v>0</v>
      </c>
      <c r="K34" s="1">
        <f>AVERAGE(H31:H74)</f>
        <v>0</v>
      </c>
      <c r="L34" s="2">
        <f>(H34-K34)/(K34)</f>
        <v>0</v>
      </c>
      <c r="M34" s="4">
        <f>H34*1000</f>
        <v>0</v>
      </c>
      <c r="N34" s="5" t="s">
        <v>59</v>
      </c>
      <c r="O34" s="5" t="s">
        <v>55</v>
      </c>
      <c r="P34">
        <v>4</v>
      </c>
      <c r="Q34" s="5" t="s">
        <v>56</v>
      </c>
      <c r="R34">
        <v>84.90000000000001</v>
      </c>
      <c r="S34" t="s">
        <v>3</v>
      </c>
    </row>
    <row r="35" spans="1:25">
      <c r="A35" t="s">
        <v>53</v>
      </c>
      <c r="B35" s="1">
        <v>2.47</v>
      </c>
      <c r="C35" s="1">
        <v>2.39</v>
      </c>
      <c r="D35" s="1">
        <v>2.42</v>
      </c>
      <c r="E35" s="1">
        <v>2.48</v>
      </c>
      <c r="F35" s="1">
        <v>2.43</v>
      </c>
      <c r="G35" s="1">
        <v>2.5</v>
      </c>
      <c r="H35" s="1">
        <f>MAX(B35:G35)</f>
        <v>0</v>
      </c>
      <c r="I35" s="1">
        <f>W31</f>
        <v>0</v>
      </c>
      <c r="J35" s="2">
        <f>(H35-I35)/(I35)</f>
        <v>0</v>
      </c>
      <c r="K35" s="1">
        <f>AVERAGE(H31:H74)</f>
        <v>0</v>
      </c>
      <c r="L35" s="2">
        <f>(H35-K35)/(K35)</f>
        <v>0</v>
      </c>
      <c r="M35" s="4">
        <f>H35*1000</f>
        <v>0</v>
      </c>
      <c r="N35" s="5" t="s">
        <v>60</v>
      </c>
      <c r="O35" s="5" t="s">
        <v>55</v>
      </c>
      <c r="P35">
        <v>5</v>
      </c>
      <c r="Q35" s="5" t="s">
        <v>56</v>
      </c>
      <c r="R35">
        <v>84.90000000000001</v>
      </c>
      <c r="S35" t="s">
        <v>3</v>
      </c>
    </row>
    <row r="36" spans="1:25">
      <c r="A36" t="s">
        <v>53</v>
      </c>
      <c r="B36" s="1">
        <v>2.41</v>
      </c>
      <c r="C36" s="1">
        <v>2.35</v>
      </c>
      <c r="D36" s="1">
        <v>2.47</v>
      </c>
      <c r="E36" s="1">
        <v>2.6</v>
      </c>
      <c r="F36" s="1">
        <v>2.42</v>
      </c>
      <c r="G36" s="1">
        <v>2.58</v>
      </c>
      <c r="H36" s="1">
        <f>MAX(B36:G36)</f>
        <v>0</v>
      </c>
      <c r="I36" s="1">
        <f>W31</f>
        <v>0</v>
      </c>
      <c r="J36" s="2">
        <f>(H36-I36)/(I36)</f>
        <v>0</v>
      </c>
      <c r="K36" s="1">
        <f>AVERAGE(H31:H74)</f>
        <v>0</v>
      </c>
      <c r="L36" s="2">
        <f>(H36-K36)/(K36)</f>
        <v>0</v>
      </c>
      <c r="M36" s="4">
        <f>H36*1000</f>
        <v>0</v>
      </c>
      <c r="N36" s="5" t="s">
        <v>61</v>
      </c>
      <c r="O36" s="5" t="s">
        <v>55</v>
      </c>
      <c r="P36">
        <v>6</v>
      </c>
      <c r="Q36" s="5" t="s">
        <v>56</v>
      </c>
      <c r="R36">
        <v>85</v>
      </c>
      <c r="S36" t="s">
        <v>3</v>
      </c>
    </row>
    <row r="37" spans="1:25">
      <c r="A37" t="s">
        <v>53</v>
      </c>
      <c r="B37" s="1">
        <v>2.69</v>
      </c>
      <c r="C37" s="1">
        <v>2.47</v>
      </c>
      <c r="D37" s="1">
        <v>2.58</v>
      </c>
      <c r="E37" s="1">
        <v>2.6</v>
      </c>
      <c r="F37" s="1">
        <v>2.59</v>
      </c>
      <c r="G37" s="1">
        <v>2.61</v>
      </c>
      <c r="H37" s="1">
        <f>MAX(B37:G37)</f>
        <v>0</v>
      </c>
      <c r="I37" s="1">
        <f>W31</f>
        <v>0</v>
      </c>
      <c r="J37" s="2">
        <f>(H37-I37)/(I37)</f>
        <v>0</v>
      </c>
      <c r="K37" s="1">
        <f>AVERAGE(H31:H74)</f>
        <v>0</v>
      </c>
      <c r="L37" s="2">
        <f>(H37-K37)/(K37)</f>
        <v>0</v>
      </c>
      <c r="M37" s="4">
        <f>H37*1000</f>
        <v>0</v>
      </c>
      <c r="N37" s="5" t="s">
        <v>62</v>
      </c>
      <c r="O37" s="5" t="s">
        <v>55</v>
      </c>
      <c r="P37">
        <v>7</v>
      </c>
      <c r="Q37" s="5" t="s">
        <v>56</v>
      </c>
      <c r="R37">
        <v>85</v>
      </c>
      <c r="S37" t="s">
        <v>3</v>
      </c>
    </row>
    <row r="38" spans="1:25">
      <c r="A38" t="s">
        <v>53</v>
      </c>
      <c r="B38" s="1">
        <v>2.35</v>
      </c>
      <c r="C38" s="1">
        <v>2.38</v>
      </c>
      <c r="D38" s="1">
        <v>2.42</v>
      </c>
      <c r="E38" s="1">
        <v>2.37</v>
      </c>
      <c r="F38" s="1">
        <v>2.56</v>
      </c>
      <c r="G38" s="1">
        <v>2.51</v>
      </c>
      <c r="H38" s="1">
        <f>MAX(B38:G38)</f>
        <v>0</v>
      </c>
      <c r="I38" s="1">
        <f>W31</f>
        <v>0</v>
      </c>
      <c r="J38" s="2">
        <f>(H38-I38)/(I38)</f>
        <v>0</v>
      </c>
      <c r="K38" s="1">
        <f>AVERAGE(H31:H74)</f>
        <v>0</v>
      </c>
      <c r="L38" s="2">
        <f>(H38-K38)/(K38)</f>
        <v>0</v>
      </c>
      <c r="M38" s="4">
        <f>H38*1000</f>
        <v>0</v>
      </c>
      <c r="N38" s="5" t="s">
        <v>63</v>
      </c>
      <c r="O38" s="5" t="s">
        <v>55</v>
      </c>
      <c r="P38">
        <v>8</v>
      </c>
      <c r="Q38" s="5" t="s">
        <v>56</v>
      </c>
      <c r="R38">
        <v>85</v>
      </c>
      <c r="S38" t="s">
        <v>3</v>
      </c>
    </row>
    <row r="39" spans="1:25">
      <c r="A39" t="s">
        <v>53</v>
      </c>
      <c r="B39" s="1">
        <v>2.39</v>
      </c>
      <c r="C39" s="1">
        <v>2.41</v>
      </c>
      <c r="D39" s="1">
        <v>2.37</v>
      </c>
      <c r="E39" s="1">
        <v>2.25</v>
      </c>
      <c r="F39" s="1">
        <v>2.37</v>
      </c>
      <c r="G39" s="1">
        <v>2.4</v>
      </c>
      <c r="H39" s="1">
        <f>MAX(B39:G39)</f>
        <v>0</v>
      </c>
      <c r="I39" s="1">
        <f>W31</f>
        <v>0</v>
      </c>
      <c r="J39" s="2">
        <f>(H39-I39)/(I39)</f>
        <v>0</v>
      </c>
      <c r="K39" s="1">
        <f>AVERAGE(H31:H74)</f>
        <v>0</v>
      </c>
      <c r="L39" s="2">
        <f>(H39-K39)/(K39)</f>
        <v>0</v>
      </c>
      <c r="M39" s="4">
        <f>H39*1000</f>
        <v>0</v>
      </c>
      <c r="N39" s="5" t="s">
        <v>64</v>
      </c>
      <c r="O39" s="5" t="s">
        <v>55</v>
      </c>
      <c r="P39">
        <v>9</v>
      </c>
      <c r="Q39" s="5" t="s">
        <v>56</v>
      </c>
      <c r="R39">
        <v>85.09999999999999</v>
      </c>
      <c r="S39" t="s">
        <v>3</v>
      </c>
    </row>
    <row r="40" spans="1:25">
      <c r="A40" t="s">
        <v>53</v>
      </c>
      <c r="B40" s="1">
        <v>2.34</v>
      </c>
      <c r="C40" s="1">
        <v>2.52</v>
      </c>
      <c r="D40" s="1">
        <v>2.58</v>
      </c>
      <c r="E40" s="1">
        <v>2.41</v>
      </c>
      <c r="F40" s="1">
        <v>2.47</v>
      </c>
      <c r="G40" s="1">
        <v>2.37</v>
      </c>
      <c r="H40" s="1">
        <f>MAX(B40:G40)</f>
        <v>0</v>
      </c>
      <c r="I40" s="1">
        <f>W31</f>
        <v>0</v>
      </c>
      <c r="J40" s="2">
        <f>(H40-I40)/(I40)</f>
        <v>0</v>
      </c>
      <c r="K40" s="1">
        <f>AVERAGE(H31:H74)</f>
        <v>0</v>
      </c>
      <c r="L40" s="2">
        <f>(H40-K40)/(K40)</f>
        <v>0</v>
      </c>
      <c r="M40" s="4">
        <f>H40*1000</f>
        <v>0</v>
      </c>
      <c r="N40" s="5" t="s">
        <v>65</v>
      </c>
      <c r="O40" s="5" t="s">
        <v>55</v>
      </c>
      <c r="P40">
        <v>10</v>
      </c>
      <c r="Q40" s="5" t="s">
        <v>56</v>
      </c>
      <c r="R40">
        <v>85.09999999999999</v>
      </c>
      <c r="S40" t="s">
        <v>3</v>
      </c>
    </row>
    <row r="41" spans="1:25">
      <c r="A41" t="s">
        <v>53</v>
      </c>
      <c r="B41" s="1">
        <v>2.5</v>
      </c>
      <c r="C41" s="1">
        <v>2.37</v>
      </c>
      <c r="D41" s="1">
        <v>2.44</v>
      </c>
      <c r="E41" s="1">
        <v>2.32</v>
      </c>
      <c r="F41" s="1">
        <v>2.47</v>
      </c>
      <c r="G41" s="1">
        <v>2.51</v>
      </c>
      <c r="H41" s="1">
        <f>MAX(B41:G41)</f>
        <v>0</v>
      </c>
      <c r="I41" s="1">
        <f>W31</f>
        <v>0</v>
      </c>
      <c r="J41" s="2">
        <f>(H41-I41)/(I41)</f>
        <v>0</v>
      </c>
      <c r="K41" s="1">
        <f>AVERAGE(H31:H74)</f>
        <v>0</v>
      </c>
      <c r="L41" s="2">
        <f>(H41-K41)/(K41)</f>
        <v>0</v>
      </c>
      <c r="M41" s="4">
        <f>H41*1000</f>
        <v>0</v>
      </c>
      <c r="N41" s="5" t="s">
        <v>66</v>
      </c>
      <c r="O41" s="5" t="s">
        <v>55</v>
      </c>
      <c r="P41">
        <v>11</v>
      </c>
      <c r="Q41" s="5" t="s">
        <v>56</v>
      </c>
      <c r="R41">
        <v>85.09999999999999</v>
      </c>
      <c r="S41" t="s">
        <v>3</v>
      </c>
    </row>
    <row r="42" spans="1:25">
      <c r="A42" t="s">
        <v>53</v>
      </c>
      <c r="B42" s="1">
        <v>2.56</v>
      </c>
      <c r="C42" s="1">
        <v>2.39</v>
      </c>
      <c r="D42" s="1">
        <v>2.46</v>
      </c>
      <c r="E42" s="1">
        <v>2.5</v>
      </c>
      <c r="F42" s="1">
        <v>2.42</v>
      </c>
      <c r="G42" s="1">
        <v>2.35</v>
      </c>
      <c r="H42" s="1">
        <f>MAX(B42:G42)</f>
        <v>0</v>
      </c>
      <c r="I42" s="1">
        <f>W31</f>
        <v>0</v>
      </c>
      <c r="J42" s="2">
        <f>(H42-I42)/(I42)</f>
        <v>0</v>
      </c>
      <c r="K42" s="1">
        <f>AVERAGE(H31:H74)</f>
        <v>0</v>
      </c>
      <c r="L42" s="2">
        <f>(H42-K42)/(K42)</f>
        <v>0</v>
      </c>
      <c r="M42" s="4">
        <f>H42*1000</f>
        <v>0</v>
      </c>
      <c r="N42" s="5" t="s">
        <v>67</v>
      </c>
      <c r="O42" s="5" t="s">
        <v>55</v>
      </c>
      <c r="P42">
        <v>12</v>
      </c>
      <c r="Q42" s="5" t="s">
        <v>56</v>
      </c>
      <c r="R42">
        <v>85.2</v>
      </c>
      <c r="S42" t="s">
        <v>3</v>
      </c>
    </row>
    <row r="43" spans="1:25">
      <c r="A43" t="s">
        <v>53</v>
      </c>
      <c r="B43" s="1">
        <v>2.33</v>
      </c>
      <c r="C43" s="1">
        <v>2.43</v>
      </c>
      <c r="D43" s="1">
        <v>2.41</v>
      </c>
      <c r="E43" s="1">
        <v>2.54</v>
      </c>
      <c r="F43" s="1">
        <v>2.38</v>
      </c>
      <c r="G43" s="1">
        <v>2.42</v>
      </c>
      <c r="H43" s="1">
        <f>MAX(B43:G43)</f>
        <v>0</v>
      </c>
      <c r="I43" s="1">
        <f>W31</f>
        <v>0</v>
      </c>
      <c r="J43" s="2">
        <f>(H43-I43)/(I43)</f>
        <v>0</v>
      </c>
      <c r="K43" s="1">
        <f>AVERAGE(H31:H74)</f>
        <v>0</v>
      </c>
      <c r="L43" s="2">
        <f>(H43-K43)/(K43)</f>
        <v>0</v>
      </c>
      <c r="M43" s="4">
        <f>H43*1000</f>
        <v>0</v>
      </c>
      <c r="N43" s="5" t="s">
        <v>68</v>
      </c>
      <c r="O43" s="5" t="s">
        <v>55</v>
      </c>
      <c r="P43">
        <v>13</v>
      </c>
      <c r="Q43" s="5" t="s">
        <v>56</v>
      </c>
      <c r="R43">
        <v>85.2</v>
      </c>
      <c r="S43" t="s">
        <v>3</v>
      </c>
    </row>
    <row r="44" spans="1:25">
      <c r="A44" t="s">
        <v>53</v>
      </c>
      <c r="B44" s="1">
        <v>2.59</v>
      </c>
      <c r="C44" s="1">
        <v>2.64</v>
      </c>
      <c r="D44" s="1">
        <v>2.61</v>
      </c>
      <c r="E44" s="1">
        <v>2.57</v>
      </c>
      <c r="F44" s="1">
        <v>2.47</v>
      </c>
      <c r="G44" s="1">
        <v>2.39</v>
      </c>
      <c r="H44" s="1">
        <f>MAX(B44:G44)</f>
        <v>0</v>
      </c>
      <c r="I44" s="1">
        <f>W31</f>
        <v>0</v>
      </c>
      <c r="J44" s="2">
        <f>(H44-I44)/(I44)</f>
        <v>0</v>
      </c>
      <c r="K44" s="1">
        <f>AVERAGE(H31:H74)</f>
        <v>0</v>
      </c>
      <c r="L44" s="2">
        <f>(H44-K44)/(K44)</f>
        <v>0</v>
      </c>
      <c r="M44" s="4">
        <f>H44*1000</f>
        <v>0</v>
      </c>
      <c r="N44" s="5" t="s">
        <v>69</v>
      </c>
      <c r="O44" s="5" t="s">
        <v>55</v>
      </c>
      <c r="P44">
        <v>14</v>
      </c>
      <c r="Q44" s="5" t="s">
        <v>56</v>
      </c>
      <c r="R44">
        <v>85.2</v>
      </c>
      <c r="S44" t="s">
        <v>3</v>
      </c>
    </row>
    <row r="45" spans="1:25">
      <c r="A45" t="s">
        <v>53</v>
      </c>
      <c r="B45" s="1">
        <v>2.47</v>
      </c>
      <c r="C45" s="1">
        <v>2.37</v>
      </c>
      <c r="D45" s="1">
        <v>2.52</v>
      </c>
      <c r="E45" s="1">
        <v>2.47</v>
      </c>
      <c r="F45" s="1">
        <v>2.59</v>
      </c>
      <c r="G45" s="1">
        <v>2.55</v>
      </c>
      <c r="H45" s="1">
        <f>MAX(B45:G45)</f>
        <v>0</v>
      </c>
      <c r="I45" s="1">
        <f>W31</f>
        <v>0</v>
      </c>
      <c r="J45" s="2">
        <f>(H45-I45)/(I45)</f>
        <v>0</v>
      </c>
      <c r="K45" s="1">
        <f>AVERAGE(H31:H74)</f>
        <v>0</v>
      </c>
      <c r="L45" s="2">
        <f>(H45-K45)/(K45)</f>
        <v>0</v>
      </c>
      <c r="M45" s="4">
        <f>H45*1000</f>
        <v>0</v>
      </c>
      <c r="N45" s="5" t="s">
        <v>70</v>
      </c>
      <c r="O45" s="5" t="s">
        <v>55</v>
      </c>
      <c r="P45">
        <v>15</v>
      </c>
      <c r="Q45" s="5" t="s">
        <v>56</v>
      </c>
      <c r="R45">
        <v>85.3</v>
      </c>
      <c r="S45" t="s">
        <v>3</v>
      </c>
    </row>
    <row r="46" spans="1:25">
      <c r="A46" t="s">
        <v>53</v>
      </c>
      <c r="B46" s="1">
        <v>2.34</v>
      </c>
      <c r="C46" s="1">
        <v>2.47</v>
      </c>
      <c r="D46" s="1">
        <v>2.43</v>
      </c>
      <c r="E46" s="1">
        <v>2.6</v>
      </c>
      <c r="F46" s="1">
        <v>2.57</v>
      </c>
      <c r="G46" s="1">
        <v>2.62</v>
      </c>
      <c r="H46" s="1">
        <f>MAX(B46:G46)</f>
        <v>0</v>
      </c>
      <c r="I46" s="1">
        <f>W31</f>
        <v>0</v>
      </c>
      <c r="J46" s="2">
        <f>(H46-I46)/(I46)</f>
        <v>0</v>
      </c>
      <c r="K46" s="1">
        <f>AVERAGE(H31:H74)</f>
        <v>0</v>
      </c>
      <c r="L46" s="2">
        <f>(H46-K46)/(K46)</f>
        <v>0</v>
      </c>
      <c r="M46" s="4">
        <f>H46*1000</f>
        <v>0</v>
      </c>
      <c r="N46" s="5" t="s">
        <v>71</v>
      </c>
      <c r="O46" s="5" t="s">
        <v>55</v>
      </c>
      <c r="P46">
        <v>16</v>
      </c>
      <c r="Q46" s="5" t="s">
        <v>56</v>
      </c>
      <c r="R46">
        <v>85.3</v>
      </c>
      <c r="S46" t="s">
        <v>3</v>
      </c>
    </row>
    <row r="47" spans="1:25">
      <c r="A47" t="s">
        <v>53</v>
      </c>
      <c r="B47" s="1">
        <v>2.44</v>
      </c>
      <c r="C47" s="1">
        <v>2.37</v>
      </c>
      <c r="D47" s="1">
        <v>2.56</v>
      </c>
      <c r="E47" s="1">
        <v>2.54</v>
      </c>
      <c r="F47" s="1">
        <v>2.34</v>
      </c>
      <c r="G47" s="1">
        <v>2.48</v>
      </c>
      <c r="H47" s="1">
        <f>MAX(B47:G47)</f>
        <v>0</v>
      </c>
      <c r="I47" s="1">
        <f>W31</f>
        <v>0</v>
      </c>
      <c r="J47" s="2">
        <f>(H47-I47)/(I47)</f>
        <v>0</v>
      </c>
      <c r="K47" s="1">
        <f>AVERAGE(H31:H74)</f>
        <v>0</v>
      </c>
      <c r="L47" s="2">
        <f>(H47-K47)/(K47)</f>
        <v>0</v>
      </c>
      <c r="M47" s="4">
        <f>H47*1000</f>
        <v>0</v>
      </c>
      <c r="N47" s="5" t="s">
        <v>72</v>
      </c>
      <c r="O47" s="5" t="s">
        <v>55</v>
      </c>
      <c r="P47">
        <v>17</v>
      </c>
      <c r="Q47" s="5" t="s">
        <v>56</v>
      </c>
      <c r="R47">
        <v>85.3</v>
      </c>
      <c r="S47" t="s">
        <v>3</v>
      </c>
    </row>
    <row r="48" spans="1:25">
      <c r="A48" t="s">
        <v>53</v>
      </c>
      <c r="B48" s="1">
        <v>2.61</v>
      </c>
      <c r="C48" s="1">
        <v>2.41</v>
      </c>
      <c r="D48" s="1">
        <v>2.34</v>
      </c>
      <c r="E48" s="1">
        <v>2.61</v>
      </c>
      <c r="F48" s="1">
        <v>2.56</v>
      </c>
      <c r="G48" s="1">
        <v>2.34</v>
      </c>
      <c r="H48" s="1">
        <f>MAX(B48:G48)</f>
        <v>0</v>
      </c>
      <c r="I48" s="1">
        <f>W31</f>
        <v>0</v>
      </c>
      <c r="J48" s="2">
        <f>(H48-I48)/(I48)</f>
        <v>0</v>
      </c>
      <c r="K48" s="1">
        <f>AVERAGE(H31:H74)</f>
        <v>0</v>
      </c>
      <c r="L48" s="2">
        <f>(H48-K48)/(K48)</f>
        <v>0</v>
      </c>
      <c r="M48" s="4">
        <f>H48*1000</f>
        <v>0</v>
      </c>
      <c r="N48" s="5" t="s">
        <v>73</v>
      </c>
      <c r="O48" s="5" t="s">
        <v>55</v>
      </c>
      <c r="P48">
        <v>18</v>
      </c>
      <c r="Q48" s="5" t="s">
        <v>56</v>
      </c>
      <c r="R48">
        <v>85.40000000000001</v>
      </c>
      <c r="S48" t="s">
        <v>3</v>
      </c>
      <c r="U48" t="s">
        <v>27</v>
      </c>
      <c r="V48" t="s">
        <v>28</v>
      </c>
      <c r="W48" t="s">
        <v>29</v>
      </c>
      <c r="X48" t="s">
        <v>30</v>
      </c>
      <c r="Y48" t="s">
        <v>31</v>
      </c>
    </row>
    <row r="49" spans="1:25">
      <c r="A49" t="s">
        <v>53</v>
      </c>
      <c r="B49" s="1">
        <v>2.5</v>
      </c>
      <c r="C49" s="1">
        <v>2.38</v>
      </c>
      <c r="D49" s="1">
        <v>2.34</v>
      </c>
      <c r="E49" s="1">
        <v>2.57</v>
      </c>
      <c r="F49" s="1">
        <v>2.43</v>
      </c>
      <c r="G49" s="1">
        <v>2.47</v>
      </c>
      <c r="H49" s="1">
        <f>MAX(B49:G49)</f>
        <v>0</v>
      </c>
      <c r="I49" s="1">
        <f>W31</f>
        <v>0</v>
      </c>
      <c r="J49" s="2">
        <f>(H49-I49)/(I49)</f>
        <v>0</v>
      </c>
      <c r="K49" s="1">
        <f>AVERAGE(H31:H74)</f>
        <v>0</v>
      </c>
      <c r="L49" s="2">
        <f>(H49-K49)/(K49)</f>
        <v>0</v>
      </c>
      <c r="M49" s="4">
        <f>H49*1000</f>
        <v>0</v>
      </c>
      <c r="N49" s="5" t="s">
        <v>74</v>
      </c>
      <c r="O49" s="5" t="s">
        <v>55</v>
      </c>
      <c r="P49">
        <v>19</v>
      </c>
      <c r="Q49" s="5" t="s">
        <v>56</v>
      </c>
      <c r="R49">
        <v>85.40000000000001</v>
      </c>
      <c r="S49" t="s">
        <v>3</v>
      </c>
      <c r="U49" s="3">
        <f>IF(M74&gt;0, SLOPE(M31:M74,P31:P74), "")</f>
        <v>0</v>
      </c>
      <c r="V49" s="1">
        <f>IF(M74&gt;0, CORREL(M31:M74,P31:P74),"")</f>
        <v>0</v>
      </c>
      <c r="W49" s="3">
        <f>IF(M74&gt;0, V49^2, "")</f>
        <v>0</v>
      </c>
      <c r="X49" s="4">
        <f>COUNT(M31:M74)</f>
        <v>0</v>
      </c>
      <c r="Y49" s="1">
        <f>IF(I74&gt;0, TDIST(ABS(V49)*SQRT((X49-2)/(1-W49)),(X49-2),1),"")</f>
        <v>0</v>
      </c>
    </row>
    <row r="50" spans="1:25">
      <c r="A50" t="s">
        <v>53</v>
      </c>
      <c r="B50" s="1">
        <v>2.42</v>
      </c>
      <c r="C50" s="1">
        <v>2.51</v>
      </c>
      <c r="D50" s="1">
        <v>2.37</v>
      </c>
      <c r="E50" s="1">
        <v>2.46</v>
      </c>
      <c r="F50" s="1">
        <v>2.34</v>
      </c>
      <c r="G50" s="1">
        <v>2.4</v>
      </c>
      <c r="H50" s="1">
        <f>MAX(B50:G50)</f>
        <v>0</v>
      </c>
      <c r="I50" s="1">
        <f>W31</f>
        <v>0</v>
      </c>
      <c r="J50" s="2">
        <f>(H50-I50)/(I50)</f>
        <v>0</v>
      </c>
      <c r="K50" s="1">
        <f>AVERAGE(H31:H74)</f>
        <v>0</v>
      </c>
      <c r="L50" s="2">
        <f>(H50-K50)/(K50)</f>
        <v>0</v>
      </c>
      <c r="M50" s="4">
        <f>H50*1000</f>
        <v>0</v>
      </c>
      <c r="N50" s="5" t="s">
        <v>75</v>
      </c>
      <c r="O50" s="5" t="s">
        <v>55</v>
      </c>
      <c r="P50">
        <v>20</v>
      </c>
      <c r="Q50" s="5" t="s">
        <v>56</v>
      </c>
      <c r="R50">
        <v>85.40000000000001</v>
      </c>
      <c r="S50" t="s">
        <v>3</v>
      </c>
    </row>
    <row r="51" spans="1:25">
      <c r="A51" t="s">
        <v>53</v>
      </c>
      <c r="B51" s="1">
        <v>2.55</v>
      </c>
      <c r="C51" s="1">
        <v>2.43</v>
      </c>
      <c r="D51" s="1">
        <v>2.32</v>
      </c>
      <c r="E51" s="1">
        <v>2.45</v>
      </c>
      <c r="F51" s="1">
        <v>2.59</v>
      </c>
      <c r="G51" s="1">
        <v>2.51</v>
      </c>
      <c r="H51" s="1">
        <f>MAX(B51:G51)</f>
        <v>0</v>
      </c>
      <c r="I51" s="1">
        <f>W31</f>
        <v>0</v>
      </c>
      <c r="J51" s="2">
        <f>(H51-I51)/(I51)</f>
        <v>0</v>
      </c>
      <c r="K51" s="1">
        <f>AVERAGE(H31:H74)</f>
        <v>0</v>
      </c>
      <c r="L51" s="2">
        <f>(H51-K51)/(K51)</f>
        <v>0</v>
      </c>
      <c r="M51" s="4">
        <f>H51*1000</f>
        <v>0</v>
      </c>
      <c r="N51" s="5" t="s">
        <v>76</v>
      </c>
      <c r="O51" s="5" t="s">
        <v>55</v>
      </c>
      <c r="P51">
        <v>21</v>
      </c>
      <c r="Q51" s="5" t="s">
        <v>56</v>
      </c>
      <c r="R51">
        <v>85.5</v>
      </c>
      <c r="S51" t="s">
        <v>3</v>
      </c>
    </row>
    <row r="52" spans="1:25">
      <c r="A52" t="s">
        <v>53</v>
      </c>
      <c r="B52" s="1">
        <v>2.3</v>
      </c>
      <c r="C52" s="1">
        <v>2.35</v>
      </c>
      <c r="D52" s="1">
        <v>2.39</v>
      </c>
      <c r="E52" s="1">
        <v>2.38</v>
      </c>
      <c r="F52" s="1">
        <v>2.29</v>
      </c>
      <c r="G52" s="1">
        <v>2.31</v>
      </c>
      <c r="H52" s="1">
        <f>MAX(B52:G52)</f>
        <v>0</v>
      </c>
      <c r="I52" s="1">
        <f>W31</f>
        <v>0</v>
      </c>
      <c r="J52" s="2">
        <f>(H52-I52)/(I52)</f>
        <v>0</v>
      </c>
      <c r="K52" s="1">
        <f>AVERAGE(H31:H74)</f>
        <v>0</v>
      </c>
      <c r="L52" s="2">
        <f>(H52-K52)/(K52)</f>
        <v>0</v>
      </c>
      <c r="M52" s="4">
        <f>H52*1000</f>
        <v>0</v>
      </c>
      <c r="N52" s="5" t="s">
        <v>77</v>
      </c>
      <c r="O52" s="5" t="s">
        <v>55</v>
      </c>
      <c r="P52">
        <v>22</v>
      </c>
      <c r="Q52" s="5" t="s">
        <v>56</v>
      </c>
      <c r="R52">
        <v>85.5</v>
      </c>
      <c r="S52" t="s">
        <v>3</v>
      </c>
    </row>
    <row r="53" spans="1:25">
      <c r="A53" t="s">
        <v>53</v>
      </c>
      <c r="B53" s="1">
        <v>2.38</v>
      </c>
      <c r="C53" s="1">
        <v>2.43</v>
      </c>
      <c r="D53" s="1">
        <v>2.37</v>
      </c>
      <c r="E53" s="1">
        <v>2.3</v>
      </c>
      <c r="F53" s="1">
        <v>2.45</v>
      </c>
      <c r="G53" s="1">
        <v>2.52</v>
      </c>
      <c r="H53" s="1">
        <f>MAX(B53:G53)</f>
        <v>0</v>
      </c>
      <c r="I53" s="1">
        <f>W31</f>
        <v>0</v>
      </c>
      <c r="J53" s="2">
        <f>(H53-I53)/(I53)</f>
        <v>0</v>
      </c>
      <c r="K53" s="1">
        <f>AVERAGE(H31:H74)</f>
        <v>0</v>
      </c>
      <c r="L53" s="2">
        <f>(H53-K53)/(K53)</f>
        <v>0</v>
      </c>
      <c r="M53" s="4">
        <f>H53*1000</f>
        <v>0</v>
      </c>
      <c r="N53" s="5" t="s">
        <v>78</v>
      </c>
      <c r="O53" s="5" t="s">
        <v>55</v>
      </c>
      <c r="P53">
        <v>23</v>
      </c>
      <c r="Q53" s="5" t="s">
        <v>56</v>
      </c>
      <c r="R53">
        <v>85.5</v>
      </c>
      <c r="S53" t="s">
        <v>3</v>
      </c>
    </row>
    <row r="54" spans="1:25">
      <c r="A54" t="s">
        <v>53</v>
      </c>
      <c r="B54" s="1">
        <v>2.57</v>
      </c>
      <c r="C54" s="1">
        <v>2.34</v>
      </c>
      <c r="D54" s="1">
        <v>2.53</v>
      </c>
      <c r="E54" s="1">
        <v>2.45</v>
      </c>
      <c r="F54" s="1">
        <v>2.38</v>
      </c>
      <c r="G54" s="1">
        <v>2.44</v>
      </c>
      <c r="H54" s="1">
        <f>MAX(B54:G54)</f>
        <v>0</v>
      </c>
      <c r="I54" s="1">
        <f>W31</f>
        <v>0</v>
      </c>
      <c r="J54" s="2">
        <f>(H54-I54)/(I54)</f>
        <v>0</v>
      </c>
      <c r="K54" s="1">
        <f>AVERAGE(H31:H74)</f>
        <v>0</v>
      </c>
      <c r="L54" s="2">
        <f>(H54-K54)/(K54)</f>
        <v>0</v>
      </c>
      <c r="M54" s="4">
        <f>H54*1000</f>
        <v>0</v>
      </c>
      <c r="N54" s="5" t="s">
        <v>79</v>
      </c>
      <c r="O54" s="5" t="s">
        <v>55</v>
      </c>
      <c r="P54">
        <v>24</v>
      </c>
      <c r="Q54" s="5" t="s">
        <v>56</v>
      </c>
      <c r="R54">
        <v>85.59999999999999</v>
      </c>
      <c r="S54" t="s">
        <v>3</v>
      </c>
    </row>
    <row r="55" spans="1:25">
      <c r="A55" t="s">
        <v>53</v>
      </c>
      <c r="B55" s="1">
        <v>2.28</v>
      </c>
      <c r="C55" s="1">
        <v>2.32</v>
      </c>
      <c r="D55" s="1">
        <v>2.42</v>
      </c>
      <c r="E55" s="1">
        <v>2.48</v>
      </c>
      <c r="F55" s="1">
        <v>2.27</v>
      </c>
      <c r="G55" s="1">
        <v>2.32</v>
      </c>
      <c r="H55" s="1">
        <f>MAX(B55:G55)</f>
        <v>0</v>
      </c>
      <c r="I55" s="1">
        <f>W31</f>
        <v>0</v>
      </c>
      <c r="J55" s="2">
        <f>(H55-I55)/(I55)</f>
        <v>0</v>
      </c>
      <c r="K55" s="1">
        <f>AVERAGE(H31:H74)</f>
        <v>0</v>
      </c>
      <c r="L55" s="2">
        <f>(H55-K55)/(K55)</f>
        <v>0</v>
      </c>
      <c r="M55" s="4">
        <f>H55*1000</f>
        <v>0</v>
      </c>
      <c r="N55" s="5" t="s">
        <v>80</v>
      </c>
      <c r="O55" s="5" t="s">
        <v>55</v>
      </c>
      <c r="P55">
        <v>25</v>
      </c>
      <c r="Q55" s="5" t="s">
        <v>56</v>
      </c>
      <c r="R55">
        <v>85.59999999999999</v>
      </c>
      <c r="S55" t="s">
        <v>3</v>
      </c>
    </row>
    <row r="56" spans="1:25">
      <c r="A56" t="s">
        <v>53</v>
      </c>
      <c r="B56" s="1">
        <v>2.35</v>
      </c>
      <c r="C56" s="1">
        <v>2.54</v>
      </c>
      <c r="D56" s="1">
        <v>2.47</v>
      </c>
      <c r="E56" s="1">
        <v>2.43</v>
      </c>
      <c r="F56" s="1">
        <v>2.37</v>
      </c>
      <c r="G56" s="1">
        <v>2.51</v>
      </c>
      <c r="H56" s="1">
        <f>MAX(B56:G56)</f>
        <v>0</v>
      </c>
      <c r="I56" s="1">
        <f>W31</f>
        <v>0</v>
      </c>
      <c r="J56" s="2">
        <f>(H56-I56)/(I56)</f>
        <v>0</v>
      </c>
      <c r="K56" s="1">
        <f>AVERAGE(H31:H74)</f>
        <v>0</v>
      </c>
      <c r="L56" s="2">
        <f>(H56-K56)/(K56)</f>
        <v>0</v>
      </c>
      <c r="M56" s="4">
        <f>H56*1000</f>
        <v>0</v>
      </c>
      <c r="N56" s="5" t="s">
        <v>81</v>
      </c>
      <c r="O56" s="5" t="s">
        <v>55</v>
      </c>
      <c r="P56">
        <v>26</v>
      </c>
      <c r="Q56" s="5" t="s">
        <v>56</v>
      </c>
      <c r="R56">
        <v>85.59999999999999</v>
      </c>
      <c r="S56" t="s">
        <v>3</v>
      </c>
    </row>
    <row r="57" spans="1:25">
      <c r="A57" t="s">
        <v>53</v>
      </c>
      <c r="B57" s="1">
        <v>2.43</v>
      </c>
      <c r="C57" s="1">
        <v>2.56</v>
      </c>
      <c r="D57" s="1">
        <v>2.56</v>
      </c>
      <c r="E57" s="1">
        <v>2.65</v>
      </c>
      <c r="F57" s="1">
        <v>2.83</v>
      </c>
      <c r="G57" s="1">
        <v>2.7</v>
      </c>
      <c r="H57" s="1">
        <f>MAX(B57:G57)</f>
        <v>0</v>
      </c>
      <c r="I57" s="1">
        <f>W31</f>
        <v>0</v>
      </c>
      <c r="J57" s="2">
        <f>(H57-I57)/(I57)</f>
        <v>0</v>
      </c>
      <c r="K57" s="1">
        <f>AVERAGE(H31:H74)</f>
        <v>0</v>
      </c>
      <c r="L57" s="2">
        <f>(H57-K57)/(K57)</f>
        <v>0</v>
      </c>
      <c r="M57" s="4">
        <f>H57*1000</f>
        <v>0</v>
      </c>
      <c r="N57" s="5" t="s">
        <v>82</v>
      </c>
      <c r="O57" s="5" t="s">
        <v>55</v>
      </c>
      <c r="P57">
        <v>27</v>
      </c>
      <c r="Q57" s="5" t="s">
        <v>56</v>
      </c>
      <c r="R57">
        <v>85.7</v>
      </c>
      <c r="S57" t="s">
        <v>3</v>
      </c>
    </row>
    <row r="58" spans="1:25">
      <c r="A58" t="s">
        <v>53</v>
      </c>
      <c r="B58" s="1">
        <v>2.77</v>
      </c>
      <c r="C58" s="1">
        <v>2.56</v>
      </c>
      <c r="D58" s="1">
        <v>2.82</v>
      </c>
      <c r="E58" s="1">
        <v>2.43</v>
      </c>
      <c r="F58" s="1">
        <v>2.48</v>
      </c>
      <c r="G58" s="1">
        <v>2.67</v>
      </c>
      <c r="H58" s="1">
        <f>MAX(B58:G58)</f>
        <v>0</v>
      </c>
      <c r="I58" s="1">
        <f>W31</f>
        <v>0</v>
      </c>
      <c r="J58" s="2">
        <f>(H58-I58)/(I58)</f>
        <v>0</v>
      </c>
      <c r="K58" s="1">
        <f>AVERAGE(H31:H74)</f>
        <v>0</v>
      </c>
      <c r="L58" s="2">
        <f>(H58-K58)/(K58)</f>
        <v>0</v>
      </c>
      <c r="M58" s="4">
        <f>H58*1000</f>
        <v>0</v>
      </c>
      <c r="N58" s="5" t="s">
        <v>83</v>
      </c>
      <c r="O58" s="5" t="s">
        <v>55</v>
      </c>
      <c r="P58">
        <v>28</v>
      </c>
      <c r="Q58" s="5" t="s">
        <v>56</v>
      </c>
      <c r="R58">
        <v>85.7</v>
      </c>
      <c r="S58" t="s">
        <v>3</v>
      </c>
    </row>
    <row r="59" spans="1:25">
      <c r="A59" t="s">
        <v>53</v>
      </c>
      <c r="B59" s="1">
        <v>2.81</v>
      </c>
      <c r="C59" s="1">
        <v>2.54</v>
      </c>
      <c r="D59" s="1">
        <v>2.67</v>
      </c>
      <c r="E59" s="1">
        <v>2.56</v>
      </c>
      <c r="F59" s="1">
        <v>2.64</v>
      </c>
      <c r="G59" s="1">
        <v>2.47</v>
      </c>
      <c r="H59" s="1">
        <f>MAX(B59:G59)</f>
        <v>0</v>
      </c>
      <c r="I59" s="1">
        <f>W31</f>
        <v>0</v>
      </c>
      <c r="J59" s="2">
        <f>(H59-I59)/(I59)</f>
        <v>0</v>
      </c>
      <c r="K59" s="1">
        <f>AVERAGE(H31:H74)</f>
        <v>0</v>
      </c>
      <c r="L59" s="2">
        <f>(H59-K59)/(K59)</f>
        <v>0</v>
      </c>
      <c r="M59" s="4">
        <f>H59*1000</f>
        <v>0</v>
      </c>
      <c r="N59" s="5" t="s">
        <v>84</v>
      </c>
      <c r="O59" s="5" t="s">
        <v>55</v>
      </c>
      <c r="P59">
        <v>29</v>
      </c>
      <c r="Q59" s="5" t="s">
        <v>56</v>
      </c>
      <c r="R59">
        <v>85.7</v>
      </c>
      <c r="S59" t="s">
        <v>3</v>
      </c>
    </row>
    <row r="60" spans="1:25">
      <c r="A60" t="s">
        <v>53</v>
      </c>
      <c r="B60" s="1">
        <v>2.55</v>
      </c>
      <c r="C60" s="1">
        <v>2.45</v>
      </c>
      <c r="D60" s="1">
        <v>2.35</v>
      </c>
      <c r="E60" s="1">
        <v>2.47</v>
      </c>
      <c r="F60" s="1">
        <v>2.56</v>
      </c>
      <c r="G60" s="1">
        <v>2.65</v>
      </c>
      <c r="H60" s="1">
        <f>MAX(B60:G60)</f>
        <v>0</v>
      </c>
      <c r="I60" s="1">
        <f>W31</f>
        <v>0</v>
      </c>
      <c r="J60" s="2">
        <f>(H60-I60)/(I60)</f>
        <v>0</v>
      </c>
      <c r="K60" s="1">
        <f>AVERAGE(H31:H74)</f>
        <v>0</v>
      </c>
      <c r="L60" s="2">
        <f>(H60-K60)/(K60)</f>
        <v>0</v>
      </c>
      <c r="M60" s="4">
        <f>H60*1000</f>
        <v>0</v>
      </c>
      <c r="N60" s="5" t="s">
        <v>85</v>
      </c>
      <c r="O60" s="5" t="s">
        <v>55</v>
      </c>
      <c r="P60">
        <v>30</v>
      </c>
      <c r="Q60" s="5" t="s">
        <v>56</v>
      </c>
      <c r="R60">
        <v>85.8</v>
      </c>
      <c r="S60" t="s">
        <v>3</v>
      </c>
    </row>
    <row r="61" spans="1:25">
      <c r="A61" t="s">
        <v>53</v>
      </c>
      <c r="B61" s="1">
        <v>2.5</v>
      </c>
      <c r="C61" s="1">
        <v>2.35</v>
      </c>
      <c r="D61" s="1">
        <v>2.42</v>
      </c>
      <c r="E61" s="1">
        <v>2.6</v>
      </c>
      <c r="F61" s="1">
        <v>2.5</v>
      </c>
      <c r="G61" s="1">
        <v>2.34</v>
      </c>
      <c r="H61" s="1">
        <f>MAX(B61:G61)</f>
        <v>0</v>
      </c>
      <c r="I61" s="1">
        <f>W31</f>
        <v>0</v>
      </c>
      <c r="J61" s="2">
        <f>(H61-I61)/(I61)</f>
        <v>0</v>
      </c>
      <c r="K61" s="1">
        <f>AVERAGE(H31:H74)</f>
        <v>0</v>
      </c>
      <c r="L61" s="2">
        <f>(H61-K61)/(K61)</f>
        <v>0</v>
      </c>
      <c r="M61" s="4">
        <f>H61*1000</f>
        <v>0</v>
      </c>
      <c r="N61" s="5" t="s">
        <v>86</v>
      </c>
      <c r="O61" s="5" t="s">
        <v>55</v>
      </c>
      <c r="P61">
        <v>31</v>
      </c>
      <c r="Q61" s="5" t="s">
        <v>56</v>
      </c>
      <c r="R61">
        <v>85.8</v>
      </c>
      <c r="S61" t="s">
        <v>3</v>
      </c>
    </row>
    <row r="62" spans="1:25">
      <c r="A62" t="s">
        <v>53</v>
      </c>
      <c r="B62" s="1">
        <v>2.47</v>
      </c>
      <c r="C62" s="1">
        <v>2.62</v>
      </c>
      <c r="D62" s="1">
        <v>2.54</v>
      </c>
      <c r="E62" s="1">
        <v>2.28</v>
      </c>
      <c r="F62" s="1">
        <v>2.44</v>
      </c>
      <c r="G62" s="1">
        <v>2.35</v>
      </c>
      <c r="H62" s="1">
        <f>MAX(B62:G62)</f>
        <v>0</v>
      </c>
      <c r="I62" s="1">
        <f>W31</f>
        <v>0</v>
      </c>
      <c r="J62" s="2">
        <f>(H62-I62)/(I62)</f>
        <v>0</v>
      </c>
      <c r="K62" s="1">
        <f>AVERAGE(H31:H74)</f>
        <v>0</v>
      </c>
      <c r="L62" s="2">
        <f>(H62-K62)/(K62)</f>
        <v>0</v>
      </c>
      <c r="M62" s="4">
        <f>H62*1000</f>
        <v>0</v>
      </c>
      <c r="N62" s="5" t="s">
        <v>87</v>
      </c>
      <c r="O62" s="5" t="s">
        <v>55</v>
      </c>
      <c r="P62">
        <v>32</v>
      </c>
      <c r="Q62" s="5" t="s">
        <v>56</v>
      </c>
      <c r="R62">
        <v>85.8</v>
      </c>
      <c r="S62" t="s">
        <v>3</v>
      </c>
    </row>
    <row r="63" spans="1:25">
      <c r="A63" t="s">
        <v>53</v>
      </c>
      <c r="B63" s="1">
        <v>2.54</v>
      </c>
      <c r="C63" s="1">
        <v>2.45</v>
      </c>
      <c r="D63" s="1">
        <v>2.35</v>
      </c>
      <c r="E63" s="1">
        <v>2.48</v>
      </c>
      <c r="F63" s="1">
        <v>2.57</v>
      </c>
      <c r="G63" s="1">
        <v>2.32</v>
      </c>
      <c r="H63" s="1">
        <f>MAX(B63:G63)</f>
        <v>0</v>
      </c>
      <c r="I63" s="1">
        <f>W31</f>
        <v>0</v>
      </c>
      <c r="J63" s="2">
        <f>(H63-I63)/(I63)</f>
        <v>0</v>
      </c>
      <c r="K63" s="1">
        <f>AVERAGE(H31:H74)</f>
        <v>0</v>
      </c>
      <c r="L63" s="2">
        <f>(H63-K63)/(K63)</f>
        <v>0</v>
      </c>
      <c r="M63" s="4">
        <f>H63*1000</f>
        <v>0</v>
      </c>
      <c r="N63" s="5" t="s">
        <v>88</v>
      </c>
      <c r="O63" s="5" t="s">
        <v>55</v>
      </c>
      <c r="P63">
        <v>33</v>
      </c>
      <c r="Q63" s="5" t="s">
        <v>56</v>
      </c>
      <c r="R63">
        <v>85.90000000000001</v>
      </c>
      <c r="S63" t="s">
        <v>3</v>
      </c>
    </row>
    <row r="64" spans="1:25">
      <c r="A64" t="s">
        <v>53</v>
      </c>
      <c r="B64" s="1">
        <v>2.38</v>
      </c>
      <c r="C64" s="1">
        <v>2.3</v>
      </c>
      <c r="D64" s="1">
        <v>2.79</v>
      </c>
      <c r="E64" s="1">
        <v>2.67</v>
      </c>
      <c r="F64" s="1">
        <v>2.72</v>
      </c>
      <c r="G64" s="1">
        <v>2.67</v>
      </c>
      <c r="H64" s="1">
        <f>MAX(B64:G64)</f>
        <v>0</v>
      </c>
      <c r="I64" s="1">
        <f>W31</f>
        <v>0</v>
      </c>
      <c r="J64" s="2">
        <f>(H64-I64)/(I64)</f>
        <v>0</v>
      </c>
      <c r="K64" s="1">
        <f>AVERAGE(H31:H74)</f>
        <v>0</v>
      </c>
      <c r="L64" s="2">
        <f>(H64-K64)/(K64)</f>
        <v>0</v>
      </c>
      <c r="M64" s="4">
        <f>H64*1000</f>
        <v>0</v>
      </c>
      <c r="N64" s="5" t="s">
        <v>89</v>
      </c>
      <c r="O64" s="5" t="s">
        <v>55</v>
      </c>
      <c r="P64">
        <v>34</v>
      </c>
      <c r="Q64" s="5" t="s">
        <v>56</v>
      </c>
      <c r="R64">
        <v>85.90000000000001</v>
      </c>
      <c r="S64" t="s">
        <v>3</v>
      </c>
    </row>
    <row r="65" spans="1:19">
      <c r="A65" t="s">
        <v>53</v>
      </c>
      <c r="B65" s="1">
        <v>2.43</v>
      </c>
      <c r="C65" s="1">
        <v>2.56</v>
      </c>
      <c r="D65" s="1">
        <v>2.35</v>
      </c>
      <c r="E65" s="1">
        <v>2.61</v>
      </c>
      <c r="F65" s="1">
        <v>2.44</v>
      </c>
      <c r="G65" s="1">
        <v>2.6</v>
      </c>
      <c r="H65" s="1">
        <f>MAX(B65:G65)</f>
        <v>0</v>
      </c>
      <c r="I65" s="1">
        <f>W31</f>
        <v>0</v>
      </c>
      <c r="J65" s="2">
        <f>(H65-I65)/(I65)</f>
        <v>0</v>
      </c>
      <c r="K65" s="1">
        <f>AVERAGE(H31:H74)</f>
        <v>0</v>
      </c>
      <c r="L65" s="2">
        <f>(H65-K65)/(K65)</f>
        <v>0</v>
      </c>
      <c r="M65" s="4">
        <f>H65*1000</f>
        <v>0</v>
      </c>
      <c r="N65" s="5" t="s">
        <v>90</v>
      </c>
      <c r="O65" s="5" t="s">
        <v>55</v>
      </c>
      <c r="P65">
        <v>35</v>
      </c>
      <c r="Q65" s="5" t="s">
        <v>56</v>
      </c>
      <c r="R65">
        <v>85.90000000000001</v>
      </c>
      <c r="S65" t="s">
        <v>3</v>
      </c>
    </row>
    <row r="66" spans="1:19">
      <c r="A66" t="s">
        <v>53</v>
      </c>
      <c r="B66" s="1">
        <v>2.46</v>
      </c>
      <c r="C66" s="1">
        <v>2.41</v>
      </c>
      <c r="D66" s="1">
        <v>2.23</v>
      </c>
      <c r="E66" s="1">
        <v>2.33</v>
      </c>
      <c r="F66" s="1">
        <v>2.42</v>
      </c>
      <c r="G66" s="1">
        <v>2.35</v>
      </c>
      <c r="H66" s="1">
        <f>MAX(B66:G66)</f>
        <v>0</v>
      </c>
      <c r="I66" s="1">
        <f>W31</f>
        <v>0</v>
      </c>
      <c r="J66" s="2">
        <f>(H66-I66)/(I66)</f>
        <v>0</v>
      </c>
      <c r="K66" s="1">
        <f>AVERAGE(H31:H74)</f>
        <v>0</v>
      </c>
      <c r="L66" s="2">
        <f>(H66-K66)/(K66)</f>
        <v>0</v>
      </c>
      <c r="M66" s="4">
        <f>H66*1000</f>
        <v>0</v>
      </c>
      <c r="N66" s="5" t="s">
        <v>91</v>
      </c>
      <c r="O66" s="5" t="s">
        <v>55</v>
      </c>
      <c r="P66">
        <v>36</v>
      </c>
      <c r="Q66" s="5" t="s">
        <v>56</v>
      </c>
      <c r="R66">
        <v>86</v>
      </c>
      <c r="S66" t="s">
        <v>3</v>
      </c>
    </row>
    <row r="67" spans="1:19">
      <c r="A67" t="s">
        <v>53</v>
      </c>
      <c r="B67" s="1">
        <v>2.4</v>
      </c>
      <c r="C67" s="1">
        <v>2.15</v>
      </c>
      <c r="D67" s="1">
        <v>2.34</v>
      </c>
      <c r="E67" s="1">
        <v>2.4</v>
      </c>
      <c r="F67" s="1">
        <v>2.37</v>
      </c>
      <c r="G67" s="1">
        <v>2.41</v>
      </c>
      <c r="H67" s="1">
        <f>MAX(B67:G67)</f>
        <v>0</v>
      </c>
      <c r="I67" s="1">
        <f>W31</f>
        <v>0</v>
      </c>
      <c r="J67" s="2">
        <f>(H67-I67)/(I67)</f>
        <v>0</v>
      </c>
      <c r="K67" s="1">
        <f>AVERAGE(H31:H74)</f>
        <v>0</v>
      </c>
      <c r="L67" s="2">
        <f>(H67-K67)/(K67)</f>
        <v>0</v>
      </c>
      <c r="M67" s="4">
        <f>H67*1000</f>
        <v>0</v>
      </c>
      <c r="N67" s="5" t="s">
        <v>92</v>
      </c>
      <c r="O67" s="5" t="s">
        <v>55</v>
      </c>
      <c r="P67">
        <v>37</v>
      </c>
      <c r="Q67" s="5" t="s">
        <v>56</v>
      </c>
      <c r="R67">
        <v>86</v>
      </c>
      <c r="S67" t="s">
        <v>3</v>
      </c>
    </row>
    <row r="68" spans="1:19">
      <c r="A68" t="s">
        <v>53</v>
      </c>
      <c r="B68" s="1">
        <v>2.5</v>
      </c>
      <c r="C68" s="1">
        <v>2.34</v>
      </c>
      <c r="D68" s="1">
        <v>2.56</v>
      </c>
      <c r="E68" s="1">
        <v>2.43</v>
      </c>
      <c r="F68" s="1">
        <v>2.59</v>
      </c>
      <c r="G68" s="1">
        <v>2.5</v>
      </c>
      <c r="H68" s="1">
        <f>MAX(B68:G68)</f>
        <v>0</v>
      </c>
      <c r="I68" s="1">
        <f>W31</f>
        <v>0</v>
      </c>
      <c r="J68" s="2">
        <f>(H68-I68)/(I68)</f>
        <v>0</v>
      </c>
      <c r="K68" s="1">
        <f>AVERAGE(H31:H74)</f>
        <v>0</v>
      </c>
      <c r="L68" s="2">
        <f>(H68-K68)/(K68)</f>
        <v>0</v>
      </c>
      <c r="M68" s="4">
        <f>H68*1000</f>
        <v>0</v>
      </c>
      <c r="N68" s="5" t="s">
        <v>93</v>
      </c>
      <c r="O68" s="5" t="s">
        <v>55</v>
      </c>
      <c r="P68">
        <v>38</v>
      </c>
      <c r="Q68" s="5" t="s">
        <v>56</v>
      </c>
      <c r="R68">
        <v>86</v>
      </c>
      <c r="S68" t="s">
        <v>3</v>
      </c>
    </row>
    <row r="69" spans="1:19">
      <c r="A69" t="s">
        <v>53</v>
      </c>
      <c r="B69" s="1">
        <v>2.5</v>
      </c>
      <c r="C69" s="1">
        <v>2.37</v>
      </c>
      <c r="D69" s="1">
        <v>2.53</v>
      </c>
      <c r="E69" s="1">
        <v>2.4</v>
      </c>
      <c r="F69" s="1">
        <v>2.51</v>
      </c>
      <c r="G69" s="1">
        <v>2.49</v>
      </c>
      <c r="H69" s="1">
        <f>MAX(B69:G69)</f>
        <v>0</v>
      </c>
      <c r="I69" s="1">
        <f>W31</f>
        <v>0</v>
      </c>
      <c r="J69" s="2">
        <f>(H69-I69)/(I69)</f>
        <v>0</v>
      </c>
      <c r="K69" s="1">
        <f>AVERAGE(H31:H74)</f>
        <v>0</v>
      </c>
      <c r="L69" s="2">
        <f>(H69-K69)/(K69)</f>
        <v>0</v>
      </c>
      <c r="M69" s="4">
        <f>H69*1000</f>
        <v>0</v>
      </c>
      <c r="N69" s="5" t="s">
        <v>94</v>
      </c>
      <c r="O69" s="5" t="s">
        <v>55</v>
      </c>
      <c r="P69">
        <v>39</v>
      </c>
      <c r="Q69" s="5" t="s">
        <v>56</v>
      </c>
      <c r="R69">
        <v>86.09999999999999</v>
      </c>
      <c r="S69" t="s">
        <v>3</v>
      </c>
    </row>
    <row r="70" spans="1:19">
      <c r="A70" t="s">
        <v>53</v>
      </c>
      <c r="B70" s="1">
        <v>2.62</v>
      </c>
      <c r="C70" s="1">
        <v>2.75</v>
      </c>
      <c r="D70" s="1">
        <v>2.56</v>
      </c>
      <c r="E70" s="1">
        <v>2.5</v>
      </c>
      <c r="F70" s="1">
        <v>2.64</v>
      </c>
      <c r="G70" s="1">
        <v>2.6</v>
      </c>
      <c r="H70" s="1">
        <f>MAX(B70:G70)</f>
        <v>0</v>
      </c>
      <c r="I70" s="1">
        <f>W31</f>
        <v>0</v>
      </c>
      <c r="J70" s="2">
        <f>(H70-I70)/(I70)</f>
        <v>0</v>
      </c>
      <c r="K70" s="1">
        <f>AVERAGE(H31:H74)</f>
        <v>0</v>
      </c>
      <c r="L70" s="2">
        <f>(H70-K70)/(K70)</f>
        <v>0</v>
      </c>
      <c r="M70" s="4">
        <f>H70*1000</f>
        <v>0</v>
      </c>
      <c r="N70" s="5" t="s">
        <v>95</v>
      </c>
      <c r="O70" s="5" t="s">
        <v>55</v>
      </c>
      <c r="P70">
        <v>40</v>
      </c>
      <c r="Q70" s="5" t="s">
        <v>56</v>
      </c>
      <c r="R70">
        <v>86.09999999999999</v>
      </c>
      <c r="S70" t="s">
        <v>3</v>
      </c>
    </row>
    <row r="71" spans="1:19">
      <c r="A71" t="s">
        <v>53</v>
      </c>
      <c r="B71" s="1">
        <v>2.61</v>
      </c>
      <c r="C71" s="1">
        <v>2.51</v>
      </c>
      <c r="D71" s="1">
        <v>2.34</v>
      </c>
      <c r="E71" s="1">
        <v>2.47</v>
      </c>
      <c r="F71" s="1">
        <v>2.43</v>
      </c>
      <c r="G71" s="1">
        <v>2.56</v>
      </c>
      <c r="H71" s="1">
        <f>MAX(B71:G71)</f>
        <v>0</v>
      </c>
      <c r="I71" s="1">
        <f>W31</f>
        <v>0</v>
      </c>
      <c r="J71" s="2">
        <f>(H71-I71)/(I71)</f>
        <v>0</v>
      </c>
      <c r="K71" s="1">
        <f>AVERAGE(H31:H74)</f>
        <v>0</v>
      </c>
      <c r="L71" s="2">
        <f>(H71-K71)/(K71)</f>
        <v>0</v>
      </c>
      <c r="M71" s="4">
        <f>H71*1000</f>
        <v>0</v>
      </c>
      <c r="N71" s="5" t="s">
        <v>96</v>
      </c>
      <c r="O71" s="5" t="s">
        <v>55</v>
      </c>
      <c r="P71">
        <v>41</v>
      </c>
      <c r="Q71" s="5" t="s">
        <v>56</v>
      </c>
      <c r="R71">
        <v>86.09999999999999</v>
      </c>
      <c r="S71" t="s">
        <v>3</v>
      </c>
    </row>
    <row r="72" spans="1:19">
      <c r="A72" t="s">
        <v>53</v>
      </c>
      <c r="B72" s="1">
        <v>2.2</v>
      </c>
      <c r="C72" s="1">
        <v>2.3</v>
      </c>
      <c r="D72" s="1">
        <v>2.35</v>
      </c>
      <c r="E72" s="1">
        <v>2.27</v>
      </c>
      <c r="F72" s="1">
        <v>2.22</v>
      </c>
      <c r="G72" s="1">
        <v>2.37</v>
      </c>
      <c r="H72" s="1">
        <f>MAX(B72:G72)</f>
        <v>0</v>
      </c>
      <c r="I72" s="1">
        <f>W31</f>
        <v>0</v>
      </c>
      <c r="J72" s="2">
        <f>(H72-I72)/(I72)</f>
        <v>0</v>
      </c>
      <c r="K72" s="1">
        <f>AVERAGE(H31:H74)</f>
        <v>0</v>
      </c>
      <c r="L72" s="2">
        <f>(H72-K72)/(K72)</f>
        <v>0</v>
      </c>
      <c r="M72" s="4">
        <f>H72*1000</f>
        <v>0</v>
      </c>
      <c r="N72" s="5" t="s">
        <v>97</v>
      </c>
      <c r="O72" s="5" t="s">
        <v>55</v>
      </c>
      <c r="P72">
        <v>42</v>
      </c>
      <c r="Q72" s="5" t="s">
        <v>56</v>
      </c>
      <c r="R72">
        <v>86.2</v>
      </c>
      <c r="S72" t="s">
        <v>3</v>
      </c>
    </row>
    <row r="73" spans="1:19">
      <c r="A73" t="s">
        <v>53</v>
      </c>
      <c r="B73" s="1">
        <v>2.3</v>
      </c>
      <c r="C73" s="1">
        <v>2.42</v>
      </c>
      <c r="D73" s="1">
        <v>2.37</v>
      </c>
      <c r="E73" s="1">
        <v>2.52</v>
      </c>
      <c r="F73" s="1">
        <v>2.34</v>
      </c>
      <c r="G73" s="1">
        <v>2.49</v>
      </c>
      <c r="H73" s="1">
        <f>MAX(B73:G73)</f>
        <v>0</v>
      </c>
      <c r="I73" s="1">
        <f>W31</f>
        <v>0</v>
      </c>
      <c r="J73" s="2">
        <f>(H73-I73)/(I73)</f>
        <v>0</v>
      </c>
      <c r="K73" s="1">
        <f>AVERAGE(H31:H74)</f>
        <v>0</v>
      </c>
      <c r="L73" s="2">
        <f>(H73-K73)/(K73)</f>
        <v>0</v>
      </c>
      <c r="M73" s="4">
        <f>H73*1000</f>
        <v>0</v>
      </c>
      <c r="N73" s="5" t="s">
        <v>97</v>
      </c>
      <c r="O73" s="5" t="s">
        <v>55</v>
      </c>
      <c r="P73">
        <v>42</v>
      </c>
      <c r="Q73" s="5" t="s">
        <v>56</v>
      </c>
      <c r="R73">
        <v>86.2</v>
      </c>
      <c r="S73" t="s">
        <v>3</v>
      </c>
    </row>
    <row r="74" spans="1:19">
      <c r="A74" t="s">
        <v>53</v>
      </c>
      <c r="B74" s="1">
        <v>2.45</v>
      </c>
      <c r="C74" s="1">
        <v>2.35</v>
      </c>
      <c r="D74" s="1">
        <v>2.59</v>
      </c>
      <c r="E74" s="1">
        <v>2.56</v>
      </c>
      <c r="F74" s="1">
        <v>2.36</v>
      </c>
      <c r="G74" s="1">
        <v>2.53</v>
      </c>
      <c r="H74" s="1">
        <f>MAX(B74:G74)</f>
        <v>0</v>
      </c>
      <c r="I74" s="1">
        <f>W31</f>
        <v>0</v>
      </c>
      <c r="J74" s="2">
        <f>(H74-I74)/(I74)</f>
        <v>0</v>
      </c>
      <c r="K74" s="1">
        <f>AVERAGE(H31:H74)</f>
        <v>0</v>
      </c>
      <c r="L74" s="2">
        <f>(H74-K74)/(K74)</f>
        <v>0</v>
      </c>
      <c r="M74" s="4">
        <f>H74*1000</f>
        <v>0</v>
      </c>
      <c r="N74" s="5" t="s">
        <v>98</v>
      </c>
      <c r="O74" s="5" t="s">
        <v>55</v>
      </c>
      <c r="P74">
        <v>43</v>
      </c>
      <c r="Q74" s="5" t="s">
        <v>56</v>
      </c>
      <c r="R74">
        <v>86.2</v>
      </c>
      <c r="S74" t="s">
        <v>3</v>
      </c>
    </row>
    <row r="75" spans="1:19">
      <c r="A75" t="s">
        <v>53</v>
      </c>
      <c r="B75" s="1">
        <v>2.42</v>
      </c>
      <c r="C75" s="1">
        <v>2.48</v>
      </c>
      <c r="D75" s="1">
        <v>2.52</v>
      </c>
      <c r="E75" s="1">
        <v>2.5</v>
      </c>
      <c r="F75" s="1">
        <v>2.47</v>
      </c>
      <c r="G75" s="1">
        <v>2.43</v>
      </c>
      <c r="H75" s="1">
        <f>MAX(B75:G75)</f>
        <v>0</v>
      </c>
      <c r="I75" s="1">
        <f>W31</f>
        <v>0</v>
      </c>
      <c r="J75" s="2">
        <f>(H75-I75)/(I75)</f>
        <v>0</v>
      </c>
      <c r="K75" s="1">
        <f>AVERAGE(H75:H82)</f>
        <v>0</v>
      </c>
      <c r="L75" s="2">
        <f>(H75-K75)/(K75)</f>
        <v>0</v>
      </c>
      <c r="M75" s="4">
        <f>H75*1000</f>
        <v>0</v>
      </c>
      <c r="N75" s="5" t="s">
        <v>99</v>
      </c>
      <c r="O75" s="5" t="s">
        <v>55</v>
      </c>
      <c r="P75">
        <v>49</v>
      </c>
      <c r="Q75" s="5" t="s">
        <v>56</v>
      </c>
      <c r="R75">
        <v>86.40000000000001</v>
      </c>
      <c r="S75" t="s">
        <v>100</v>
      </c>
    </row>
    <row r="76" spans="1:19">
      <c r="A76" t="s">
        <v>53</v>
      </c>
      <c r="B76" s="1">
        <v>2.5</v>
      </c>
      <c r="C76" s="1">
        <v>2.38</v>
      </c>
      <c r="D76" s="1">
        <v>2.34</v>
      </c>
      <c r="E76" s="1">
        <v>2.57</v>
      </c>
      <c r="F76" s="1">
        <v>2.43</v>
      </c>
      <c r="G76" s="1">
        <v>2.47</v>
      </c>
      <c r="H76" s="1">
        <f>MAX(B76:G76)</f>
        <v>0</v>
      </c>
      <c r="I76" s="1">
        <f>W31</f>
        <v>0</v>
      </c>
      <c r="J76" s="2">
        <f>(H76-I76)/(I76)</f>
        <v>0</v>
      </c>
      <c r="K76" s="1">
        <f>AVERAGE(H75:H82)</f>
        <v>0</v>
      </c>
      <c r="L76" s="2">
        <f>(H76-K76)/(K76)</f>
        <v>0</v>
      </c>
      <c r="M76" s="4">
        <f>H76*1000</f>
        <v>0</v>
      </c>
      <c r="N76" s="5" t="s">
        <v>101</v>
      </c>
      <c r="O76" s="5" t="s">
        <v>55</v>
      </c>
      <c r="P76">
        <v>52</v>
      </c>
      <c r="Q76" s="5" t="s">
        <v>56</v>
      </c>
      <c r="R76">
        <v>86.5</v>
      </c>
      <c r="S76" t="s">
        <v>100</v>
      </c>
    </row>
    <row r="77" spans="1:19">
      <c r="A77" t="s">
        <v>53</v>
      </c>
      <c r="B77" s="1">
        <v>2.42</v>
      </c>
      <c r="C77" s="1">
        <v>2.51</v>
      </c>
      <c r="D77" s="1">
        <v>2.37</v>
      </c>
      <c r="E77" s="1">
        <v>2.46</v>
      </c>
      <c r="F77" s="1">
        <v>2.34</v>
      </c>
      <c r="G77" s="1">
        <v>2.4</v>
      </c>
      <c r="H77" s="1">
        <f>MAX(B77:G77)</f>
        <v>0</v>
      </c>
      <c r="I77" s="1">
        <f>W31</f>
        <v>0</v>
      </c>
      <c r="J77" s="2">
        <f>(H77-I77)/(I77)</f>
        <v>0</v>
      </c>
      <c r="K77" s="1">
        <f>AVERAGE(H75:H82)</f>
        <v>0</v>
      </c>
      <c r="L77" s="2">
        <f>(H77-K77)/(K77)</f>
        <v>0</v>
      </c>
      <c r="M77" s="4">
        <f>H77*1000</f>
        <v>0</v>
      </c>
      <c r="N77" s="5" t="s">
        <v>102</v>
      </c>
      <c r="O77" s="5" t="s">
        <v>55</v>
      </c>
      <c r="P77">
        <v>56</v>
      </c>
      <c r="Q77" s="5" t="s">
        <v>56</v>
      </c>
      <c r="R77">
        <v>86.59999999999999</v>
      </c>
      <c r="S77" t="s">
        <v>100</v>
      </c>
    </row>
    <row r="78" spans="1:19">
      <c r="A78" t="s">
        <v>53</v>
      </c>
      <c r="B78" s="1">
        <v>2.57</v>
      </c>
      <c r="C78" s="1">
        <v>2.34</v>
      </c>
      <c r="D78" s="1">
        <v>2.53</v>
      </c>
      <c r="E78" s="1">
        <v>2.45</v>
      </c>
      <c r="F78" s="1">
        <v>2.38</v>
      </c>
      <c r="G78" s="1">
        <v>2.44</v>
      </c>
      <c r="H78" s="1">
        <f>MAX(B78:G78)</f>
        <v>0</v>
      </c>
      <c r="I78" s="1">
        <f>W31</f>
        <v>0</v>
      </c>
      <c r="J78" s="2">
        <f>(H78-I78)/(I78)</f>
        <v>0</v>
      </c>
      <c r="K78" s="1">
        <f>AVERAGE(H75:H82)</f>
        <v>0</v>
      </c>
      <c r="L78" s="2">
        <f>(H78-K78)/(K78)</f>
        <v>0</v>
      </c>
      <c r="M78" s="4">
        <f>H78*1000</f>
        <v>0</v>
      </c>
      <c r="N78" s="5" t="s">
        <v>103</v>
      </c>
      <c r="O78" s="5" t="s">
        <v>55</v>
      </c>
      <c r="P78">
        <v>59</v>
      </c>
      <c r="Q78" s="5" t="s">
        <v>56</v>
      </c>
      <c r="R78">
        <v>86.7</v>
      </c>
      <c r="S78" t="s">
        <v>100</v>
      </c>
    </row>
    <row r="79" spans="1:19">
      <c r="A79" t="s">
        <v>53</v>
      </c>
      <c r="B79" s="1">
        <v>2.5</v>
      </c>
      <c r="C79" s="1">
        <v>2.37</v>
      </c>
      <c r="D79" s="1">
        <v>2.44</v>
      </c>
      <c r="E79" s="1">
        <v>2.32</v>
      </c>
      <c r="F79" s="1">
        <v>2.47</v>
      </c>
      <c r="G79" s="1">
        <v>2.51</v>
      </c>
      <c r="H79" s="1">
        <f>MAX(B79:G79)</f>
        <v>0</v>
      </c>
      <c r="I79" s="1">
        <f>W31</f>
        <v>0</v>
      </c>
      <c r="J79" s="2">
        <f>(H79-I79)/(I79)</f>
        <v>0</v>
      </c>
      <c r="K79" s="1">
        <f>AVERAGE(H75:H82)</f>
        <v>0</v>
      </c>
      <c r="L79" s="2">
        <f>(H79-K79)/(K79)</f>
        <v>0</v>
      </c>
      <c r="M79" s="4">
        <f>H79*1000</f>
        <v>0</v>
      </c>
      <c r="N79" s="5" t="s">
        <v>104</v>
      </c>
      <c r="O79" s="5" t="s">
        <v>55</v>
      </c>
      <c r="P79">
        <v>63</v>
      </c>
      <c r="Q79" s="5" t="s">
        <v>56</v>
      </c>
      <c r="R79">
        <v>86.90000000000001</v>
      </c>
      <c r="S79" t="s">
        <v>100</v>
      </c>
    </row>
    <row r="80" spans="1:19">
      <c r="A80" t="s">
        <v>53</v>
      </c>
      <c r="B80" s="1">
        <v>2.77</v>
      </c>
      <c r="C80" s="1">
        <v>2.56</v>
      </c>
      <c r="D80" s="1">
        <v>2.82</v>
      </c>
      <c r="E80" s="1">
        <v>2.43</v>
      </c>
      <c r="F80" s="1">
        <v>2.48</v>
      </c>
      <c r="G80" s="1">
        <v>2.67</v>
      </c>
      <c r="H80" s="1">
        <f>MAX(B80:G80)</f>
        <v>0</v>
      </c>
      <c r="I80" s="1">
        <f>W31</f>
        <v>0</v>
      </c>
      <c r="J80" s="2">
        <f>(H80-I80)/(I80)</f>
        <v>0</v>
      </c>
      <c r="K80" s="1">
        <f>AVERAGE(H75:H82)</f>
        <v>0</v>
      </c>
      <c r="L80" s="2">
        <f>(H80-K80)/(K80)</f>
        <v>0</v>
      </c>
      <c r="M80" s="4">
        <f>H80*1000</f>
        <v>0</v>
      </c>
      <c r="N80" s="5" t="s">
        <v>105</v>
      </c>
      <c r="O80" s="5" t="s">
        <v>55</v>
      </c>
      <c r="P80">
        <v>66</v>
      </c>
      <c r="Q80" s="5" t="s">
        <v>56</v>
      </c>
      <c r="R80">
        <v>87</v>
      </c>
      <c r="S80" t="s">
        <v>100</v>
      </c>
    </row>
    <row r="81" spans="1:19">
      <c r="A81" t="s">
        <v>53</v>
      </c>
      <c r="B81" s="1">
        <v>2.38</v>
      </c>
      <c r="C81" s="1">
        <v>2.3</v>
      </c>
      <c r="D81" s="1">
        <v>2.79</v>
      </c>
      <c r="E81" s="1">
        <v>2.67</v>
      </c>
      <c r="F81" s="1">
        <v>2.72</v>
      </c>
      <c r="G81" s="1">
        <v>2.67</v>
      </c>
      <c r="H81" s="1">
        <f>MAX(B81:G81)</f>
        <v>0</v>
      </c>
      <c r="I81" s="1">
        <f>W31</f>
        <v>0</v>
      </c>
      <c r="J81" s="2">
        <f>(H81-I81)/(I81)</f>
        <v>0</v>
      </c>
      <c r="K81" s="1">
        <f>AVERAGE(H75:H82)</f>
        <v>0</v>
      </c>
      <c r="L81" s="2">
        <f>(H81-K81)/(K81)</f>
        <v>0</v>
      </c>
      <c r="M81" s="4">
        <f>H81*1000</f>
        <v>0</v>
      </c>
      <c r="N81" s="5" t="s">
        <v>106</v>
      </c>
      <c r="O81" s="5" t="s">
        <v>55</v>
      </c>
      <c r="P81">
        <v>70</v>
      </c>
      <c r="Q81" s="5" t="s">
        <v>56</v>
      </c>
      <c r="R81">
        <v>87.09999999999999</v>
      </c>
      <c r="S81" t="s">
        <v>100</v>
      </c>
    </row>
    <row r="82" spans="1:19">
      <c r="A82" t="s">
        <v>53</v>
      </c>
      <c r="B82" s="1">
        <v>2.4</v>
      </c>
      <c r="C82" s="1">
        <v>2.15</v>
      </c>
      <c r="D82" s="1">
        <v>2.34</v>
      </c>
      <c r="E82" s="1">
        <v>2.4</v>
      </c>
      <c r="F82" s="1">
        <v>2.37</v>
      </c>
      <c r="G82" s="1">
        <v>2.41</v>
      </c>
      <c r="H82" s="1">
        <f>MAX(B82:G82)</f>
        <v>0</v>
      </c>
      <c r="I82" s="1">
        <f>W31</f>
        <v>0</v>
      </c>
      <c r="J82" s="2">
        <f>(H82-I82)/(I82)</f>
        <v>0</v>
      </c>
      <c r="K82" s="1">
        <f>AVERAGE(H75:H82)</f>
        <v>0</v>
      </c>
      <c r="L82" s="2">
        <f>(H82-K82)/(K82)</f>
        <v>0</v>
      </c>
      <c r="M82" s="4">
        <f>H82*1000</f>
        <v>0</v>
      </c>
      <c r="N82" s="5" t="s">
        <v>107</v>
      </c>
      <c r="O82" s="5" t="s">
        <v>55</v>
      </c>
      <c r="P82">
        <v>73</v>
      </c>
      <c r="Q82" s="5" t="s">
        <v>56</v>
      </c>
      <c r="R82">
        <v>87.2</v>
      </c>
      <c r="S82" t="s">
        <v>100</v>
      </c>
    </row>
    <row r="83" spans="1:19">
      <c r="A83" t="s">
        <v>53</v>
      </c>
      <c r="B83" s="1">
        <v>2.46</v>
      </c>
      <c r="C83" s="1">
        <v>2.41</v>
      </c>
      <c r="D83" s="1">
        <v>2.23</v>
      </c>
      <c r="E83" s="1">
        <v>2.33</v>
      </c>
      <c r="F83" s="1">
        <v>2.42</v>
      </c>
      <c r="G83" s="1">
        <v>2.35</v>
      </c>
      <c r="H83" s="1">
        <f>MAX(B83:G83)</f>
        <v>0</v>
      </c>
      <c r="I83" s="1">
        <f>W31</f>
        <v>0</v>
      </c>
      <c r="J83" s="2">
        <f>(H83-I83)/(I83)</f>
        <v>0</v>
      </c>
      <c r="K83" s="1">
        <f>AVERAGE(H83:H90)</f>
        <v>0</v>
      </c>
      <c r="L83" s="2">
        <f>(H83-K83)/(K83)</f>
        <v>0</v>
      </c>
      <c r="M83" s="4">
        <f>H83*1000</f>
        <v>0</v>
      </c>
      <c r="N83" s="5" t="s">
        <v>108</v>
      </c>
      <c r="O83" s="5" t="s">
        <v>55</v>
      </c>
      <c r="P83">
        <v>77</v>
      </c>
      <c r="Q83" s="5" t="s">
        <v>56</v>
      </c>
      <c r="R83">
        <v>87.3</v>
      </c>
      <c r="S83" t="s">
        <v>109</v>
      </c>
    </row>
    <row r="84" spans="1:19">
      <c r="A84" t="s">
        <v>53</v>
      </c>
      <c r="B84" s="1">
        <v>2.62</v>
      </c>
      <c r="C84" s="1">
        <v>2.75</v>
      </c>
      <c r="D84" s="1">
        <v>2.56</v>
      </c>
      <c r="E84" s="1">
        <v>2.5</v>
      </c>
      <c r="F84" s="1">
        <v>2.64</v>
      </c>
      <c r="G84" s="1">
        <v>2.6</v>
      </c>
      <c r="H84" s="1">
        <f>MAX(B84:G84)</f>
        <v>0</v>
      </c>
      <c r="I84" s="1">
        <f>W31</f>
        <v>0</v>
      </c>
      <c r="J84" s="2">
        <f>(H84-I84)/(I84)</f>
        <v>0</v>
      </c>
      <c r="K84" s="1">
        <f>AVERAGE(H83:H90)</f>
        <v>0</v>
      </c>
      <c r="L84" s="2">
        <f>(H84-K84)/(K84)</f>
        <v>0</v>
      </c>
      <c r="M84" s="4">
        <f>H84*1000</f>
        <v>0</v>
      </c>
      <c r="N84" s="5" t="s">
        <v>110</v>
      </c>
      <c r="O84" s="5" t="s">
        <v>55</v>
      </c>
      <c r="P84">
        <v>80</v>
      </c>
      <c r="Q84" s="5" t="s">
        <v>56</v>
      </c>
      <c r="R84">
        <v>87.40000000000001</v>
      </c>
      <c r="S84" t="s">
        <v>109</v>
      </c>
    </row>
    <row r="85" spans="1:19">
      <c r="A85" t="s">
        <v>53</v>
      </c>
      <c r="B85" s="1">
        <v>2.55</v>
      </c>
      <c r="C85" s="1">
        <v>2.45</v>
      </c>
      <c r="D85" s="1">
        <v>2.35</v>
      </c>
      <c r="E85" s="1">
        <v>2.47</v>
      </c>
      <c r="F85" s="1">
        <v>2.56</v>
      </c>
      <c r="G85" s="1">
        <v>2.65</v>
      </c>
      <c r="H85" s="1">
        <f>MAX(B85:G85)</f>
        <v>0</v>
      </c>
      <c r="I85" s="1">
        <f>W31</f>
        <v>0</v>
      </c>
      <c r="J85" s="2">
        <f>(H85-I85)/(I85)</f>
        <v>0</v>
      </c>
      <c r="K85" s="1">
        <f>AVERAGE(H83:H90)</f>
        <v>0</v>
      </c>
      <c r="L85" s="2">
        <f>(H85-K85)/(K85)</f>
        <v>0</v>
      </c>
      <c r="M85" s="4">
        <f>H85*1000</f>
        <v>0</v>
      </c>
      <c r="N85" s="5" t="s">
        <v>111</v>
      </c>
      <c r="O85" s="5" t="s">
        <v>55</v>
      </c>
      <c r="P85">
        <v>84</v>
      </c>
      <c r="Q85" s="5" t="s">
        <v>56</v>
      </c>
      <c r="R85">
        <v>87.59999999999999</v>
      </c>
      <c r="S85" t="s">
        <v>109</v>
      </c>
    </row>
    <row r="86" spans="1:19">
      <c r="A86" t="s">
        <v>53</v>
      </c>
      <c r="B86" s="1">
        <v>2.43</v>
      </c>
      <c r="C86" s="1">
        <v>2.56</v>
      </c>
      <c r="D86" s="1">
        <v>2.56</v>
      </c>
      <c r="E86" s="1">
        <v>2.65</v>
      </c>
      <c r="F86" s="1">
        <v>2.83</v>
      </c>
      <c r="G86" s="1">
        <v>2.7</v>
      </c>
      <c r="H86" s="1">
        <f>MAX(B86:G86)</f>
        <v>0</v>
      </c>
      <c r="I86" s="1">
        <f>W31</f>
        <v>0</v>
      </c>
      <c r="J86" s="2">
        <f>(H86-I86)/(I86)</f>
        <v>0</v>
      </c>
      <c r="K86" s="1">
        <f>AVERAGE(H83:H90)</f>
        <v>0</v>
      </c>
      <c r="L86" s="2">
        <f>(H86-K86)/(K86)</f>
        <v>0</v>
      </c>
      <c r="M86" s="4">
        <f>H86*1000</f>
        <v>0</v>
      </c>
      <c r="N86" s="5" t="s">
        <v>112</v>
      </c>
      <c r="O86" s="5" t="s">
        <v>55</v>
      </c>
      <c r="P86">
        <v>87</v>
      </c>
      <c r="Q86" s="5" t="s">
        <v>56</v>
      </c>
      <c r="R86">
        <v>87.7</v>
      </c>
      <c r="S86" t="s">
        <v>109</v>
      </c>
    </row>
    <row r="87" spans="1:19">
      <c r="A87" t="s">
        <v>53</v>
      </c>
      <c r="B87" s="1">
        <v>2.3</v>
      </c>
      <c r="C87" s="1">
        <v>2.42</v>
      </c>
      <c r="D87" s="1">
        <v>2.37</v>
      </c>
      <c r="E87" s="1">
        <v>2.52</v>
      </c>
      <c r="F87" s="1">
        <v>2.34</v>
      </c>
      <c r="G87" s="1">
        <v>2.49</v>
      </c>
      <c r="H87" s="1">
        <f>MAX(B87:G87)</f>
        <v>0</v>
      </c>
      <c r="I87" s="1">
        <f>W31</f>
        <v>0</v>
      </c>
      <c r="J87" s="2">
        <f>(H87-I87)/(I87)</f>
        <v>0</v>
      </c>
      <c r="K87" s="1">
        <f>AVERAGE(H83:H90)</f>
        <v>0</v>
      </c>
      <c r="L87" s="2">
        <f>(H87-K87)/(K87)</f>
        <v>0</v>
      </c>
      <c r="M87" s="4">
        <f>H87*1000</f>
        <v>0</v>
      </c>
      <c r="N87" s="5" t="s">
        <v>113</v>
      </c>
      <c r="O87" s="5" t="s">
        <v>55</v>
      </c>
      <c r="P87">
        <v>91</v>
      </c>
      <c r="Q87" s="5" t="s">
        <v>56</v>
      </c>
      <c r="R87">
        <v>87.8</v>
      </c>
      <c r="S87" t="s">
        <v>109</v>
      </c>
    </row>
    <row r="88" spans="1:19">
      <c r="A88" t="s">
        <v>53</v>
      </c>
      <c r="B88" s="1">
        <v>2.46</v>
      </c>
      <c r="C88" s="1">
        <v>2.41</v>
      </c>
      <c r="D88" s="1">
        <v>2.23</v>
      </c>
      <c r="E88" s="1">
        <v>2.33</v>
      </c>
      <c r="F88" s="1">
        <v>2.42</v>
      </c>
      <c r="G88" s="1">
        <v>2.35</v>
      </c>
      <c r="H88" s="1">
        <f>MAX(B88:G88)</f>
        <v>0</v>
      </c>
      <c r="I88" s="1">
        <f>W31</f>
        <v>0</v>
      </c>
      <c r="J88" s="2">
        <f>(H88-I88)/(I88)</f>
        <v>0</v>
      </c>
      <c r="K88" s="1">
        <f>AVERAGE(H83:H90)</f>
        <v>0</v>
      </c>
      <c r="L88" s="2">
        <f>(H88-K88)/(K88)</f>
        <v>0</v>
      </c>
      <c r="M88" s="4">
        <f>H88*1000</f>
        <v>0</v>
      </c>
      <c r="N88" s="5" t="s">
        <v>114</v>
      </c>
      <c r="O88" s="5" t="s">
        <v>55</v>
      </c>
      <c r="P88">
        <v>94</v>
      </c>
      <c r="Q88" s="5" t="s">
        <v>56</v>
      </c>
      <c r="R88">
        <v>87.90000000000001</v>
      </c>
      <c r="S88" t="s">
        <v>109</v>
      </c>
    </row>
    <row r="89" spans="1:19">
      <c r="A89" t="s">
        <v>53</v>
      </c>
      <c r="B89" s="1">
        <v>2.61</v>
      </c>
      <c r="C89" s="1">
        <v>2.51</v>
      </c>
      <c r="D89" s="1">
        <v>2.34</v>
      </c>
      <c r="E89" s="1">
        <v>2.47</v>
      </c>
      <c r="F89" s="1">
        <v>2.43</v>
      </c>
      <c r="G89" s="1">
        <v>2.56</v>
      </c>
      <c r="H89" s="1">
        <f>MAX(B89:G89)</f>
        <v>0</v>
      </c>
      <c r="I89" s="1">
        <f>W31</f>
        <v>0</v>
      </c>
      <c r="J89" s="2">
        <f>(H89-I89)/(I89)</f>
        <v>0</v>
      </c>
      <c r="K89" s="1">
        <f>AVERAGE(H83:H90)</f>
        <v>0</v>
      </c>
      <c r="L89" s="2">
        <f>(H89-K89)/(K89)</f>
        <v>0</v>
      </c>
      <c r="M89" s="4">
        <f>H89*1000</f>
        <v>0</v>
      </c>
      <c r="N89" s="5" t="s">
        <v>115</v>
      </c>
      <c r="O89" s="5" t="s">
        <v>55</v>
      </c>
      <c r="P89">
        <v>98</v>
      </c>
      <c r="Q89" s="5" t="s">
        <v>56</v>
      </c>
      <c r="R89">
        <v>88</v>
      </c>
      <c r="S89" t="s">
        <v>109</v>
      </c>
    </row>
    <row r="90" spans="1:19">
      <c r="A90" t="s">
        <v>53</v>
      </c>
      <c r="B90" s="1">
        <v>2.5</v>
      </c>
      <c r="C90" s="1">
        <v>2.38</v>
      </c>
      <c r="D90" s="1">
        <v>2.34</v>
      </c>
      <c r="E90" s="1">
        <v>2.57</v>
      </c>
      <c r="F90" s="1">
        <v>2.43</v>
      </c>
      <c r="G90" s="1">
        <v>2.47</v>
      </c>
      <c r="H90" s="1">
        <f>MAX(B90:G90)</f>
        <v>0</v>
      </c>
      <c r="I90" s="1">
        <f>W31</f>
        <v>0</v>
      </c>
      <c r="J90" s="2">
        <f>(H90-I90)/(I90)</f>
        <v>0</v>
      </c>
      <c r="K90" s="1">
        <f>AVERAGE(H83:H90)</f>
        <v>0</v>
      </c>
      <c r="L90" s="2">
        <f>(H90-K90)/(K90)</f>
        <v>0</v>
      </c>
      <c r="M90" s="4">
        <f>H90*1000</f>
        <v>0</v>
      </c>
      <c r="N90" s="5" t="s">
        <v>116</v>
      </c>
      <c r="O90" s="5" t="s">
        <v>55</v>
      </c>
      <c r="P90">
        <v>101</v>
      </c>
      <c r="Q90" s="5" t="s">
        <v>56</v>
      </c>
      <c r="R90">
        <v>88.09999999999999</v>
      </c>
      <c r="S90" t="s">
        <v>109</v>
      </c>
    </row>
    <row r="91" spans="1:19">
      <c r="A91" t="s">
        <v>53</v>
      </c>
      <c r="B91" s="1">
        <v>2.5</v>
      </c>
      <c r="C91" s="1">
        <v>2.37</v>
      </c>
      <c r="D91" s="1">
        <v>2.53</v>
      </c>
      <c r="E91" s="1">
        <v>2.4</v>
      </c>
      <c r="F91" s="1">
        <v>2.51</v>
      </c>
      <c r="G91" s="1">
        <v>2.49</v>
      </c>
      <c r="H91" s="1">
        <f>MAX(B91:G91)</f>
        <v>0</v>
      </c>
      <c r="I91" s="1">
        <f>W31</f>
        <v>0</v>
      </c>
      <c r="J91" s="2">
        <f>(H91-I91)/(I91)</f>
        <v>0</v>
      </c>
      <c r="K91" s="1">
        <f>AVERAGE(H91:H101)</f>
        <v>0</v>
      </c>
      <c r="L91" s="2">
        <f>(H91-K91)/(K91)</f>
        <v>0</v>
      </c>
      <c r="M91" s="4">
        <f>H91*1000</f>
        <v>0</v>
      </c>
      <c r="N91" s="5" t="s">
        <v>117</v>
      </c>
      <c r="O91" s="5" t="s">
        <v>55</v>
      </c>
      <c r="P91">
        <v>105</v>
      </c>
      <c r="Q91" s="5" t="s">
        <v>56</v>
      </c>
      <c r="R91">
        <v>88.3</v>
      </c>
      <c r="S91" t="s">
        <v>118</v>
      </c>
    </row>
    <row r="92" spans="1:19">
      <c r="A92" t="s">
        <v>53</v>
      </c>
      <c r="B92" s="1">
        <v>2.62</v>
      </c>
      <c r="C92" s="1">
        <v>2.75</v>
      </c>
      <c r="D92" s="1">
        <v>2.56</v>
      </c>
      <c r="E92" s="1">
        <v>2.5</v>
      </c>
      <c r="F92" s="1">
        <v>2.64</v>
      </c>
      <c r="G92" s="1">
        <v>2.6</v>
      </c>
      <c r="H92" s="1">
        <f>MAX(B92:G92)</f>
        <v>0</v>
      </c>
      <c r="I92" s="1">
        <f>W31</f>
        <v>0</v>
      </c>
      <c r="J92" s="2">
        <f>(H92-I92)/(I92)</f>
        <v>0</v>
      </c>
      <c r="K92" s="1">
        <f>AVERAGE(H91:H101)</f>
        <v>0</v>
      </c>
      <c r="L92" s="2">
        <f>(H92-K92)/(K92)</f>
        <v>0</v>
      </c>
      <c r="M92" s="4">
        <f>H92*1000</f>
        <v>0</v>
      </c>
      <c r="N92" s="5" t="s">
        <v>119</v>
      </c>
      <c r="O92" s="5" t="s">
        <v>55</v>
      </c>
      <c r="P92">
        <v>109</v>
      </c>
      <c r="Q92" s="5" t="s">
        <v>56</v>
      </c>
      <c r="R92">
        <v>88.40000000000001</v>
      </c>
      <c r="S92" t="s">
        <v>118</v>
      </c>
    </row>
    <row r="93" spans="1:19">
      <c r="A93" t="s">
        <v>53</v>
      </c>
      <c r="B93" s="1">
        <v>2.28</v>
      </c>
      <c r="C93" s="1">
        <v>2.32</v>
      </c>
      <c r="D93" s="1">
        <v>2.42</v>
      </c>
      <c r="E93" s="1">
        <v>2.48</v>
      </c>
      <c r="F93" s="1">
        <v>2.27</v>
      </c>
      <c r="G93" s="1">
        <v>2.32</v>
      </c>
      <c r="H93" s="1">
        <f>MAX(B93:G93)</f>
        <v>0</v>
      </c>
      <c r="I93" s="1">
        <f>W31</f>
        <v>0</v>
      </c>
      <c r="J93" s="2">
        <f>(H93-I93)/(I93)</f>
        <v>0</v>
      </c>
      <c r="K93" s="1">
        <f>AVERAGE(H91:H101)</f>
        <v>0</v>
      </c>
      <c r="L93" s="2">
        <f>(H93-K93)/(K93)</f>
        <v>0</v>
      </c>
      <c r="M93" s="4">
        <f>H93*1000</f>
        <v>0</v>
      </c>
      <c r="N93" s="5" t="s">
        <v>120</v>
      </c>
      <c r="O93" s="5" t="s">
        <v>55</v>
      </c>
      <c r="P93">
        <v>112</v>
      </c>
      <c r="Q93" s="5" t="s">
        <v>56</v>
      </c>
      <c r="R93">
        <v>88.5</v>
      </c>
      <c r="S93" t="s">
        <v>118</v>
      </c>
    </row>
    <row r="94" spans="1:19">
      <c r="A94" t="s">
        <v>53</v>
      </c>
      <c r="B94" s="1">
        <v>2.35</v>
      </c>
      <c r="C94" s="1">
        <v>2.54</v>
      </c>
      <c r="D94" s="1">
        <v>2.47</v>
      </c>
      <c r="E94" s="1">
        <v>2.43</v>
      </c>
      <c r="F94" s="1">
        <v>2.37</v>
      </c>
      <c r="G94" s="1">
        <v>2.51</v>
      </c>
      <c r="H94" s="1">
        <f>MAX(B94:G94)</f>
        <v>0</v>
      </c>
      <c r="I94" s="1">
        <f>W31</f>
        <v>0</v>
      </c>
      <c r="J94" s="2">
        <f>(H94-I94)/(I94)</f>
        <v>0</v>
      </c>
      <c r="K94" s="1">
        <f>AVERAGE(H91:H101)</f>
        <v>0</v>
      </c>
      <c r="L94" s="2">
        <f>(H94-K94)/(K94)</f>
        <v>0</v>
      </c>
      <c r="M94" s="4">
        <f>H94*1000</f>
        <v>0</v>
      </c>
      <c r="N94" s="5" t="s">
        <v>121</v>
      </c>
      <c r="O94" s="5" t="s">
        <v>55</v>
      </c>
      <c r="P94">
        <v>116</v>
      </c>
      <c r="Q94" s="5" t="s">
        <v>56</v>
      </c>
      <c r="R94">
        <v>88.59999999999999</v>
      </c>
      <c r="S94" t="s">
        <v>118</v>
      </c>
    </row>
    <row r="95" spans="1:19">
      <c r="A95" t="s">
        <v>53</v>
      </c>
      <c r="B95" s="1">
        <v>2.4</v>
      </c>
      <c r="C95" s="1">
        <v>2.48</v>
      </c>
      <c r="D95" s="1">
        <v>2.44</v>
      </c>
      <c r="E95" s="1">
        <v>2.51</v>
      </c>
      <c r="F95" s="1">
        <v>2.56</v>
      </c>
      <c r="G95" s="1">
        <v>2.49</v>
      </c>
      <c r="H95" s="1">
        <f>MAX(B95:G95)</f>
        <v>0</v>
      </c>
      <c r="I95" s="1">
        <f>W31</f>
        <v>0</v>
      </c>
      <c r="J95" s="2">
        <f>(H95-I95)/(I95)</f>
        <v>0</v>
      </c>
      <c r="K95" s="1">
        <f>AVERAGE(H91:H101)</f>
        <v>0</v>
      </c>
      <c r="L95" s="2">
        <f>(H95-K95)/(K95)</f>
        <v>0</v>
      </c>
      <c r="M95" s="4">
        <f>H95*1000</f>
        <v>0</v>
      </c>
      <c r="N95" s="5" t="s">
        <v>122</v>
      </c>
      <c r="O95" s="5" t="s">
        <v>55</v>
      </c>
      <c r="P95">
        <v>119</v>
      </c>
      <c r="Q95" s="5" t="s">
        <v>56</v>
      </c>
      <c r="R95">
        <v>88.7</v>
      </c>
      <c r="S95" t="s">
        <v>118</v>
      </c>
    </row>
    <row r="96" spans="1:19">
      <c r="A96" t="s">
        <v>53</v>
      </c>
      <c r="B96" s="1">
        <v>2.63</v>
      </c>
      <c r="C96" s="1">
        <v>2.52</v>
      </c>
      <c r="D96" s="1">
        <v>2.48</v>
      </c>
      <c r="E96" s="1">
        <v>2.59</v>
      </c>
      <c r="F96" s="1">
        <v>2.61</v>
      </c>
      <c r="G96" s="1">
        <v>2.54</v>
      </c>
      <c r="H96" s="1">
        <f>MAX(B96:G96)</f>
        <v>0</v>
      </c>
      <c r="I96" s="1">
        <f>W31</f>
        <v>0</v>
      </c>
      <c r="J96" s="2">
        <f>(H96-I96)/(I96)</f>
        <v>0</v>
      </c>
      <c r="K96" s="1">
        <f>AVERAGE(H91:H101)</f>
        <v>0</v>
      </c>
      <c r="L96" s="2">
        <f>(H96-K96)/(K96)</f>
        <v>0</v>
      </c>
      <c r="M96" s="4">
        <f>H96*1000</f>
        <v>0</v>
      </c>
      <c r="N96" s="5" t="s">
        <v>123</v>
      </c>
      <c r="O96" s="5" t="s">
        <v>55</v>
      </c>
      <c r="P96">
        <v>123</v>
      </c>
      <c r="Q96" s="5" t="s">
        <v>56</v>
      </c>
      <c r="R96">
        <v>88.90000000000001</v>
      </c>
      <c r="S96" t="s">
        <v>118</v>
      </c>
    </row>
    <row r="97" spans="1:19">
      <c r="A97" s="6" t="s">
        <v>53</v>
      </c>
      <c r="B97" s="7">
        <v>2.3</v>
      </c>
      <c r="C97" s="7">
        <v>2.31</v>
      </c>
      <c r="D97" s="7">
        <v>2.28</v>
      </c>
      <c r="E97" s="7">
        <v>2.32</v>
      </c>
      <c r="F97" s="7">
        <v>2.3</v>
      </c>
      <c r="G97" s="7">
        <v>2.3</v>
      </c>
      <c r="H97" s="7">
        <f>MAX(B97:G97)</f>
        <v>0</v>
      </c>
      <c r="I97" s="7">
        <f>W31</f>
        <v>0</v>
      </c>
      <c r="J97" s="8">
        <f>(H97-I97)/(I97)</f>
        <v>0</v>
      </c>
      <c r="K97" s="7">
        <f>AVERAGE(H91:H101)</f>
        <v>0</v>
      </c>
      <c r="L97" s="8">
        <f>(H97-K97)/(K97)</f>
        <v>0</v>
      </c>
      <c r="M97" s="9">
        <f>H97*1000</f>
        <v>0</v>
      </c>
      <c r="N97" s="10" t="s">
        <v>124</v>
      </c>
      <c r="O97" s="10" t="s">
        <v>55</v>
      </c>
      <c r="P97" s="6">
        <v>126</v>
      </c>
      <c r="Q97" s="10" t="s">
        <v>56</v>
      </c>
      <c r="R97" s="6">
        <v>89</v>
      </c>
      <c r="S97" s="6" t="s">
        <v>118</v>
      </c>
    </row>
    <row r="98" spans="1:19">
      <c r="A98" t="s">
        <v>53</v>
      </c>
      <c r="B98" s="1">
        <v>2.43</v>
      </c>
      <c r="C98" s="1">
        <v>2.56</v>
      </c>
      <c r="D98" s="1">
        <v>2.56</v>
      </c>
      <c r="E98" s="1">
        <v>2.65</v>
      </c>
      <c r="F98" s="1">
        <v>2.83</v>
      </c>
      <c r="G98" s="1">
        <v>2.7</v>
      </c>
      <c r="H98" s="1">
        <f>MAX(B98:G98)</f>
        <v>0</v>
      </c>
      <c r="I98" s="1">
        <f>W31</f>
        <v>0</v>
      </c>
      <c r="J98" s="2">
        <f>(H98-I98)/(I98)</f>
        <v>0</v>
      </c>
      <c r="K98" s="1">
        <f>AVERAGE(H91:H101)</f>
        <v>0</v>
      </c>
      <c r="L98" s="2">
        <f>(H98-K98)/(K98)</f>
        <v>0</v>
      </c>
      <c r="M98" s="4">
        <f>H98*1000</f>
        <v>0</v>
      </c>
      <c r="N98" s="5" t="s">
        <v>125</v>
      </c>
      <c r="O98" s="5" t="s">
        <v>55</v>
      </c>
      <c r="P98">
        <v>127</v>
      </c>
      <c r="Q98" s="5" t="s">
        <v>56</v>
      </c>
      <c r="R98">
        <v>89</v>
      </c>
      <c r="S98" t="s">
        <v>118</v>
      </c>
    </row>
    <row r="99" spans="1:19">
      <c r="A99" t="s">
        <v>53</v>
      </c>
      <c r="B99" s="1">
        <v>2.46</v>
      </c>
      <c r="C99" s="1">
        <v>2.41</v>
      </c>
      <c r="D99" s="1">
        <v>2.23</v>
      </c>
      <c r="E99" s="1">
        <v>2.33</v>
      </c>
      <c r="F99" s="1">
        <v>2.42</v>
      </c>
      <c r="G99" s="1">
        <v>2.35</v>
      </c>
      <c r="H99" s="1">
        <f>MAX(B99:G99)</f>
        <v>0</v>
      </c>
      <c r="I99" s="1">
        <f>W31</f>
        <v>0</v>
      </c>
      <c r="J99" s="2">
        <f>(H99-I99)/(I99)</f>
        <v>0</v>
      </c>
      <c r="K99" s="1">
        <f>AVERAGE(H91:H101)</f>
        <v>0</v>
      </c>
      <c r="L99" s="2">
        <f>(H99-K99)/(K99)</f>
        <v>0</v>
      </c>
      <c r="M99" s="4">
        <f>H99*1000</f>
        <v>0</v>
      </c>
      <c r="N99" s="5" t="s">
        <v>126</v>
      </c>
      <c r="O99" s="5" t="s">
        <v>55</v>
      </c>
      <c r="P99">
        <v>128</v>
      </c>
      <c r="Q99" s="5" t="s">
        <v>56</v>
      </c>
      <c r="R99">
        <v>89</v>
      </c>
      <c r="S99" t="s">
        <v>118</v>
      </c>
    </row>
    <row r="100" spans="1:19">
      <c r="A100" t="s">
        <v>53</v>
      </c>
      <c r="B100" s="1">
        <v>2.57</v>
      </c>
      <c r="C100" s="1">
        <v>2.34</v>
      </c>
      <c r="D100" s="1">
        <v>2.53</v>
      </c>
      <c r="E100" s="1">
        <v>2.45</v>
      </c>
      <c r="F100" s="1">
        <v>2.38</v>
      </c>
      <c r="G100" s="1">
        <v>2.44</v>
      </c>
      <c r="H100" s="1">
        <f>MAX(B100:G100)</f>
        <v>0</v>
      </c>
      <c r="I100" s="1">
        <f>W31</f>
        <v>0</v>
      </c>
      <c r="J100" s="2">
        <f>(H100-I100)/(I100)</f>
        <v>0</v>
      </c>
      <c r="K100" s="1">
        <f>AVERAGE(H91:H101)</f>
        <v>0</v>
      </c>
      <c r="L100" s="2">
        <f>(H100-K100)/(K100)</f>
        <v>0</v>
      </c>
      <c r="M100" s="4">
        <f>H100*1000</f>
        <v>0</v>
      </c>
      <c r="N100" s="5" t="s">
        <v>127</v>
      </c>
      <c r="O100" s="5" t="s">
        <v>55</v>
      </c>
      <c r="P100">
        <v>129</v>
      </c>
      <c r="Q100" s="5" t="s">
        <v>56</v>
      </c>
      <c r="R100">
        <v>89.09999999999999</v>
      </c>
      <c r="S100" t="s">
        <v>118</v>
      </c>
    </row>
    <row r="101" spans="1:19">
      <c r="A101" t="s">
        <v>53</v>
      </c>
      <c r="B101" s="1">
        <v>2.61</v>
      </c>
      <c r="C101" s="1">
        <v>2.51</v>
      </c>
      <c r="D101" s="1">
        <v>2.34</v>
      </c>
      <c r="E101" s="1">
        <v>2.47</v>
      </c>
      <c r="F101" s="1">
        <v>2.43</v>
      </c>
      <c r="G101" s="1">
        <v>2.56</v>
      </c>
      <c r="H101" s="1">
        <f>MAX(B101:G101)</f>
        <v>0</v>
      </c>
      <c r="I101" s="1">
        <f>W31</f>
        <v>0</v>
      </c>
      <c r="J101" s="2">
        <f>(H101-I101)/(I101)</f>
        <v>0</v>
      </c>
      <c r="K101" s="1">
        <f>AVERAGE(H91:H101)</f>
        <v>0</v>
      </c>
      <c r="L101" s="2">
        <f>(H101-K101)/(K101)</f>
        <v>0</v>
      </c>
      <c r="M101" s="4">
        <f>H101*1000</f>
        <v>0</v>
      </c>
      <c r="N101" s="5" t="s">
        <v>128</v>
      </c>
      <c r="O101" s="5" t="s">
        <v>55</v>
      </c>
      <c r="P101">
        <v>130</v>
      </c>
      <c r="Q101" s="5" t="s">
        <v>56</v>
      </c>
      <c r="R101">
        <v>89.09999999999999</v>
      </c>
      <c r="S101" t="s">
        <v>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Survey Responses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2019-03-01T19:40:52Z</dcterms:created>
  <dcterms:modified xsi:type="dcterms:W3CDTF">2019-03-01T19:40:52Z</dcterms:modified>
</cp:coreProperties>
</file>