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00" windowWidth="24720" xWindow="240" yWindow="460"/>
  </bookViews>
  <sheets>
    <sheet name="Report Datasheet (Monthly)" sheetId="1" state="visible" r:id="rId1"/>
    <sheet name="Report Datasheet M (V+AMI-P+)" sheetId="2" state="visible" r:id="rId2"/>
    <sheet name="Report Datasheet (V+AMI-P+)" sheetId="3" state="visible" r:id="rId3"/>
    <sheet name="Report Datasheet (V+AMI-P-)" sheetId="4" state="visible" r:id="rId4"/>
    <sheet name="Report Datasheet (V+AMI+-)" sheetId="5" state="visible" r:id="rId5"/>
    <sheet name="Report Datasheet (Conv 10 wks)" sheetId="6" state="visible" r:id="rId6"/>
    <sheet name="Report Datasheet (Conv 6 wks)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4">
    <numFmt formatCode="0.0" numFmtId="164"/>
    <numFmt formatCode="0.0000" numFmtId="165"/>
    <numFmt formatCode="0.000" numFmtId="166"/>
    <numFmt formatCode="0.0%" numFmtId="167"/>
  </numFmts>
  <fonts count="16"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</font>
    <font>
      <name val="Calibri"/>
      <family val="2"/>
      <b val="1"/>
      <color indexed="8"/>
      <sz val="16"/>
    </font>
    <font>
      <name val="Calibri"/>
      <family val="2"/>
      <b val="1"/>
      <color indexed="10"/>
      <sz val="16"/>
    </font>
    <font>
      <name val="Calibri"/>
      <family val="2"/>
      <b val="1"/>
      <sz val="16"/>
    </font>
    <font>
      <name val="Calibri"/>
      <family val="2"/>
      <b val="1"/>
      <color indexed="10"/>
      <sz val="16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sz val="11"/>
      <scheme val="minor"/>
    </font>
    <font>
      <name val="Calibri"/>
      <family val="2"/>
      <color theme="8" tint="0.7999816888943144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sz val="16"/>
      <scheme val="minor"/>
    </font>
  </fonts>
  <fills count="7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borderId="0" fillId="0" fontId="6" numFmtId="0"/>
    <xf borderId="0" fillId="0" fontId="6" numFmtId="9"/>
  </cellStyleXfs>
  <cellXfs count="393">
    <xf borderId="0" fillId="0" fontId="0" numFmtId="0" pivotButton="0" quotePrefix="0" xfId="0"/>
    <xf borderId="0" fillId="0" fontId="0" numFmtId="14" pivotButton="0" quotePrefix="0" xfId="0"/>
    <xf borderId="0" fillId="0" fontId="0" numFmtId="2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2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14" pivotButton="0" quotePrefix="0" xfId="0"/>
    <xf borderId="0" fillId="0" fontId="0" numFmtId="164" pivotButton="0" quotePrefix="0" xfId="0"/>
    <xf borderId="0" fillId="0" fontId="0" numFmtId="0" pivotButton="0" quotePrefix="0" xfId="0"/>
    <xf borderId="0" fillId="0" fontId="0" numFmtId="165" pivotButton="0" quotePrefix="0" xfId="0"/>
    <xf borderId="0" fillId="0" fontId="0" numFmtId="166" pivotButton="0" quotePrefix="0" xfId="0"/>
    <xf borderId="0" fillId="0" fontId="0" numFmtId="166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2" pivotButton="0" quotePrefix="0" xfId="0"/>
    <xf borderId="0" fillId="0" fontId="0" numFmtId="167" pivotButton="0" quotePrefix="0" xfId="0"/>
    <xf borderId="0" fillId="0" fontId="0" numFmtId="9" pivotButton="0" quotePrefix="0" xfId="0"/>
    <xf borderId="0" fillId="0" fontId="0" numFmtId="1" pivotButton="0" quotePrefix="0" xfId="0"/>
    <xf borderId="0" fillId="0" fontId="6" numFmtId="9" pivotButton="0" quotePrefix="0" xfId="1"/>
    <xf borderId="0" fillId="0" fontId="6" numFmtId="9" pivotButton="0" quotePrefix="0" xfId="1"/>
    <xf borderId="0" fillId="0" fontId="0" numFmtId="1" pivotButton="0" quotePrefix="0" xfId="0"/>
    <xf borderId="0" fillId="0" fontId="0" numFmtId="165" pivotButton="0" quotePrefix="0" xfId="0"/>
    <xf borderId="0" fillId="0" fontId="0" numFmtId="2" pivotButton="0" quotePrefix="0" xfId="0"/>
    <xf applyAlignment="1" borderId="0" fillId="0" fontId="0" numFmtId="0" pivotButton="0" quotePrefix="0" xfId="0">
      <alignment horizontal="right"/>
    </xf>
    <xf applyAlignment="1" borderId="0" fillId="0" fontId="7" numFmtId="0" pivotButton="0" quotePrefix="0" xfId="0">
      <alignment horizontal="right"/>
    </xf>
    <xf borderId="0" fillId="0" fontId="0" numFmtId="2" pivotButton="0" quotePrefix="0" xfId="0"/>
    <xf borderId="0" fillId="0" fontId="6" numFmtId="9" pivotButton="0" quotePrefix="0" xfId="1"/>
    <xf applyAlignment="1" borderId="0" fillId="0" fontId="0" numFmtId="0" pivotButton="0" quotePrefix="0" xfId="0">
      <alignment horizontal="right"/>
    </xf>
    <xf applyAlignment="1" borderId="0" fillId="0" fontId="7" numFmtId="0" pivotButton="0" quotePrefix="0" xfId="0">
      <alignment horizontal="right"/>
    </xf>
    <xf borderId="0" fillId="0" fontId="7" numFmtId="0" pivotButton="0" quotePrefix="0" xfId="0"/>
    <xf borderId="0" fillId="2" fontId="0" numFmtId="0" pivotButton="0" quotePrefix="0" xfId="0"/>
    <xf applyAlignment="1" borderId="0" fillId="0" fontId="0" numFmtId="14" pivotButton="0" quotePrefix="0" xfId="0">
      <alignment horizontal="right"/>
    </xf>
    <xf borderId="0" fillId="2" fontId="0" numFmtId="0" pivotButton="0" quotePrefix="0" xfId="0"/>
    <xf borderId="0" fillId="2" fontId="0" numFmtId="0" pivotButton="0" quotePrefix="0" xfId="0"/>
    <xf borderId="0" fillId="2" fontId="0" numFmtId="2" pivotButton="0" quotePrefix="0" xfId="0"/>
    <xf borderId="0" fillId="2" fontId="6" numFmtId="9" pivotButton="0" quotePrefix="0" xfId="1"/>
    <xf borderId="0" fillId="2" fontId="0" numFmtId="0" pivotButton="0" quotePrefix="0" xfId="0"/>
    <xf borderId="0" fillId="2" fontId="0" numFmtId="14" pivotButton="0" quotePrefix="0" xfId="0"/>
    <xf borderId="0" fillId="2" fontId="0" numFmtId="1" pivotButton="0" quotePrefix="0" xfId="0"/>
    <xf borderId="0" fillId="2" fontId="0" numFmtId="164" pivotButton="0" quotePrefix="0" xfId="0"/>
    <xf borderId="0" fillId="2" fontId="0" numFmtId="0" pivotButton="0" quotePrefix="0" xfId="0"/>
    <xf borderId="0" fillId="2" fontId="0" numFmtId="2" pivotButton="0" quotePrefix="0" xfId="0"/>
    <xf borderId="0" fillId="2" fontId="0" numFmtId="14" pivotButton="0" quotePrefix="0" xfId="0"/>
    <xf borderId="0" fillId="2" fontId="0" numFmtId="164" pivotButton="0" quotePrefix="0" xfId="0"/>
    <xf borderId="0" fillId="2" fontId="0" numFmtId="0" pivotButton="0" quotePrefix="1" xfId="0"/>
    <xf borderId="0" fillId="2" fontId="0" numFmtId="1" pivotButton="0" quotePrefix="0" xfId="0"/>
    <xf borderId="1" fillId="3" fontId="0" numFmtId="0" pivotButton="0" quotePrefix="0" xfId="0"/>
    <xf applyAlignment="1" borderId="1" fillId="3" fontId="0" numFmtId="0" pivotButton="0" quotePrefix="0" xfId="0">
      <alignment horizontal="right"/>
    </xf>
    <xf applyAlignment="1" borderId="1" fillId="3" fontId="7" numFmtId="0" pivotButton="0" quotePrefix="0" xfId="0">
      <alignment horizontal="right"/>
    </xf>
    <xf borderId="0" fillId="0" fontId="0" numFmtId="14" pivotButton="0" quotePrefix="0" xfId="0"/>
    <xf borderId="0" fillId="0" fontId="0" numFmtId="164" pivotButton="0" quotePrefix="0" xfId="0"/>
    <xf borderId="1" fillId="0" fontId="7" numFmtId="0" pivotButton="0" quotePrefix="0" xfId="0"/>
    <xf borderId="1" fillId="3" fontId="7" numFmtId="0" pivotButton="0" quotePrefix="0" xfId="0"/>
    <xf borderId="0" fillId="0" fontId="6" numFmtId="0" pivotButton="0" quotePrefix="0" xfId="1"/>
    <xf borderId="2" fillId="0" fontId="0" numFmtId="0" pivotButton="0" quotePrefix="0" xfId="0"/>
    <xf borderId="2" fillId="0" fontId="0" numFmtId="0" pivotButton="0" quotePrefix="0" xfId="0"/>
    <xf borderId="2" fillId="0" fontId="6" numFmtId="9" pivotButton="0" quotePrefix="0" xfId="1"/>
    <xf borderId="2" fillId="0" fontId="0" numFmtId="2" pivotButton="0" quotePrefix="0" xfId="0"/>
    <xf borderId="2" fillId="0" fontId="0" numFmtId="0" pivotButton="0" quotePrefix="0" xfId="0"/>
    <xf applyAlignment="1" borderId="2" fillId="0" fontId="0" numFmtId="14" pivotButton="0" quotePrefix="0" xfId="0">
      <alignment horizontal="right"/>
    </xf>
    <xf borderId="0" fillId="0" fontId="0" numFmtId="0" pivotButton="0" quotePrefix="0" xfId="0"/>
    <xf borderId="2" fillId="0" fontId="0" numFmtId="0" pivotButton="0" quotePrefix="0" xfId="0"/>
    <xf borderId="2" fillId="0" fontId="0" numFmtId="14" pivotButton="0" quotePrefix="0" xfId="0"/>
    <xf borderId="2" fillId="0" fontId="0" numFmtId="1" pivotButton="0" quotePrefix="0" xfId="0"/>
    <xf borderId="2" fillId="0" fontId="0" numFmtId="164" pivotButton="0" quotePrefix="0" xfId="0"/>
    <xf borderId="0" fillId="0" fontId="7" numFmtId="0" pivotButton="0" quotePrefix="0" xfId="0"/>
    <xf borderId="3" fillId="4" fontId="7" numFmtId="0" pivotButton="0" quotePrefix="0" xfId="0"/>
    <xf applyAlignment="1" borderId="4" fillId="4" fontId="0" numFmtId="0" pivotButton="0" quotePrefix="0" xfId="0">
      <alignment horizontal="right"/>
    </xf>
    <xf applyAlignment="1" borderId="4" fillId="4" fontId="7" numFmtId="0" pivotButton="0" quotePrefix="0" xfId="0">
      <alignment horizontal="right"/>
    </xf>
    <xf applyAlignment="1" borderId="5" fillId="4" fontId="0" numFmtId="0" pivotButton="0" quotePrefix="0" xfId="0">
      <alignment horizontal="right"/>
    </xf>
    <xf borderId="6" fillId="4" fontId="7" numFmtId="0" pivotButton="0" quotePrefix="0" xfId="0"/>
    <xf borderId="0" fillId="4" fontId="0" numFmtId="2" pivotButton="0" quotePrefix="0" xfId="0"/>
    <xf borderId="0" fillId="4" fontId="7" numFmtId="14" pivotButton="0" quotePrefix="0" xfId="0"/>
    <xf applyAlignment="1" borderId="7" fillId="4" fontId="0" numFmtId="0" pivotButton="0" quotePrefix="0" xfId="0">
      <alignment horizontal="right"/>
    </xf>
    <xf borderId="0" fillId="4" fontId="7" numFmtId="1" pivotButton="0" quotePrefix="0" xfId="0"/>
    <xf borderId="7" fillId="4" fontId="0" numFmtId="2" pivotButton="0" quotePrefix="0" xfId="0"/>
    <xf borderId="2" fillId="4" fontId="7" numFmtId="2" pivotButton="0" quotePrefix="0" xfId="0"/>
    <xf borderId="0" fillId="4" fontId="0" numFmtId="2" pivotButton="0" quotePrefix="0" xfId="0"/>
    <xf borderId="0" fillId="4" fontId="0" numFmtId="0" pivotButton="0" quotePrefix="0" xfId="0"/>
    <xf borderId="0" fillId="4" fontId="0" numFmtId="0" pivotButton="0" quotePrefix="0" xfId="0"/>
    <xf borderId="0" fillId="4" fontId="7" numFmtId="0" pivotButton="0" quotePrefix="0" xfId="0"/>
    <xf borderId="8" fillId="4" fontId="7" numFmtId="0" pivotButton="0" quotePrefix="0" xfId="0"/>
    <xf borderId="9" fillId="4" fontId="0" numFmtId="2" pivotButton="0" quotePrefix="0" xfId="0"/>
    <xf borderId="10" fillId="4" fontId="0" numFmtId="2" pivotButton="0" quotePrefix="0" xfId="0"/>
    <xf borderId="0" fillId="4" fontId="0" numFmtId="1" pivotButton="0" quotePrefix="0" xfId="0"/>
    <xf borderId="0" fillId="4" fontId="6" numFmtId="9" pivotButton="0" quotePrefix="0" xfId="1"/>
    <xf applyAlignment="1" borderId="0" fillId="4" fontId="0" numFmtId="0" pivotButton="0" quotePrefix="0" xfId="0">
      <alignment horizontal="right"/>
    </xf>
    <xf applyAlignment="1" borderId="1" fillId="5" fontId="0" numFmtId="0" pivotButton="0" quotePrefix="0" xfId="0">
      <alignment horizontal="right"/>
    </xf>
    <xf borderId="7" fillId="5" fontId="0" numFmtId="0" pivotButton="0" quotePrefix="0" xfId="0"/>
    <xf applyAlignment="1" borderId="11" fillId="5" fontId="7" numFmtId="0" pivotButton="0" quotePrefix="0" xfId="0">
      <alignment horizontal="right"/>
    </xf>
    <xf applyAlignment="1" borderId="1" fillId="5" fontId="7" numFmtId="0" pivotButton="0" quotePrefix="0" xfId="0">
      <alignment horizontal="right"/>
    </xf>
    <xf borderId="0" fillId="5" fontId="0" numFmtId="2" pivotButton="0" quotePrefix="0" xfId="0"/>
    <xf borderId="0" fillId="5" fontId="6" numFmtId="9" pivotButton="0" quotePrefix="0" xfId="1"/>
    <xf borderId="0" fillId="5" fontId="0" numFmtId="2" pivotButton="0" quotePrefix="0" xfId="0"/>
    <xf borderId="0" fillId="5" fontId="0" numFmtId="166" pivotButton="0" quotePrefix="0" xfId="0"/>
    <xf borderId="0" fillId="5" fontId="0" numFmtId="1" pivotButton="0" quotePrefix="0" xfId="0"/>
    <xf borderId="2" fillId="5" fontId="0" numFmtId="2" pivotButton="0" quotePrefix="0" xfId="0"/>
    <xf borderId="12" fillId="5" fontId="6" numFmtId="9" pivotButton="0" quotePrefix="0" xfId="1"/>
    <xf borderId="2" fillId="5" fontId="0" numFmtId="2" pivotButton="0" quotePrefix="0" xfId="0"/>
    <xf borderId="2" fillId="5" fontId="0" numFmtId="166" pivotButton="0" quotePrefix="0" xfId="0"/>
    <xf borderId="2" fillId="5" fontId="0" numFmtId="1" pivotButton="0" quotePrefix="0" xfId="0"/>
    <xf borderId="12" fillId="5" fontId="0" numFmtId="2" pivotButton="0" quotePrefix="0" xfId="0"/>
    <xf applyAlignment="1" borderId="5" fillId="4" fontId="7" numFmtId="0" pivotButton="0" quotePrefix="0" xfId="0">
      <alignment horizontal="right"/>
    </xf>
    <xf borderId="0" fillId="5" fontId="0" numFmtId="2" pivotButton="0" quotePrefix="0" xfId="0"/>
    <xf applyAlignment="1" borderId="13" fillId="4" fontId="7" numFmtId="2" pivotButton="0" quotePrefix="0" xfId="0">
      <alignment horizontal="right"/>
    </xf>
    <xf borderId="0" fillId="0" fontId="0" numFmtId="1" pivotButton="0" quotePrefix="0" xfId="0"/>
    <xf borderId="0" fillId="0" fontId="0" numFmtId="1" pivotButton="0" quotePrefix="0" xfId="0"/>
    <xf borderId="2" fillId="2" fontId="0" numFmtId="0" pivotButton="0" quotePrefix="0" xfId="0"/>
    <xf borderId="2" fillId="2" fontId="0" numFmtId="0" pivotButton="0" quotePrefix="0" xfId="0"/>
    <xf borderId="2" fillId="2" fontId="6" numFmtId="9" pivotButton="0" quotePrefix="0" xfId="1"/>
    <xf borderId="2" fillId="2" fontId="0" numFmtId="2" pivotButton="0" quotePrefix="0" xfId="0"/>
    <xf borderId="2" fillId="2" fontId="0" numFmtId="0" pivotButton="0" quotePrefix="0" xfId="0"/>
    <xf borderId="2" fillId="2" fontId="0" numFmtId="14" pivotButton="0" quotePrefix="0" xfId="0"/>
    <xf borderId="2" fillId="2" fontId="0" numFmtId="1" pivotButton="0" quotePrefix="0" xfId="0"/>
    <xf borderId="2" fillId="2" fontId="0" numFmtId="164" pivotButton="0" quotePrefix="0" xfId="0"/>
    <xf applyAlignment="1" borderId="11" fillId="5" fontId="0" numFmtId="0" pivotButton="0" quotePrefix="0" xfId="0">
      <alignment horizontal="right"/>
    </xf>
    <xf borderId="7" fillId="5" fontId="0" numFmtId="2" pivotButton="0" quotePrefix="0" xfId="0"/>
    <xf borderId="14" fillId="5" fontId="0" numFmtId="2" pivotButton="0" quotePrefix="0" xfId="0"/>
    <xf borderId="0" fillId="0" fontId="0" numFmtId="164" pivotButton="0" quotePrefix="0" xfId="0"/>
    <xf borderId="0" fillId="0" fontId="0" numFmtId="9" pivotButton="0" quotePrefix="0" xfId="0"/>
    <xf borderId="0" fillId="0" fontId="0" numFmtId="10" pivotButton="0" quotePrefix="0" xfId="0"/>
    <xf borderId="7" fillId="5" fontId="0" numFmtId="1" pivotButton="0" quotePrefix="0" xfId="0"/>
    <xf borderId="15" fillId="5" fontId="0" numFmtId="0" pivotButton="0" quotePrefix="0" xfId="0"/>
    <xf borderId="7" fillId="5" fontId="9" numFmtId="1" pivotButton="0" quotePrefix="0" xfId="0"/>
    <xf applyAlignment="1" borderId="0" fillId="4" fontId="7" numFmtId="1" pivotButton="0" quotePrefix="0" xfId="0">
      <alignment horizontal="right"/>
    </xf>
    <xf applyAlignment="1" borderId="0" fillId="4" fontId="9" numFmtId="1" pivotButton="0" quotePrefix="0" xfId="0">
      <alignment horizontal="right"/>
    </xf>
    <xf borderId="14" fillId="5" fontId="0" numFmtId="0" pivotButton="0" quotePrefix="0" xfId="0"/>
    <xf borderId="0" fillId="6" fontId="0" numFmtId="0" pivotButton="0" quotePrefix="0" xfId="0"/>
    <xf borderId="0" fillId="6" fontId="0" numFmtId="0" pivotButton="0" quotePrefix="0" xfId="0"/>
    <xf borderId="0" fillId="6" fontId="6" numFmtId="9" pivotButton="0" quotePrefix="0" xfId="1"/>
    <xf borderId="0" fillId="6" fontId="0" numFmtId="2" pivotButton="0" quotePrefix="0" xfId="0"/>
    <xf borderId="0" fillId="6" fontId="0" numFmtId="0" pivotButton="0" quotePrefix="0" xfId="0"/>
    <xf borderId="0" fillId="6" fontId="0" numFmtId="14" pivotButton="0" quotePrefix="0" xfId="0"/>
    <xf borderId="0" fillId="6" fontId="10" numFmtId="0" pivotButton="0" quotePrefix="0" xfId="0"/>
    <xf borderId="0" fillId="6" fontId="0" numFmtId="0" pivotButton="0" quotePrefix="0" xfId="0"/>
    <xf applyAlignment="1" borderId="0" fillId="6" fontId="0" numFmtId="14" pivotButton="0" quotePrefix="0" xfId="0">
      <alignment horizontal="right"/>
    </xf>
    <xf borderId="16" fillId="6" fontId="0" numFmtId="0" pivotButton="0" quotePrefix="0" xfId="0"/>
    <xf borderId="16" fillId="6" fontId="0" numFmtId="0" pivotButton="0" quotePrefix="0" xfId="0"/>
    <xf borderId="16" fillId="6" fontId="6" numFmtId="9" pivotButton="0" quotePrefix="0" xfId="1"/>
    <xf borderId="16" fillId="6" fontId="0" numFmtId="2" pivotButton="0" quotePrefix="0" xfId="0"/>
    <xf borderId="16" fillId="6" fontId="0" numFmtId="0" pivotButton="0" quotePrefix="0" xfId="0"/>
    <xf applyAlignment="1" borderId="16" fillId="6" fontId="0" numFmtId="14" pivotButton="0" quotePrefix="0" xfId="0">
      <alignment horizontal="right"/>
    </xf>
    <xf borderId="16" fillId="0" fontId="0" numFmtId="14" pivotButton="0" quotePrefix="0" xfId="0"/>
    <xf borderId="16" fillId="0" fontId="0" numFmtId="1" pivotButton="0" quotePrefix="0" xfId="0"/>
    <xf borderId="16" fillId="2" fontId="0" numFmtId="164" pivotButton="0" quotePrefix="0" xfId="0"/>
    <xf borderId="16" fillId="0" fontId="0" numFmtId="164" pivotButton="0" quotePrefix="0" xfId="0"/>
    <xf borderId="16" fillId="0" fontId="0" numFmtId="0" pivotButton="0" quotePrefix="0" xfId="0"/>
    <xf borderId="16" fillId="0" fontId="0" numFmtId="0" pivotButton="0" quotePrefix="0" xfId="0"/>
    <xf borderId="16" fillId="0" fontId="6" numFmtId="9" pivotButton="0" quotePrefix="0" xfId="1"/>
    <xf borderId="16" fillId="0" fontId="0" numFmtId="2" pivotButton="0" quotePrefix="0" xfId="0"/>
    <xf borderId="16" fillId="0" fontId="0" numFmtId="0" pivotButton="0" quotePrefix="0" xfId="0"/>
    <xf borderId="16" fillId="6" fontId="0" numFmtId="14" pivotButton="0" quotePrefix="0" xfId="0"/>
    <xf borderId="16" fillId="6" fontId="0" numFmtId="1" pivotButton="0" quotePrefix="0" xfId="0"/>
    <xf borderId="16" fillId="6" fontId="0" numFmtId="164" pivotButton="0" quotePrefix="0" xfId="0"/>
    <xf borderId="14" fillId="5" fontId="0" numFmtId="1" pivotButton="0" quotePrefix="0" xfId="0"/>
    <xf applyAlignment="1" borderId="16" fillId="0" fontId="0" numFmtId="14" pivotButton="0" quotePrefix="0" xfId="0">
      <alignment horizontal="right"/>
    </xf>
    <xf applyAlignment="1" borderId="0" fillId="4" fontId="7" numFmtId="1" pivotButton="0" quotePrefix="0" xfId="0">
      <alignment horizontal="center"/>
    </xf>
    <xf borderId="0" fillId="6" fontId="11" numFmtId="0" pivotButton="0" quotePrefix="0" xfId="0"/>
    <xf borderId="0" fillId="6" fontId="0" numFmtId="1" pivotButton="0" quotePrefix="0" xfId="0"/>
    <xf borderId="0" fillId="6" fontId="0" numFmtId="164" pivotButton="0" quotePrefix="0" xfId="0"/>
    <xf applyAlignment="1" borderId="7" fillId="5" fontId="0" numFmtId="0" pivotButton="0" quotePrefix="0" xfId="0">
      <alignment horizontal="right"/>
    </xf>
    <xf borderId="0" fillId="5" fontId="6" numFmtId="9" pivotButton="0" quotePrefix="0" xfId="1"/>
    <xf borderId="17" fillId="5" fontId="0" numFmtId="0" pivotButton="0" quotePrefix="0" xfId="0"/>
    <xf borderId="18" fillId="5" fontId="0" numFmtId="0" pivotButton="0" quotePrefix="0" xfId="0"/>
    <xf borderId="19" fillId="5" fontId="0" numFmtId="0" pivotButton="0" quotePrefix="0" xfId="0"/>
    <xf borderId="2" fillId="5" fontId="6" numFmtId="9" pivotButton="0" quotePrefix="0" xfId="1"/>
    <xf borderId="7" fillId="5" fontId="8" numFmtId="1" pivotButton="0" quotePrefix="0" xfId="0"/>
    <xf borderId="0" fillId="5" fontId="8" numFmtId="2" pivotButton="0" quotePrefix="0" xfId="0"/>
    <xf borderId="13" fillId="4" fontId="9" numFmtId="2" pivotButton="0" quotePrefix="0" xfId="0"/>
    <xf borderId="0" fillId="0" fontId="0" numFmtId="14" pivotButton="0" quotePrefix="0" xfId="0"/>
    <xf borderId="0" fillId="0" fontId="0" numFmtId="1" pivotButton="0" quotePrefix="0" xfId="0"/>
    <xf borderId="2" fillId="0" fontId="0" numFmtId="14" pivotButton="0" quotePrefix="0" xfId="0"/>
    <xf borderId="2" fillId="0" fontId="0" numFmtId="1" pivotButton="0" quotePrefix="0" xfId="0"/>
    <xf borderId="0" fillId="0" fontId="0" numFmtId="0" pivotButton="0" quotePrefix="1" xfId="0"/>
    <xf borderId="2" fillId="0" fontId="0" numFmtId="0" pivotButton="0" quotePrefix="1" xfId="0"/>
    <xf borderId="7" fillId="5" fontId="0" numFmtId="164" pivotButton="0" quotePrefix="0" xfId="0"/>
    <xf applyAlignment="1" borderId="0" fillId="4" fontId="7" numFmtId="1" pivotButton="0" quotePrefix="0" xfId="1">
      <alignment horizontal="center"/>
    </xf>
    <xf borderId="14" fillId="5" fontId="8" numFmtId="1" pivotButton="0" quotePrefix="0" xfId="0"/>
    <xf borderId="12" fillId="5" fontId="8" numFmtId="2" pivotButton="0" quotePrefix="0" xfId="0"/>
    <xf applyAlignment="1" borderId="14" fillId="5" fontId="0" numFmtId="0" pivotButton="0" quotePrefix="0" xfId="0">
      <alignment horizontal="right"/>
    </xf>
    <xf applyAlignment="1" borderId="15" fillId="5" fontId="0" numFmtId="0" pivotButton="0" quotePrefix="0" xfId="0">
      <alignment horizontal="right"/>
    </xf>
    <xf borderId="7" fillId="5" fontId="12" numFmtId="1" pivotButton="0" quotePrefix="0" xfId="0"/>
    <xf borderId="0" fillId="5" fontId="12" numFmtId="2" pivotButton="0" quotePrefix="0" xfId="0"/>
    <xf borderId="0" fillId="5" fontId="12" numFmtId="166" pivotButton="0" quotePrefix="0" xfId="0"/>
    <xf borderId="0" fillId="5" fontId="12" numFmtId="1" pivotButton="0" quotePrefix="0" xfId="0"/>
    <xf borderId="14" fillId="5" fontId="12" numFmtId="1" pivotButton="0" quotePrefix="0" xfId="0"/>
    <xf borderId="2" fillId="5" fontId="12" numFmtId="2" pivotButton="0" quotePrefix="0" xfId="0"/>
    <xf borderId="2" fillId="5" fontId="12" numFmtId="166" pivotButton="0" quotePrefix="0" xfId="0"/>
    <xf borderId="2" fillId="5" fontId="12" numFmtId="1" pivotButton="0" quotePrefix="0" xfId="0"/>
    <xf borderId="12" fillId="5" fontId="12" numFmtId="2" pivotButton="0" quotePrefix="0" xfId="0"/>
    <xf borderId="7" fillId="5" fontId="13" numFmtId="2" pivotButton="0" quotePrefix="0" xfId="0"/>
    <xf borderId="0" fillId="5" fontId="13" numFmtId="2" pivotButton="0" quotePrefix="0" xfId="0"/>
    <xf borderId="0" fillId="5" fontId="13" numFmtId="9" pivotButton="0" quotePrefix="0" xfId="1"/>
    <xf borderId="7" fillId="5" fontId="13" numFmtId="0" pivotButton="0" quotePrefix="0" xfId="0"/>
    <xf borderId="7" fillId="5" fontId="13" numFmtId="1" pivotButton="0" quotePrefix="0" xfId="0"/>
    <xf borderId="0" fillId="5" fontId="13" numFmtId="166" pivotButton="0" quotePrefix="0" xfId="0"/>
    <xf borderId="0" fillId="5" fontId="13" numFmtId="1" pivotButton="0" quotePrefix="0" xfId="0"/>
    <xf borderId="14" fillId="5" fontId="13" numFmtId="2" pivotButton="0" quotePrefix="0" xfId="0"/>
    <xf borderId="2" fillId="5" fontId="13" numFmtId="2" pivotButton="0" quotePrefix="0" xfId="0"/>
    <xf borderId="2" fillId="5" fontId="13" numFmtId="9" pivotButton="0" quotePrefix="0" xfId="1"/>
    <xf borderId="14" fillId="5" fontId="13" numFmtId="0" pivotButton="0" quotePrefix="0" xfId="0"/>
    <xf borderId="14" fillId="5" fontId="13" numFmtId="1" pivotButton="0" quotePrefix="0" xfId="0"/>
    <xf borderId="2" fillId="5" fontId="13" numFmtId="166" pivotButton="0" quotePrefix="0" xfId="0"/>
    <xf borderId="2" fillId="5" fontId="13" numFmtId="1" pivotButton="0" quotePrefix="0" xfId="0"/>
    <xf borderId="12" fillId="5" fontId="13" numFmtId="2" pivotButton="0" quotePrefix="0" xfId="0"/>
    <xf applyAlignment="1" borderId="0" fillId="0" fontId="0" numFmtId="14" pivotButton="0" quotePrefix="0" xfId="0">
      <alignment horizontal="right"/>
    </xf>
    <xf borderId="16" fillId="0" fontId="0" numFmtId="0" pivotButton="0" quotePrefix="0" xfId="0"/>
    <xf borderId="0" fillId="5" fontId="0" numFmtId="0" pivotButton="0" quotePrefix="0" xfId="0"/>
    <xf borderId="0" fillId="5" fontId="0" numFmtId="0" pivotButton="0" quotePrefix="0" xfId="0"/>
    <xf applyAlignment="1" borderId="0" fillId="5" fontId="0" numFmtId="0" pivotButton="0" quotePrefix="0" xfId="0">
      <alignment horizontal="right"/>
    </xf>
    <xf applyAlignment="1" borderId="4" fillId="4" fontId="7" numFmtId="0" pivotButton="0" quotePrefix="0" xfId="0">
      <alignment horizontal="center"/>
    </xf>
    <xf applyAlignment="1" borderId="14" fillId="4" fontId="7" numFmtId="0" pivotButton="0" quotePrefix="0" xfId="0">
      <alignment horizontal="left"/>
    </xf>
    <xf applyAlignment="1" borderId="2" fillId="4" fontId="7" numFmtId="0" pivotButton="0" quotePrefix="0" xfId="0">
      <alignment horizontal="left"/>
    </xf>
    <xf applyAlignment="1" borderId="0" fillId="4" fontId="7" numFmtId="2" pivotButton="0" quotePrefix="0" xfId="0">
      <alignment horizontal="center"/>
    </xf>
    <xf applyAlignment="1" borderId="9" fillId="4" fontId="7" numFmtId="2" pivotButton="0" quotePrefix="0" xfId="0">
      <alignment horizontal="center"/>
    </xf>
    <xf applyAlignment="1" borderId="0" fillId="4" fontId="7" numFmtId="2" pivotButton="0" quotePrefix="0" xfId="0">
      <alignment horizontal="right"/>
    </xf>
    <xf borderId="20" fillId="6" fontId="0" numFmtId="0" pivotButton="0" quotePrefix="0" xfId="0"/>
    <xf borderId="13" fillId="4" fontId="14" numFmtId="2" pivotButton="0" quotePrefix="0" xfId="0"/>
    <xf borderId="0" fillId="6" fontId="15" numFmtId="0" pivotButton="0" quotePrefix="0" xfId="0"/>
    <xf applyAlignment="1" borderId="2" fillId="4" fontId="7" numFmtId="0" pivotButton="0" quotePrefix="0" xfId="0">
      <alignment horizontal="left" vertical="top"/>
    </xf>
    <xf applyAlignment="1" borderId="14" fillId="4" fontId="9" numFmtId="0" pivotButton="0" quotePrefix="0" xfId="0">
      <alignment horizontal="center"/>
    </xf>
    <xf applyAlignment="1" borderId="2" fillId="4" fontId="9" numFmtId="0" pivotButton="0" quotePrefix="0" xfId="0">
      <alignment horizontal="center"/>
    </xf>
    <xf applyAlignment="1" borderId="21" fillId="4" fontId="9" numFmtId="0" pivotButton="0" quotePrefix="0" xfId="0">
      <alignment horizontal="center"/>
    </xf>
    <xf borderId="6" fillId="4" fontId="0" numFmtId="0" pivotButton="0" quotePrefix="0" xfId="0"/>
    <xf applyAlignment="1" borderId="0" fillId="4" fontId="9" numFmtId="0" pivotButton="0" quotePrefix="0" xfId="0">
      <alignment horizontal="center"/>
    </xf>
    <xf applyAlignment="1" borderId="0" fillId="4" fontId="7" numFmtId="0" pivotButton="0" quotePrefix="0" xfId="0">
      <alignment horizontal="left"/>
    </xf>
    <xf applyAlignment="1" borderId="0" fillId="4" fontId="7" numFmtId="0" pivotButton="0" quotePrefix="0" xfId="0">
      <alignment horizontal="left" vertical="top"/>
    </xf>
    <xf applyAlignment="1" borderId="7" fillId="4" fontId="7" numFmtId="0" pivotButton="0" quotePrefix="0" xfId="0">
      <alignment horizontal="left"/>
    </xf>
    <xf applyAlignment="1" borderId="7" fillId="4" fontId="9" numFmtId="0" pivotButton="0" quotePrefix="0" xfId="0">
      <alignment horizontal="center"/>
    </xf>
    <xf applyAlignment="1" borderId="22" fillId="4" fontId="7" numFmtId="0" pivotButton="0" quotePrefix="0" xfId="0">
      <alignment horizontal="center" vertical="top"/>
    </xf>
    <xf applyAlignment="1" borderId="23" fillId="4" fontId="9" numFmtId="0" pivotButton="0" quotePrefix="0" xfId="0">
      <alignment horizontal="center"/>
    </xf>
    <xf borderId="3" fillId="5" fontId="7" numFmtId="0" pivotButton="0" quotePrefix="0" xfId="0"/>
    <xf applyAlignment="1" borderId="4" fillId="5" fontId="0" numFmtId="0" pivotButton="0" quotePrefix="0" xfId="0">
      <alignment horizontal="right"/>
    </xf>
    <xf applyAlignment="1" borderId="4" fillId="5" fontId="7" numFmtId="0" pivotButton="0" quotePrefix="0" xfId="0">
      <alignment horizontal="right"/>
    </xf>
    <xf applyAlignment="1" borderId="5" fillId="5" fontId="0" numFmtId="0" pivotButton="0" quotePrefix="0" xfId="0">
      <alignment horizontal="right"/>
    </xf>
    <xf applyAlignment="1" borderId="5" fillId="5" fontId="7" numFmtId="0" pivotButton="0" quotePrefix="0" xfId="0">
      <alignment horizontal="right"/>
    </xf>
    <xf applyAlignment="1" borderId="4" fillId="5" fontId="7" numFmtId="0" pivotButton="0" quotePrefix="0" xfId="0">
      <alignment horizontal="center"/>
    </xf>
    <xf borderId="6" fillId="5" fontId="7" numFmtId="0" pivotButton="0" quotePrefix="0" xfId="0"/>
    <xf borderId="0" fillId="5" fontId="7" numFmtId="14" pivotButton="0" quotePrefix="0" xfId="0"/>
    <xf applyAlignment="1" borderId="22" fillId="5" fontId="7" numFmtId="0" pivotButton="0" quotePrefix="0" xfId="0">
      <alignment horizontal="center" vertical="top"/>
    </xf>
    <xf borderId="0" fillId="5" fontId="7" numFmtId="1" pivotButton="0" quotePrefix="0" xfId="0"/>
    <xf applyAlignment="1" borderId="7" fillId="5" fontId="7" numFmtId="0" pivotButton="0" quotePrefix="0" xfId="0">
      <alignment horizontal="left"/>
    </xf>
    <xf applyAlignment="1" borderId="0" fillId="5" fontId="7" numFmtId="0" pivotButton="0" quotePrefix="0" xfId="0">
      <alignment horizontal="left"/>
    </xf>
    <xf applyAlignment="1" borderId="0" fillId="5" fontId="7" numFmtId="0" pivotButton="0" quotePrefix="0" xfId="0">
      <alignment horizontal="left" vertical="top"/>
    </xf>
    <xf applyAlignment="1" borderId="7" fillId="5" fontId="9" numFmtId="0" pivotButton="0" quotePrefix="0" xfId="0">
      <alignment horizontal="center"/>
    </xf>
    <xf applyAlignment="1" borderId="0" fillId="5" fontId="9" numFmtId="0" pivotButton="0" quotePrefix="0" xfId="0">
      <alignment horizontal="center"/>
    </xf>
    <xf applyAlignment="1" borderId="23" fillId="5" fontId="9" numFmtId="0" pivotButton="0" quotePrefix="0" xfId="0">
      <alignment horizontal="center"/>
    </xf>
    <xf applyAlignment="1" borderId="14" fillId="5" fontId="7" numFmtId="0" pivotButton="0" quotePrefix="0" xfId="0">
      <alignment horizontal="left"/>
    </xf>
    <xf applyAlignment="1" borderId="2" fillId="5" fontId="7" numFmtId="0" pivotButton="0" quotePrefix="0" xfId="0">
      <alignment horizontal="left"/>
    </xf>
    <xf applyAlignment="1" borderId="2" fillId="5" fontId="7" numFmtId="0" pivotButton="0" quotePrefix="0" xfId="0">
      <alignment horizontal="left" vertical="top"/>
    </xf>
    <xf applyAlignment="1" borderId="14" fillId="5" fontId="9" numFmtId="0" pivotButton="0" quotePrefix="0" xfId="0">
      <alignment horizontal="center"/>
    </xf>
    <xf applyAlignment="1" borderId="2" fillId="5" fontId="9" numFmtId="0" pivotButton="0" quotePrefix="0" xfId="0">
      <alignment horizontal="center"/>
    </xf>
    <xf applyAlignment="1" borderId="21" fillId="5" fontId="9" numFmtId="0" pivotButton="0" quotePrefix="0" xfId="0">
      <alignment horizontal="center"/>
    </xf>
    <xf applyAlignment="1" borderId="0" fillId="5" fontId="7" numFmtId="2" pivotButton="0" quotePrefix="0" xfId="0">
      <alignment horizontal="right"/>
    </xf>
    <xf applyAlignment="1" borderId="0" fillId="5" fontId="7" numFmtId="2" pivotButton="0" quotePrefix="0" xfId="0">
      <alignment horizontal="center"/>
    </xf>
    <xf borderId="2" fillId="5" fontId="7" numFmtId="2" pivotButton="0" quotePrefix="0" xfId="0"/>
    <xf applyAlignment="1" borderId="0" fillId="5" fontId="7" numFmtId="1" pivotButton="0" quotePrefix="0" xfId="0">
      <alignment horizontal="center"/>
    </xf>
    <xf borderId="6" fillId="5" fontId="0" numFmtId="0" pivotButton="0" quotePrefix="0" xfId="0"/>
    <xf applyAlignment="1" borderId="0" fillId="5" fontId="9" numFmtId="1" pivotButton="0" quotePrefix="0" xfId="0">
      <alignment horizontal="right"/>
    </xf>
    <xf applyAlignment="1" borderId="0" fillId="5" fontId="7" numFmtId="1" pivotButton="0" quotePrefix="0" xfId="1">
      <alignment horizontal="center"/>
    </xf>
    <xf borderId="8" fillId="5" fontId="7" numFmtId="0" pivotButton="0" quotePrefix="0" xfId="0"/>
    <xf borderId="9" fillId="5" fontId="0" numFmtId="2" pivotButton="0" quotePrefix="0" xfId="0"/>
    <xf borderId="13" fillId="5" fontId="9" numFmtId="2" pivotButton="0" quotePrefix="0" xfId="0"/>
    <xf borderId="10" fillId="5" fontId="0" numFmtId="2" pivotButton="0" quotePrefix="0" xfId="0"/>
    <xf applyAlignment="1" borderId="9" fillId="5" fontId="7" numFmtId="2" pivotButton="0" quotePrefix="0" xfId="0">
      <alignment horizontal="center"/>
    </xf>
    <xf applyAlignment="1" borderId="7" fillId="4" fontId="7" numFmtId="0" pivotButton="0" quotePrefix="0" xfId="0">
      <alignment horizontal="right"/>
    </xf>
    <xf applyAlignment="1" borderId="0" fillId="4" fontId="7" numFmtId="0" pivotButton="0" quotePrefix="0" xfId="0">
      <alignment horizontal="right"/>
    </xf>
    <xf applyAlignment="1" borderId="28" fillId="4" fontId="7" numFmtId="0" pivotButton="0" quotePrefix="0" xfId="0">
      <alignment horizontal="left"/>
    </xf>
    <xf applyAlignment="1" borderId="29" fillId="4" fontId="7" numFmtId="0" pivotButton="0" quotePrefix="0" xfId="0">
      <alignment horizontal="left"/>
    </xf>
    <xf applyAlignment="1" borderId="28" fillId="4" fontId="7" numFmtId="0" pivotButton="0" quotePrefix="0" xfId="0">
      <alignment horizontal="center"/>
    </xf>
    <xf applyAlignment="1" borderId="29" fillId="4" fontId="7" numFmtId="0" pivotButton="0" quotePrefix="0" xfId="0">
      <alignment horizontal="center"/>
    </xf>
    <xf applyAlignment="1" borderId="30" fillId="4" fontId="7" numFmtId="0" pivotButton="0" quotePrefix="0" xfId="0">
      <alignment horizontal="center"/>
    </xf>
    <xf applyAlignment="1" borderId="18" fillId="4" fontId="7" numFmtId="0" pivotButton="0" quotePrefix="0" xfId="0">
      <alignment horizontal="center"/>
    </xf>
    <xf applyAlignment="1" borderId="31" fillId="4" fontId="7" numFmtId="0" pivotButton="0" quotePrefix="0" xfId="0">
      <alignment horizontal="center"/>
    </xf>
    <xf applyAlignment="1" borderId="18" fillId="4" fontId="7" numFmtId="1" pivotButton="0" quotePrefix="0" xfId="0">
      <alignment horizontal="center"/>
    </xf>
    <xf applyAlignment="1" borderId="31" fillId="4" fontId="7" numFmtId="1" pivotButton="0" quotePrefix="0" xfId="0">
      <alignment horizontal="center"/>
    </xf>
    <xf applyAlignment="1" borderId="32" fillId="4" fontId="7" numFmtId="1" pivotButton="0" quotePrefix="0" xfId="0">
      <alignment horizontal="center"/>
    </xf>
    <xf applyAlignment="1" borderId="7" fillId="4" fontId="9" numFmtId="1" pivotButton="0" quotePrefix="0" xfId="0">
      <alignment horizontal="center"/>
    </xf>
    <xf applyAlignment="1" borderId="0" fillId="4" fontId="9" numFmtId="1" pivotButton="0" quotePrefix="0" xfId="0">
      <alignment horizontal="center"/>
    </xf>
    <xf applyAlignment="1" borderId="23" fillId="4" fontId="9" numFmtId="1" pivotButton="0" quotePrefix="0" xfId="0">
      <alignment horizontal="center"/>
    </xf>
    <xf applyAlignment="1" borderId="7" fillId="4" fontId="9" numFmtId="1" pivotButton="0" quotePrefix="0" xfId="1">
      <alignment horizontal="center"/>
    </xf>
    <xf applyAlignment="1" borderId="0" fillId="4" fontId="9" numFmtId="1" pivotButton="0" quotePrefix="0" xfId="1">
      <alignment horizontal="center"/>
    </xf>
    <xf applyAlignment="1" borderId="23" fillId="4" fontId="9" numFmtId="1" pivotButton="0" quotePrefix="0" xfId="1">
      <alignment horizontal="center"/>
    </xf>
    <xf applyAlignment="1" borderId="10" fillId="4" fontId="7" numFmtId="0" pivotButton="0" quotePrefix="0" xfId="0">
      <alignment horizontal="right" vertical="center"/>
    </xf>
    <xf applyAlignment="1" borderId="9" fillId="4" fontId="7" numFmtId="0" pivotButton="0" quotePrefix="0" xfId="0">
      <alignment horizontal="right" vertical="center"/>
    </xf>
    <xf applyAlignment="1" borderId="22" fillId="4" fontId="7" numFmtId="0" pivotButton="0" quotePrefix="0" xfId="0">
      <alignment horizontal="center"/>
    </xf>
    <xf applyAlignment="1" borderId="7" fillId="4" fontId="9" numFmtId="2" pivotButton="0" quotePrefix="0" xfId="0">
      <alignment horizontal="center"/>
    </xf>
    <xf applyAlignment="1" borderId="0" fillId="4" fontId="9" numFmtId="2" pivotButton="0" quotePrefix="0" xfId="0">
      <alignment horizontal="center"/>
    </xf>
    <xf applyAlignment="1" borderId="23" fillId="4" fontId="9" numFmtId="2" pivotButton="0" quotePrefix="0" xfId="0">
      <alignment horizontal="center"/>
    </xf>
    <xf applyAlignment="1" borderId="10" fillId="4" fontId="7" numFmtId="1" pivotButton="0" quotePrefix="0" xfId="0">
      <alignment horizontal="center"/>
    </xf>
    <xf applyAlignment="1" borderId="9" fillId="4" fontId="7" numFmtId="1" pivotButton="0" quotePrefix="0" xfId="0">
      <alignment horizontal="center"/>
    </xf>
    <xf applyAlignment="1" borderId="24" fillId="4" fontId="7" numFmtId="1" pivotButton="0" quotePrefix="0" xfId="0">
      <alignment horizontal="center"/>
    </xf>
    <xf applyAlignment="1" borderId="4" fillId="4" fontId="7" numFmtId="0" pivotButton="0" quotePrefix="0" xfId="0">
      <alignment horizontal="center"/>
    </xf>
    <xf applyAlignment="1" borderId="25" fillId="4" fontId="7" numFmtId="0" pivotButton="0" quotePrefix="0" xfId="0">
      <alignment horizontal="center"/>
    </xf>
    <xf applyAlignment="1" borderId="26" fillId="4" fontId="7" numFmtId="0" pivotButton="0" quotePrefix="0" xfId="0">
      <alignment horizontal="left"/>
    </xf>
    <xf applyAlignment="1" borderId="22" fillId="4" fontId="7" numFmtId="0" pivotButton="0" quotePrefix="0" xfId="0">
      <alignment horizontal="left"/>
    </xf>
    <xf applyAlignment="1" borderId="26" fillId="4" fontId="9" numFmtId="0" pivotButton="0" quotePrefix="0" xfId="0">
      <alignment horizontal="center"/>
    </xf>
    <xf applyAlignment="1" borderId="22" fillId="4" fontId="9" numFmtId="0" pivotButton="0" quotePrefix="0" xfId="0">
      <alignment horizontal="center"/>
    </xf>
    <xf applyAlignment="1" borderId="27" fillId="4" fontId="9" numFmtId="0" pivotButton="0" quotePrefix="0" xfId="0">
      <alignment horizontal="center"/>
    </xf>
    <xf applyAlignment="1" borderId="7" fillId="5" fontId="9" numFmtId="1" pivotButton="0" quotePrefix="0" xfId="0">
      <alignment horizontal="center"/>
    </xf>
    <xf applyAlignment="1" borderId="0" fillId="5" fontId="9" numFmtId="1" pivotButton="0" quotePrefix="0" xfId="0">
      <alignment horizontal="center"/>
    </xf>
    <xf applyAlignment="1" borderId="23" fillId="5" fontId="9" numFmtId="1" pivotButton="0" quotePrefix="0" xfId="0">
      <alignment horizontal="center"/>
    </xf>
    <xf applyAlignment="1" borderId="7" fillId="5" fontId="9" numFmtId="1" pivotButton="0" quotePrefix="0" xfId="1">
      <alignment horizontal="center"/>
    </xf>
    <xf applyAlignment="1" borderId="0" fillId="5" fontId="9" numFmtId="1" pivotButton="0" quotePrefix="0" xfId="1">
      <alignment horizontal="center"/>
    </xf>
    <xf applyAlignment="1" borderId="23" fillId="5" fontId="9" numFmtId="1" pivotButton="0" quotePrefix="0" xfId="1">
      <alignment horizontal="center"/>
    </xf>
    <xf applyAlignment="1" borderId="7" fillId="5" fontId="9" numFmtId="2" pivotButton="0" quotePrefix="0" xfId="0">
      <alignment horizontal="center"/>
    </xf>
    <xf applyAlignment="1" borderId="0" fillId="5" fontId="9" numFmtId="2" pivotButton="0" quotePrefix="0" xfId="0">
      <alignment horizontal="center"/>
    </xf>
    <xf applyAlignment="1" borderId="23" fillId="5" fontId="9" numFmtId="2" pivotButton="0" quotePrefix="0" xfId="0">
      <alignment horizontal="center"/>
    </xf>
    <xf applyAlignment="1" borderId="10" fillId="5" fontId="7" numFmtId="1" pivotButton="0" quotePrefix="0" xfId="0">
      <alignment horizontal="center"/>
    </xf>
    <xf applyAlignment="1" borderId="9" fillId="5" fontId="7" numFmtId="1" pivotButton="0" quotePrefix="0" xfId="0">
      <alignment horizontal="center"/>
    </xf>
    <xf applyAlignment="1" borderId="24" fillId="5" fontId="7" numFmtId="1" pivotButton="0" quotePrefix="0" xfId="0">
      <alignment horizontal="center"/>
    </xf>
    <xf applyAlignment="1" borderId="28" fillId="5" fontId="7" numFmtId="0" pivotButton="0" quotePrefix="0" xfId="0">
      <alignment horizontal="left"/>
    </xf>
    <xf applyAlignment="1" borderId="29" fillId="5" fontId="7" numFmtId="0" pivotButton="0" quotePrefix="0" xfId="0">
      <alignment horizontal="left"/>
    </xf>
    <xf applyAlignment="1" borderId="7" fillId="5" fontId="7" numFmtId="0" pivotButton="0" quotePrefix="0" xfId="0">
      <alignment horizontal="right"/>
    </xf>
    <xf applyAlignment="1" borderId="0" fillId="5" fontId="7" numFmtId="0" pivotButton="0" quotePrefix="0" xfId="0">
      <alignment horizontal="right"/>
    </xf>
    <xf applyAlignment="1" borderId="10" fillId="5" fontId="7" numFmtId="0" pivotButton="0" quotePrefix="0" xfId="0">
      <alignment horizontal="right" vertical="center"/>
    </xf>
    <xf applyAlignment="1" borderId="9" fillId="5" fontId="7" numFmtId="0" pivotButton="0" quotePrefix="0" xfId="0">
      <alignment horizontal="right" vertical="center"/>
    </xf>
    <xf applyAlignment="1" borderId="4" fillId="5" fontId="7" numFmtId="0" pivotButton="0" quotePrefix="0" xfId="0">
      <alignment horizontal="center"/>
    </xf>
    <xf applyAlignment="1" borderId="25" fillId="5" fontId="7" numFmtId="0" pivotButton="0" quotePrefix="0" xfId="0">
      <alignment horizontal="center"/>
    </xf>
    <xf applyAlignment="1" borderId="26" fillId="5" fontId="7" numFmtId="0" pivotButton="0" quotePrefix="0" xfId="0">
      <alignment horizontal="left"/>
    </xf>
    <xf applyAlignment="1" borderId="22" fillId="5" fontId="7" numFmtId="0" pivotButton="0" quotePrefix="0" xfId="0">
      <alignment horizontal="left"/>
    </xf>
    <xf applyAlignment="1" borderId="26" fillId="5" fontId="9" numFmtId="0" pivotButton="0" quotePrefix="0" xfId="0">
      <alignment horizontal="center"/>
    </xf>
    <xf applyAlignment="1" borderId="22" fillId="5" fontId="9" numFmtId="0" pivotButton="0" quotePrefix="0" xfId="0">
      <alignment horizontal="center"/>
    </xf>
    <xf applyAlignment="1" borderId="27" fillId="5" fontId="9" numFmtId="0" pivotButton="0" quotePrefix="0" xfId="0">
      <alignment horizontal="center"/>
    </xf>
    <xf applyAlignment="1" borderId="22" fillId="5" fontId="7" numFmtId="0" pivotButton="0" quotePrefix="0" xfId="0">
      <alignment horizontal="center"/>
    </xf>
    <xf applyAlignment="1" borderId="28" fillId="5" fontId="7" numFmtId="0" pivotButton="0" quotePrefix="0" xfId="0">
      <alignment horizontal="center"/>
    </xf>
    <xf applyAlignment="1" borderId="29" fillId="5" fontId="7" numFmtId="0" pivotButton="0" quotePrefix="0" xfId="0">
      <alignment horizontal="center"/>
    </xf>
    <xf applyAlignment="1" borderId="30" fillId="5" fontId="7" numFmtId="0" pivotButton="0" quotePrefix="0" xfId="0">
      <alignment horizontal="center"/>
    </xf>
    <xf applyAlignment="1" borderId="18" fillId="5" fontId="7" numFmtId="0" pivotButton="0" quotePrefix="0" xfId="0">
      <alignment horizontal="center"/>
    </xf>
    <xf applyAlignment="1" borderId="31" fillId="5" fontId="7" numFmtId="0" pivotButton="0" quotePrefix="0" xfId="0">
      <alignment horizontal="center"/>
    </xf>
    <xf applyAlignment="1" borderId="18" fillId="5" fontId="7" numFmtId="1" pivotButton="0" quotePrefix="0" xfId="0">
      <alignment horizontal="center"/>
    </xf>
    <xf applyAlignment="1" borderId="31" fillId="5" fontId="7" numFmtId="1" pivotButton="0" quotePrefix="0" xfId="0">
      <alignment horizontal="center"/>
    </xf>
    <xf applyAlignment="1" borderId="32" fillId="5" fontId="7" numFmtId="1" pivotButton="0" quotePrefix="0" xfId="0">
      <alignment horizontal="center"/>
    </xf>
    <xf applyAlignment="1" borderId="14" fillId="4" fontId="7" numFmtId="0" pivotButton="0" quotePrefix="0" xfId="0">
      <alignment horizontal="left"/>
    </xf>
    <xf applyAlignment="1" borderId="2" fillId="4" fontId="7" numFmtId="0" pivotButton="0" quotePrefix="0" xfId="0">
      <alignment horizontal="left"/>
    </xf>
    <xf applyAlignment="1" borderId="14" fillId="4" fontId="7" numFmtId="0" pivotButton="0" quotePrefix="0" xfId="0">
      <alignment horizontal="center"/>
    </xf>
    <xf applyAlignment="1" borderId="2" fillId="4" fontId="7" numFmtId="0" pivotButton="0" quotePrefix="0" xfId="0">
      <alignment horizontal="center"/>
    </xf>
    <xf applyAlignment="1" borderId="21" fillId="4" fontId="7" numFmtId="0" pivotButton="0" quotePrefix="0" xfId="0">
      <alignment horizontal="center"/>
    </xf>
    <xf applyAlignment="1" borderId="0" fillId="4" fontId="7" numFmtId="0" pivotButton="0" quotePrefix="0" xfId="0">
      <alignment horizontal="center"/>
    </xf>
    <xf applyAlignment="1" borderId="0" fillId="4" fontId="7" numFmtId="2" pivotButton="0" quotePrefix="0" xfId="0">
      <alignment horizontal="center"/>
    </xf>
    <xf applyAlignment="1" borderId="33" fillId="4" fontId="7" numFmtId="2" pivotButton="0" quotePrefix="0" xfId="0">
      <alignment horizontal="center"/>
    </xf>
    <xf applyAlignment="1" borderId="26" fillId="4" fontId="14" numFmtId="0" pivotButton="0" quotePrefix="0" xfId="0">
      <alignment horizontal="center"/>
    </xf>
    <xf applyAlignment="1" borderId="22" fillId="4" fontId="14" numFmtId="0" pivotButton="0" quotePrefix="0" xfId="0">
      <alignment horizontal="center"/>
    </xf>
    <xf applyAlignment="1" borderId="27" fillId="4" fontId="14" numFmtId="0" pivotButton="0" quotePrefix="0" xfId="0">
      <alignment horizontal="center"/>
    </xf>
    <xf borderId="4" fillId="0" fontId="0" numFmtId="0" pivotButton="0" quotePrefix="0" xfId="0"/>
    <xf borderId="25" fillId="0" fontId="0" numFmtId="0" pivotButton="0" quotePrefix="0" xfId="0"/>
    <xf borderId="22" fillId="0" fontId="0" numFmtId="0" pivotButton="0" quotePrefix="0" xfId="0"/>
    <xf applyAlignment="1" borderId="36" fillId="4" fontId="9" numFmtId="0" pivotButton="0" quotePrefix="0" xfId="0">
      <alignment horizontal="center"/>
    </xf>
    <xf borderId="27" fillId="0" fontId="0" numFmtId="0" pivotButton="0" quotePrefix="0" xfId="0"/>
    <xf borderId="0" fillId="0" fontId="0" numFmtId="164" pivotButton="0" quotePrefix="0" xfId="0"/>
    <xf borderId="29" fillId="0" fontId="0" numFmtId="0" pivotButton="0" quotePrefix="0" xfId="0"/>
    <xf applyAlignment="1" borderId="37" fillId="4" fontId="7" numFmtId="0" pivotButton="0" quotePrefix="0" xfId="0">
      <alignment horizontal="center"/>
    </xf>
    <xf borderId="30" fillId="0" fontId="0" numFmtId="0" pivotButton="0" quotePrefix="0" xfId="0"/>
    <xf borderId="31" fillId="0" fontId="0" numFmtId="0" pivotButton="0" quotePrefix="0" xfId="0"/>
    <xf applyAlignment="1" borderId="38" fillId="4" fontId="7" numFmtId="1" pivotButton="0" quotePrefix="0" xfId="0">
      <alignment horizontal="center"/>
    </xf>
    <xf borderId="32" fillId="0" fontId="0" numFmtId="0" pivotButton="0" quotePrefix="0" xfId="0"/>
    <xf applyAlignment="1" borderId="34" fillId="4" fontId="9" numFmtId="1" pivotButton="0" quotePrefix="0" xfId="0">
      <alignment horizontal="center"/>
    </xf>
    <xf borderId="23" fillId="0" fontId="0" numFmtId="0" pivotButton="0" quotePrefix="0" xfId="0"/>
    <xf applyAlignment="1" borderId="34" fillId="4" fontId="9" numFmtId="1" pivotButton="0" quotePrefix="0" xfId="1">
      <alignment horizontal="center"/>
    </xf>
    <xf applyAlignment="1" borderId="34" fillId="4" fontId="9" numFmtId="2" pivotButton="0" quotePrefix="0" xfId="0">
      <alignment horizontal="center"/>
    </xf>
    <xf borderId="9" fillId="0" fontId="0" numFmtId="0" pivotButton="0" quotePrefix="0" xfId="0"/>
    <xf applyAlignment="1" borderId="35" fillId="4" fontId="7" numFmtId="1" pivotButton="0" quotePrefix="0" xfId="0">
      <alignment horizontal="center"/>
    </xf>
    <xf borderId="24" fillId="0" fontId="0" numFmtId="0" pivotButton="0" quotePrefix="0" xfId="0"/>
    <xf borderId="0" fillId="5" fontId="0" numFmtId="166" pivotButton="0" quotePrefix="0" xfId="0"/>
    <xf borderId="7" fillId="5" fontId="0" numFmtId="164" pivotButton="0" quotePrefix="0" xfId="0"/>
    <xf borderId="2" fillId="5" fontId="0" numFmtId="166" pivotButton="0" quotePrefix="0" xfId="0"/>
    <xf borderId="0" fillId="2" fontId="0" numFmtId="164" pivotButton="0" quotePrefix="0" xfId="0"/>
    <xf borderId="0" fillId="0" fontId="0" numFmtId="166" pivotButton="0" quotePrefix="0" xfId="0"/>
    <xf borderId="0" fillId="0" fontId="0" numFmtId="165" pivotButton="0" quotePrefix="0" xfId="0"/>
    <xf borderId="2" fillId="2" fontId="0" numFmtId="164" pivotButton="0" quotePrefix="0" xfId="0"/>
    <xf borderId="2" fillId="0" fontId="0" numFmtId="164" pivotButton="0" quotePrefix="0" xfId="0"/>
    <xf borderId="16" fillId="0" fontId="0" numFmtId="164" pivotButton="0" quotePrefix="0" xfId="0"/>
    <xf borderId="16" fillId="2" fontId="0" numFmtId="164" pivotButton="0" quotePrefix="0" xfId="0"/>
    <xf borderId="0" fillId="0" fontId="0" numFmtId="167" pivotButton="0" quotePrefix="0" xfId="0"/>
    <xf borderId="16" fillId="6" fontId="0" numFmtId="164" pivotButton="0" quotePrefix="0" xfId="0"/>
    <xf borderId="0" fillId="6" fontId="0" numFmtId="164" pivotButton="0" quotePrefix="0" xfId="0"/>
    <xf applyAlignment="1" borderId="36" fillId="5" fontId="9" numFmtId="0" pivotButton="0" quotePrefix="0" xfId="0">
      <alignment horizontal="center"/>
    </xf>
    <xf applyAlignment="1" borderId="37" fillId="5" fontId="7" numFmtId="0" pivotButton="0" quotePrefix="0" xfId="0">
      <alignment horizontal="center"/>
    </xf>
    <xf applyAlignment="1" borderId="38" fillId="5" fontId="7" numFmtId="1" pivotButton="0" quotePrefix="0" xfId="0">
      <alignment horizontal="center"/>
    </xf>
    <xf applyAlignment="1" borderId="34" fillId="5" fontId="9" numFmtId="1" pivotButton="0" quotePrefix="0" xfId="0">
      <alignment horizontal="center"/>
    </xf>
    <xf applyAlignment="1" borderId="34" fillId="5" fontId="9" numFmtId="1" pivotButton="0" quotePrefix="0" xfId="1">
      <alignment horizontal="center"/>
    </xf>
    <xf applyAlignment="1" borderId="34" fillId="5" fontId="9" numFmtId="2" pivotButton="0" quotePrefix="0" xfId="0">
      <alignment horizontal="center"/>
    </xf>
    <xf applyAlignment="1" borderId="35" fillId="5" fontId="7" numFmtId="1" pivotButton="0" quotePrefix="0" xfId="0">
      <alignment horizontal="center"/>
    </xf>
    <xf applyAlignment="1" borderId="39" fillId="4" fontId="7" numFmtId="0" pivotButton="0" quotePrefix="0" xfId="0">
      <alignment horizontal="center"/>
    </xf>
    <xf borderId="21" fillId="0" fontId="0" numFmtId="0" pivotButton="0" quotePrefix="0" xfId="0"/>
    <xf applyAlignment="1" borderId="36" fillId="4" fontId="14" numFmtId="0" pivotButton="0" quotePrefix="0" xfId="0">
      <alignment horizontal="center"/>
    </xf>
    <xf borderId="33" fillId="0" fontId="0" numFmtId="0" pivotButton="0" quotePrefix="0" xfId="0"/>
    <xf borderId="0" fillId="5" fontId="12" numFmtId="166" pivotButton="0" quotePrefix="0" xfId="0"/>
    <xf borderId="2" fillId="5" fontId="12" numFmtId="166" pivotButton="0" quotePrefix="0" xfId="0"/>
    <xf borderId="0" fillId="5" fontId="13" numFmtId="166" pivotButton="0" quotePrefix="0" xfId="0"/>
    <xf borderId="2" fillId="5" fontId="13" numFmtId="166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90284982149743"/>
          <y val="0.02063704640798017"/>
          <w val="0.68611909293328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900067026227927"/>
                  <y val="0.3331216384837141"/>
                </manualLayout>
              </layout>
              <tx>
                <rich>
                  <a:bodyPr/>
                  <a:lstStyle/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y = -85.714x + 3652.9
R² = 0.1739, p=0.24</a:t>
                    </a:r>
                  </a:p>
                </rich>
              </tx>
              <numFmt formatCode="General" sourceLinked="0"/>
            </trendlineLbl>
          </trendline>
          <xVal>
            <numRef>
              <f>'Report Datasheet (Monthly)'!$R$123:$R$127</f>
              <numCache>
                <formatCode>0.0</formatCode>
                <ptCount val="5"/>
                <pt idx="0">
                  <v>52.14285714285715</v>
                </pt>
                <pt idx="1">
                  <v>53.14285714285715</v>
                </pt>
                <pt idx="2">
                  <v>54.14285714285715</v>
                </pt>
                <pt idx="3">
                  <v>55.14285714285715</v>
                </pt>
                <pt idx="4">
                  <v>56.14285714285715</v>
                </pt>
              </numCache>
            </numRef>
          </xVal>
          <yVal>
            <numRef>
              <f>'Report Datasheet (Monthly)'!$M$123:$M$127</f>
              <numCache>
                <formatCode>General</formatCode>
                <ptCount val="5"/>
                <pt idx="0">
                  <v>2630</v>
                </pt>
                <pt idx="1">
                  <v>2540</v>
                </pt>
                <pt idx="2">
                  <v>2650</v>
                </pt>
                <pt idx="3">
                  <v>2460</v>
                </pt>
                <pt idx="4">
                  <v>2570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60100688"/>
        <axId val="1"/>
      </scatterChart>
      <scatterChart>
        <scatterStyle val="lineMarker"/>
        <varyColors val="0"/>
        <ser>
          <idx val="2"/>
          <order val="1"/>
          <tx>
            <v>%Mean</v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'Report Datasheet (Monthly)'!$P$34:$P$70</f>
              <numCache>
                <formatCode>0</formatCode>
                <ptCount val="3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</numCache>
            </numRef>
          </xVal>
          <yVal>
            <numRef>
              <f>'Report Datasheet (Monthly)'!$M$34:$M$70</f>
              <numCache>
                <formatCode>General</formatCode>
                <ptCount val="37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60100688"/>
        <scaling>
          <orientation val="minMax"/>
          <max val="58"/>
          <min val="5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711091901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97828224932504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60100688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73394601334658"/>
          <y val="0.03362269798919763"/>
          <w val="0.6991741134997421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(V+AMI-P+)'!$R$111:$R$122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(V+AMI-P+)'!$M$111:$M$122</f>
              <numCache>
                <formatCode>General</formatCode>
                <ptCount val="12"/>
                <pt idx="0">
                  <v>2690</v>
                </pt>
                <pt idx="1">
                  <v>2650</v>
                </pt>
                <pt idx="2">
                  <v>2750</v>
                </pt>
                <pt idx="3">
                  <v>2520</v>
                </pt>
                <pt idx="4">
                  <v>2460</v>
                </pt>
                <pt idx="5">
                  <v>2610</v>
                </pt>
                <pt idx="6">
                  <v>2570</v>
                </pt>
                <pt idx="7">
                  <v>2530</v>
                </pt>
                <pt idx="8">
                  <v>2690</v>
                </pt>
                <pt idx="9">
                  <v>2480</v>
                </pt>
                <pt idx="10">
                  <v>2540</v>
                </pt>
                <pt idx="11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60004576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893812393685393"/>
                  <y val="-0.29677794407930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(V+AMI-P+)'!$R$111:$R$122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(V+AMI-P+)'!$J$111:$J$122</f>
              <numCache>
                <formatCode>0%</formatCode>
                <ptCount val="12"/>
                <pt idx="0">
                  <v>-0.003703703703703789</v>
                </pt>
                <pt idx="1">
                  <v>-0.01851851851851861</v>
                </pt>
                <pt idx="2">
                  <v>0.01851851851851845</v>
                </pt>
                <pt idx="3">
                  <v>-0.06666666666666672</v>
                </pt>
                <pt idx="4">
                  <v>-0.08888888888888896</v>
                </pt>
                <pt idx="5">
                  <v>-0.03333333333333344</v>
                </pt>
                <pt idx="6">
                  <v>-0.04814814814814827</v>
                </pt>
                <pt idx="7">
                  <v>-0.0629629629629631</v>
                </pt>
                <pt idx="8">
                  <v>-0.003703703703703789</v>
                </pt>
                <pt idx="9">
                  <v>-0.08148148148148154</v>
                </pt>
                <pt idx="10">
                  <v>-0.05925925925925931</v>
                </pt>
                <pt idx="11">
                  <v>-0.05185185185185189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60004576"/>
        <scaling>
          <orientation val="minMax"/>
          <min val="4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415285045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187215728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60004576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2"/>
      </valAx>
    </plotArea>
    <plotVisOnly val="0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28065708204385"/>
          <y val="0.02063704640798017"/>
          <w val="0.68080333241926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0.04829838011817267"/>
                  <y val="0.39115012262811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(V+AMI-P+)'!$R$102:$R$122</f>
              <numCache>
                <formatCode>0.0</formatCode>
                <ptCount val="21"/>
                <pt idx="0">
                  <v>31.14285714285714</v>
                </pt>
                <pt idx="1">
                  <v>32.14285714285715</v>
                </pt>
                <pt idx="2">
                  <v>33.14285714285715</v>
                </pt>
                <pt idx="3">
                  <v>34.14285714285715</v>
                </pt>
                <pt idx="4">
                  <v>35.14285714285715</v>
                </pt>
                <pt idx="5">
                  <v>36.14285714285715</v>
                </pt>
                <pt idx="6">
                  <v>37.14285714285715</v>
                </pt>
                <pt idx="7">
                  <v>38.14285714285715</v>
                </pt>
                <pt idx="8">
                  <v>39.14285714285715</v>
                </pt>
                <pt idx="9">
                  <v>40.14285714285715</v>
                </pt>
                <pt idx="10">
                  <v>41.14285714285715</v>
                </pt>
                <pt idx="11">
                  <v>42.14285714285715</v>
                </pt>
                <pt idx="12">
                  <v>43.14285714285715</v>
                </pt>
                <pt idx="13">
                  <v>44.14285714285715</v>
                </pt>
                <pt idx="14">
                  <v>45.14285714285715</v>
                </pt>
                <pt idx="15">
                  <v>46.14285714285715</v>
                </pt>
                <pt idx="16">
                  <v>47.14285714285715</v>
                </pt>
                <pt idx="17">
                  <v>48.14285714285715</v>
                </pt>
                <pt idx="18">
                  <v>49.14285714285715</v>
                </pt>
                <pt idx="19">
                  <v>50.14285714285715</v>
                </pt>
                <pt idx="20">
                  <v>51.14285714285715</v>
                </pt>
              </numCache>
            </numRef>
          </xVal>
          <yVal>
            <numRef>
              <f>'Report Datasheet (V+AMI-P+)'!$M$102:$M$122</f>
              <numCache>
                <formatCode>General</formatCode>
                <ptCount val="21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0703232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xVal>
            <numRef>
              <f>'Report Datasheet (V+AMI-P+)'!$P$102:$P$128</f>
              <numCache>
                <formatCode>0</formatCode>
                <ptCount val="27"/>
                <pt idx="0">
                  <v>218</v>
                </pt>
                <pt idx="1">
                  <v>225</v>
                </pt>
                <pt idx="2">
                  <v>232</v>
                </pt>
                <pt idx="3">
                  <v>239</v>
                </pt>
                <pt idx="4">
                  <v>246</v>
                </pt>
                <pt idx="5">
                  <v>253</v>
                </pt>
                <pt idx="6">
                  <v>260</v>
                </pt>
                <pt idx="7">
                  <v>267</v>
                </pt>
                <pt idx="8">
                  <v>274</v>
                </pt>
                <pt idx="9">
                  <v>281</v>
                </pt>
                <pt idx="10">
                  <v>288</v>
                </pt>
                <pt idx="11">
                  <v>295</v>
                </pt>
                <pt idx="12">
                  <v>302</v>
                </pt>
                <pt idx="13">
                  <v>309</v>
                </pt>
                <pt idx="14">
                  <v>316</v>
                </pt>
                <pt idx="15">
                  <v>323</v>
                </pt>
                <pt idx="16">
                  <v>330</v>
                </pt>
                <pt idx="17">
                  <v>337</v>
                </pt>
                <pt idx="18">
                  <v>344</v>
                </pt>
                <pt idx="19">
                  <v>351</v>
                </pt>
                <pt idx="20">
                  <v>358</v>
                </pt>
                <pt idx="21">
                  <v>365</v>
                </pt>
                <pt idx="22">
                  <v>372</v>
                </pt>
                <pt idx="23">
                  <v>373</v>
                </pt>
                <pt idx="24">
                  <v>374</v>
                </pt>
                <pt idx="25">
                  <v>375</v>
                </pt>
                <pt idx="26">
                  <v>379</v>
                </pt>
              </numCache>
            </numRef>
          </xVal>
          <yVal>
            <numRef>
              <f>'Report Datasheet (V+AMI-P+)'!$M$102:$M$128</f>
              <numCache>
                <formatCode>General</formatCode>
                <ptCount val="27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  <pt idx="21">
                  <v>2630</v>
                </pt>
                <pt idx="22">
                  <v>2320</v>
                </pt>
                <pt idx="23">
                  <v>2450</v>
                </pt>
                <pt idx="24">
                  <v>2310</v>
                </pt>
                <pt idx="25">
                  <v>2500</v>
                </pt>
                <pt idx="26">
                  <v>2350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0703232"/>
        <scaling>
          <orientation val="minMax"/>
          <max val="60"/>
          <min val="2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41471998952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3027594523657516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070323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011454154061805"/>
          <y val="0.02063704640798017"/>
          <w val="0.629247092243145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(V+AMI-P+)'!$R$34:$R$77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(V+AMI-P+)'!$M$34:$M$77</f>
              <numCache>
                <formatCode>General</formatCode>
                <ptCount val="44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4302624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366973776371795"/>
                  <y val="-0.339668119997397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(V+AMI-P+)'!$R$34:$R$77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(V+AMI-P+)'!$J$34:$J$77</f>
              <numCache>
                <formatCode>0%</formatCode>
                <ptCount val="44"/>
                <pt idx="0">
                  <v>-0.06666666666666672</v>
                </pt>
                <pt idx="1">
                  <v>-0.07037037037037051</v>
                </pt>
                <pt idx="2">
                  <v>-0.03333333333333344</v>
                </pt>
                <pt idx="3">
                  <v>-0.06666666666666672</v>
                </pt>
                <pt idx="4">
                  <v>-0.07407407407407414</v>
                </pt>
                <pt idx="5">
                  <v>-0.08518518518518517</v>
                </pt>
                <pt idx="6">
                  <v>-0.0629629629629631</v>
                </pt>
                <pt idx="7">
                  <v>-0.07037037037037051</v>
                </pt>
                <pt idx="8">
                  <v>-0.07407407407407414</v>
                </pt>
                <pt idx="9">
                  <v>-0.06666666666666672</v>
                </pt>
                <pt idx="10">
                  <v>-0.07037037037037051</v>
                </pt>
                <pt idx="11">
                  <v>-0.05185185185185189</v>
                </pt>
                <pt idx="12">
                  <v>-0.05925925925925931</v>
                </pt>
                <pt idx="13">
                  <v>-0.02222222222222224</v>
                </pt>
                <pt idx="14">
                  <v>-0.04074074074074086</v>
                </pt>
                <pt idx="15">
                  <v>-0.05555555555555568</v>
                </pt>
                <pt idx="16">
                  <v>-0.05185185185185189</v>
                </pt>
                <pt idx="17">
                  <v>-0.03333333333333344</v>
                </pt>
                <pt idx="18">
                  <v>-0.04814814814814827</v>
                </pt>
                <pt idx="19">
                  <v>-0.07037037037037051</v>
                </pt>
                <pt idx="20">
                  <v>-0.04074074074074086</v>
                </pt>
                <pt idx="21">
                  <v>-0.05555555555555568</v>
                </pt>
                <pt idx="22">
                  <v>-0.06666666666666672</v>
                </pt>
                <pt idx="23">
                  <v>-0.04814814814814827</v>
                </pt>
                <pt idx="24">
                  <v>-0.03703703703703707</v>
                </pt>
                <pt idx="25">
                  <v>-0.05925925925925931</v>
                </pt>
                <pt idx="26">
                  <v>-0.07407407407407414</v>
                </pt>
                <pt idx="27">
                  <v>-0.01851851851851861</v>
                </pt>
                <pt idx="28">
                  <v>-0.05185185185185189</v>
                </pt>
                <pt idx="29">
                  <v>-0.05185185185185189</v>
                </pt>
                <pt idx="30">
                  <v>-0.03703703703703707</v>
                </pt>
                <pt idx="31">
                  <v>-0.02962962962962966</v>
                </pt>
                <pt idx="32">
                  <v>-0.04814814814814827</v>
                </pt>
                <pt idx="33">
                  <v>-0.03703703703703707</v>
                </pt>
                <pt idx="34">
                  <v>-0.03333333333333344</v>
                </pt>
                <pt idx="35">
                  <v>-0.03703703703703707</v>
                </pt>
                <pt idx="36">
                  <v>-0.09259259259259259</v>
                </pt>
                <pt idx="37">
                  <v>-0.05185185185185189</v>
                </pt>
                <pt idx="38">
                  <v>-0.0629629629629631</v>
                </pt>
                <pt idx="39">
                  <v>-0.02222222222222224</v>
                </pt>
                <pt idx="40">
                  <v>-0.1222222222222222</v>
                </pt>
                <pt idx="41">
                  <v>0</v>
                </pt>
                <pt idx="42">
                  <v>-0.03333333333333344</v>
                </pt>
                <pt idx="43">
                  <v>-0.09259259259259259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4302624"/>
        <scaling>
          <orientation val="minMax"/>
          <max val="1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5230689139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21092817943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4302624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90284982149743"/>
          <y val="0.02063704640798017"/>
          <w val="0.68611909293328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685693901728618"/>
                  <y val="0.3274777333161223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(V+AMI-P-)'!$R$119:$R$128</f>
              <numCache>
                <formatCode>0.0</formatCode>
                <ptCount val="10"/>
                <pt idx="0">
                  <v>48.14285714285715</v>
                </pt>
                <pt idx="1">
                  <v>49.14285714285715</v>
                </pt>
                <pt idx="2">
                  <v>50.14285714285715</v>
                </pt>
                <pt idx="3">
                  <v>51.14285714285715</v>
                </pt>
                <pt idx="4">
                  <v>52.14285714285715</v>
                </pt>
                <pt idx="5">
                  <v>53.14285714285715</v>
                </pt>
                <pt idx="6">
                  <v>53.28571428571428</v>
                </pt>
                <pt idx="7">
                  <v>53.42857142857143</v>
                </pt>
                <pt idx="8">
                  <v>53.57142857142857</v>
                </pt>
                <pt idx="9">
                  <v>54.14285714285715</v>
                </pt>
              </numCache>
            </numRef>
          </xVal>
          <yVal>
            <numRef>
              <f>'Report Datasheet (V+AMI-P-)'!$M$119:$M$128</f>
              <numCache>
                <formatCode>General</formatCode>
                <ptCount val="10"/>
                <pt idx="0">
                  <v>2690</v>
                </pt>
                <pt idx="1">
                  <v>2480</v>
                </pt>
                <pt idx="2">
                  <v>2540</v>
                </pt>
                <pt idx="3">
                  <v>2560</v>
                </pt>
                <pt idx="4">
                  <v>2630</v>
                </pt>
                <pt idx="5">
                  <v>2320</v>
                </pt>
                <pt idx="6">
                  <v>2650</v>
                </pt>
                <pt idx="7">
                  <v>2460</v>
                </pt>
                <pt idx="8">
                  <v>2570</v>
                </pt>
                <pt idx="9">
                  <v>2610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58528192"/>
        <axId val="1"/>
      </scatterChart>
      <scatterChart>
        <scatterStyle val="lineMarker"/>
        <varyColors val="0"/>
        <ser>
          <idx val="2"/>
          <order val="1"/>
          <tx>
            <v>%Mean</v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'Report Datasheet (V+AMI-P-)'!$P$34:$P$70</f>
              <numCache>
                <formatCode>0</formatCode>
                <ptCount val="3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</numCache>
            </numRef>
          </xVal>
          <yVal>
            <numRef>
              <f>'Report Datasheet (V+AMI-P-)'!$M$34:$M$70</f>
              <numCache>
                <formatCode>General</formatCode>
                <ptCount val="37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58528192"/>
        <scaling>
          <orientation val="minMax"/>
          <max val="60"/>
          <min val="4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9483919931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97840179616102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5852819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73394601334658"/>
          <y val="0.03362269798919763"/>
          <w val="0.6991741134997421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(V+AMI-P-)'!$R$111:$R$122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(V+AMI-P-)'!$M$111:$M$122</f>
              <numCache>
                <formatCode>General</formatCode>
                <ptCount val="12"/>
                <pt idx="0">
                  <v>2690</v>
                </pt>
                <pt idx="1">
                  <v>2650</v>
                </pt>
                <pt idx="2">
                  <v>2750</v>
                </pt>
                <pt idx="3">
                  <v>2520</v>
                </pt>
                <pt idx="4">
                  <v>2460</v>
                </pt>
                <pt idx="5">
                  <v>2610</v>
                </pt>
                <pt idx="6">
                  <v>2570</v>
                </pt>
                <pt idx="7">
                  <v>2530</v>
                </pt>
                <pt idx="8">
                  <v>2690</v>
                </pt>
                <pt idx="9">
                  <v>2480</v>
                </pt>
                <pt idx="10">
                  <v>2540</v>
                </pt>
                <pt idx="11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58194304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893812393685393"/>
                  <y val="-0.29677794407930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(V+AMI-P-)'!$R$111:$R$122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(V+AMI-P-)'!$J$111:$J$122</f>
              <numCache>
                <formatCode>0%</formatCode>
                <ptCount val="12"/>
                <pt idx="0">
                  <v>-0.003703703703703789</v>
                </pt>
                <pt idx="1">
                  <v>-0.01851851851851861</v>
                </pt>
                <pt idx="2">
                  <v>0.01851851851851845</v>
                </pt>
                <pt idx="3">
                  <v>-0.06666666666666672</v>
                </pt>
                <pt idx="4">
                  <v>-0.08888888888888896</v>
                </pt>
                <pt idx="5">
                  <v>-0.03333333333333344</v>
                </pt>
                <pt idx="6">
                  <v>-0.04814814814814827</v>
                </pt>
                <pt idx="7">
                  <v>-0.0629629629629631</v>
                </pt>
                <pt idx="8">
                  <v>-0.003703703703703789</v>
                </pt>
                <pt idx="9">
                  <v>-0.08148148148148154</v>
                </pt>
                <pt idx="10">
                  <v>-0.05925925925925931</v>
                </pt>
                <pt idx="11">
                  <v>-0.05185185185185189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58194304"/>
        <scaling>
          <orientation val="minMax"/>
          <min val="4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77692581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1567467822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58194304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2"/>
      </valAx>
    </plotArea>
    <plotVisOnly val="0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28065708204385"/>
          <y val="0.02063704640798017"/>
          <w val="0.68080333241926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0.04829838011817267"/>
                  <y val="0.39115012262811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(V+AMI-P-)'!$R$102:$R$122</f>
              <numCache>
                <formatCode>0.0</formatCode>
                <ptCount val="21"/>
                <pt idx="0">
                  <v>31.14285714285714</v>
                </pt>
                <pt idx="1">
                  <v>32.14285714285715</v>
                </pt>
                <pt idx="2">
                  <v>33.14285714285715</v>
                </pt>
                <pt idx="3">
                  <v>34.14285714285715</v>
                </pt>
                <pt idx="4">
                  <v>35.14285714285715</v>
                </pt>
                <pt idx="5">
                  <v>36.14285714285715</v>
                </pt>
                <pt idx="6">
                  <v>37.14285714285715</v>
                </pt>
                <pt idx="7">
                  <v>38.14285714285715</v>
                </pt>
                <pt idx="8">
                  <v>39.14285714285715</v>
                </pt>
                <pt idx="9">
                  <v>40.14285714285715</v>
                </pt>
                <pt idx="10">
                  <v>41.14285714285715</v>
                </pt>
                <pt idx="11">
                  <v>42.14285714285715</v>
                </pt>
                <pt idx="12">
                  <v>43.14285714285715</v>
                </pt>
                <pt idx="13">
                  <v>44.14285714285715</v>
                </pt>
                <pt idx="14">
                  <v>45.14285714285715</v>
                </pt>
                <pt idx="15">
                  <v>46.14285714285715</v>
                </pt>
                <pt idx="16">
                  <v>47.14285714285715</v>
                </pt>
                <pt idx="17">
                  <v>48.14285714285715</v>
                </pt>
                <pt idx="18">
                  <v>49.14285714285715</v>
                </pt>
                <pt idx="19">
                  <v>50.14285714285715</v>
                </pt>
                <pt idx="20">
                  <v>51.14285714285715</v>
                </pt>
              </numCache>
            </numRef>
          </xVal>
          <yVal>
            <numRef>
              <f>'Report Datasheet (V+AMI-P-)'!$M$102:$M$122</f>
              <numCache>
                <formatCode>General</formatCode>
                <ptCount val="21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58127856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xVal>
            <numRef>
              <f>'Report Datasheet (V+AMI-P-)'!$P$102:$P$128</f>
              <numCache>
                <formatCode>0</formatCode>
                <ptCount val="27"/>
                <pt idx="0">
                  <v>218</v>
                </pt>
                <pt idx="1">
                  <v>225</v>
                </pt>
                <pt idx="2">
                  <v>232</v>
                </pt>
                <pt idx="3">
                  <v>239</v>
                </pt>
                <pt idx="4">
                  <v>246</v>
                </pt>
                <pt idx="5">
                  <v>253</v>
                </pt>
                <pt idx="6">
                  <v>260</v>
                </pt>
                <pt idx="7">
                  <v>267</v>
                </pt>
                <pt idx="8">
                  <v>274</v>
                </pt>
                <pt idx="9">
                  <v>281</v>
                </pt>
                <pt idx="10">
                  <v>288</v>
                </pt>
                <pt idx="11">
                  <v>295</v>
                </pt>
                <pt idx="12">
                  <v>302</v>
                </pt>
                <pt idx="13">
                  <v>309</v>
                </pt>
                <pt idx="14">
                  <v>316</v>
                </pt>
                <pt idx="15">
                  <v>323</v>
                </pt>
                <pt idx="16">
                  <v>330</v>
                </pt>
                <pt idx="17">
                  <v>337</v>
                </pt>
                <pt idx="18">
                  <v>344</v>
                </pt>
                <pt idx="19">
                  <v>351</v>
                </pt>
                <pt idx="20">
                  <v>358</v>
                </pt>
                <pt idx="21">
                  <v>365</v>
                </pt>
                <pt idx="22">
                  <v>372</v>
                </pt>
                <pt idx="23">
                  <v>373</v>
                </pt>
                <pt idx="24">
                  <v>374</v>
                </pt>
                <pt idx="25">
                  <v>375</v>
                </pt>
                <pt idx="26">
                  <v>379</v>
                </pt>
              </numCache>
            </numRef>
          </xVal>
          <yVal>
            <numRef>
              <f>'Report Datasheet (V+AMI-P-)'!$M$102:$M$128</f>
              <numCache>
                <formatCode>General</formatCode>
                <ptCount val="27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  <pt idx="21">
                  <v>2630</v>
                </pt>
                <pt idx="22">
                  <v>2320</v>
                </pt>
                <pt idx="23">
                  <v>2650</v>
                </pt>
                <pt idx="24">
                  <v>2460</v>
                </pt>
                <pt idx="25">
                  <v>2570</v>
                </pt>
                <pt idx="26">
                  <v>2610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58127856"/>
        <scaling>
          <orientation val="minMax"/>
          <max val="55"/>
          <min val="3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9796176106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3027926948461987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58127856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011454154061805"/>
          <y val="0.02063704640798017"/>
          <w val="0.629247092243145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(V+AMI-P-)'!$R$34:$R$77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(V+AMI-P-)'!$M$34:$M$77</f>
              <numCache>
                <formatCode>General</formatCode>
                <ptCount val="44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58097808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366973776371795"/>
                  <y val="-0.339668119997397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(V+AMI-P-)'!$R$34:$R$77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(V+AMI-P-)'!$J$34:$J$77</f>
              <numCache>
                <formatCode>0%</formatCode>
                <ptCount val="44"/>
                <pt idx="0">
                  <v>-0.06666666666666672</v>
                </pt>
                <pt idx="1">
                  <v>-0.07037037037037051</v>
                </pt>
                <pt idx="2">
                  <v>-0.03333333333333344</v>
                </pt>
                <pt idx="3">
                  <v>-0.06666666666666672</v>
                </pt>
                <pt idx="4">
                  <v>-0.07407407407407414</v>
                </pt>
                <pt idx="5">
                  <v>-0.08518518518518517</v>
                </pt>
                <pt idx="6">
                  <v>-0.0629629629629631</v>
                </pt>
                <pt idx="7">
                  <v>-0.07037037037037051</v>
                </pt>
                <pt idx="8">
                  <v>-0.07407407407407414</v>
                </pt>
                <pt idx="9">
                  <v>-0.06666666666666672</v>
                </pt>
                <pt idx="10">
                  <v>-0.07037037037037051</v>
                </pt>
                <pt idx="11">
                  <v>-0.05185185185185189</v>
                </pt>
                <pt idx="12">
                  <v>-0.05925925925925931</v>
                </pt>
                <pt idx="13">
                  <v>-0.02222222222222224</v>
                </pt>
                <pt idx="14">
                  <v>-0.04074074074074086</v>
                </pt>
                <pt idx="15">
                  <v>-0.05555555555555568</v>
                </pt>
                <pt idx="16">
                  <v>-0.05185185185185189</v>
                </pt>
                <pt idx="17">
                  <v>-0.03333333333333344</v>
                </pt>
                <pt idx="18">
                  <v>-0.04814814814814827</v>
                </pt>
                <pt idx="19">
                  <v>-0.07037037037037051</v>
                </pt>
                <pt idx="20">
                  <v>-0.04074074074074086</v>
                </pt>
                <pt idx="21">
                  <v>-0.05555555555555568</v>
                </pt>
                <pt idx="22">
                  <v>-0.06666666666666672</v>
                </pt>
                <pt idx="23">
                  <v>-0.04814814814814827</v>
                </pt>
                <pt idx="24">
                  <v>-0.03703703703703707</v>
                </pt>
                <pt idx="25">
                  <v>-0.05925925925925931</v>
                </pt>
                <pt idx="26">
                  <v>-0.07407407407407414</v>
                </pt>
                <pt idx="27">
                  <v>-0.01851851851851861</v>
                </pt>
                <pt idx="28">
                  <v>-0.05185185185185189</v>
                </pt>
                <pt idx="29">
                  <v>-0.05185185185185189</v>
                </pt>
                <pt idx="30">
                  <v>-0.03703703703703707</v>
                </pt>
                <pt idx="31">
                  <v>-0.02962962962962966</v>
                </pt>
                <pt idx="32">
                  <v>-0.04814814814814827</v>
                </pt>
                <pt idx="33">
                  <v>-0.03703703703703707</v>
                </pt>
                <pt idx="34">
                  <v>-0.03333333333333344</v>
                </pt>
                <pt idx="35">
                  <v>-0.03703703703703707</v>
                </pt>
                <pt idx="36">
                  <v>-0.09259259259259259</v>
                </pt>
                <pt idx="37">
                  <v>-0.05185185185185189</v>
                </pt>
                <pt idx="38">
                  <v>-0.0629629629629631</v>
                </pt>
                <pt idx="39">
                  <v>-0.02222222222222224</v>
                </pt>
                <pt idx="40">
                  <v>-0.1222222222222222</v>
                </pt>
                <pt idx="41">
                  <v>0</v>
                </pt>
                <pt idx="42">
                  <v>-0.03333333333333344</v>
                </pt>
                <pt idx="43">
                  <v>-0.09259259259259259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58097808"/>
        <scaling>
          <orientation val="minMax"/>
          <max val="1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5230689139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21092817943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58097808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90284982149743"/>
          <y val="0.02063704640798017"/>
          <w val="0.68611909293328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317472722393491"/>
                  <y val="0.205521277053483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(V+AMI+-)'!$R$119:$R$124</f>
              <numCache>
                <formatCode>0.0</formatCode>
                <ptCount val="6"/>
                <pt idx="0">
                  <v>48.14285714285715</v>
                </pt>
                <pt idx="1">
                  <v>49.14285714285715</v>
                </pt>
                <pt idx="2">
                  <v>50.14285714285715</v>
                </pt>
                <pt idx="3">
                  <v>51.14285714285715</v>
                </pt>
                <pt idx="4">
                  <v>52.14285714285715</v>
                </pt>
                <pt idx="5">
                  <v>53.14285714285715</v>
                </pt>
              </numCache>
            </numRef>
          </xVal>
          <yVal>
            <numRef>
              <f>'Report Datasheet (V+AMI+-)'!$M$119:$M$124</f>
              <numCache>
                <formatCode>General</formatCode>
                <ptCount val="6"/>
                <pt idx="0">
                  <v>2690</v>
                </pt>
                <pt idx="1">
                  <v>2480</v>
                </pt>
                <pt idx="2">
                  <v>2540</v>
                </pt>
                <pt idx="3">
                  <v>2560</v>
                </pt>
                <pt idx="4">
                  <v>2630</v>
                </pt>
                <pt idx="5">
                  <v>2320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2714560"/>
        <axId val="1"/>
      </scatterChart>
      <scatterChart>
        <scatterStyle val="lineMarker"/>
        <varyColors val="0"/>
        <ser>
          <idx val="2"/>
          <order val="1"/>
          <tx>
            <v>%Mean</v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'Report Datasheet (V+AMI+-)'!$P$34:$P$70</f>
              <numCache>
                <formatCode>0</formatCode>
                <ptCount val="3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</numCache>
            </numRef>
          </xVal>
          <yVal>
            <numRef>
              <f>'Report Datasheet (V+AMI+-)'!$M$34:$M$70</f>
              <numCache>
                <formatCode>General</formatCode>
                <ptCount val="37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2714560"/>
        <scaling>
          <orientation val="minMax"/>
          <max val="55"/>
          <min val="4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20184977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97837770278715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2714560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73394601334658"/>
          <y val="0.03362269798919763"/>
          <w val="0.6991741134997421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(V+AMI+-)'!$R$111:$R$122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(V+AMI+-)'!$M$111:$M$122</f>
              <numCache>
                <formatCode>General</formatCode>
                <ptCount val="12"/>
                <pt idx="0">
                  <v>2690</v>
                </pt>
                <pt idx="1">
                  <v>2650</v>
                </pt>
                <pt idx="2">
                  <v>2750</v>
                </pt>
                <pt idx="3">
                  <v>2520</v>
                </pt>
                <pt idx="4">
                  <v>2460</v>
                </pt>
                <pt idx="5">
                  <v>2610</v>
                </pt>
                <pt idx="6">
                  <v>2570</v>
                </pt>
                <pt idx="7">
                  <v>2530</v>
                </pt>
                <pt idx="8">
                  <v>2690</v>
                </pt>
                <pt idx="9">
                  <v>2480</v>
                </pt>
                <pt idx="10">
                  <v>2540</v>
                </pt>
                <pt idx="11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2751472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893812393685393"/>
                  <y val="-0.29677794407930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(V+AMI+-)'!$R$111:$R$122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(V+AMI+-)'!$J$111:$J$122</f>
              <numCache>
                <formatCode>0%</formatCode>
                <ptCount val="12"/>
                <pt idx="0">
                  <v>-0.003703703703703789</v>
                </pt>
                <pt idx="1">
                  <v>-0.01851851851851861</v>
                </pt>
                <pt idx="2">
                  <v>0.01851851851851845</v>
                </pt>
                <pt idx="3">
                  <v>-0.06666666666666672</v>
                </pt>
                <pt idx="4">
                  <v>-0.08888888888888896</v>
                </pt>
                <pt idx="5">
                  <v>-0.03333333333333344</v>
                </pt>
                <pt idx="6">
                  <v>-0.04814814814814827</v>
                </pt>
                <pt idx="7">
                  <v>-0.0629629629629631</v>
                </pt>
                <pt idx="8">
                  <v>-0.003703703703703789</v>
                </pt>
                <pt idx="9">
                  <v>-0.08148148148148154</v>
                </pt>
                <pt idx="10">
                  <v>-0.05925925925925931</v>
                </pt>
                <pt idx="11">
                  <v>-0.05185185185185189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2751472"/>
        <scaling>
          <orientation val="minMax"/>
          <min val="4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811447811447811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15790450436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275147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2"/>
      </valAx>
    </plotArea>
    <plotVisOnly val="0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28065708204385"/>
          <y val="0.02063704640798017"/>
          <w val="0.68080333241926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008114942830422134"/>
                  <y val="0.3856856417537972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(V+AMI+-)'!$R$102:$R$122</f>
              <numCache>
                <formatCode>0.0</formatCode>
                <ptCount val="21"/>
                <pt idx="0">
                  <v>31.14285714285714</v>
                </pt>
                <pt idx="1">
                  <v>32.14285714285715</v>
                </pt>
                <pt idx="2">
                  <v>33.14285714285715</v>
                </pt>
                <pt idx="3">
                  <v>34.14285714285715</v>
                </pt>
                <pt idx="4">
                  <v>35.14285714285715</v>
                </pt>
                <pt idx="5">
                  <v>36.14285714285715</v>
                </pt>
                <pt idx="6">
                  <v>37.14285714285715</v>
                </pt>
                <pt idx="7">
                  <v>38.14285714285715</v>
                </pt>
                <pt idx="8">
                  <v>39.14285714285715</v>
                </pt>
                <pt idx="9">
                  <v>40.14285714285715</v>
                </pt>
                <pt idx="10">
                  <v>41.14285714285715</v>
                </pt>
                <pt idx="11">
                  <v>42.14285714285715</v>
                </pt>
                <pt idx="12">
                  <v>43.14285714285715</v>
                </pt>
                <pt idx="13">
                  <v>44.14285714285715</v>
                </pt>
                <pt idx="14">
                  <v>45.14285714285715</v>
                </pt>
                <pt idx="15">
                  <v>46.14285714285715</v>
                </pt>
                <pt idx="16">
                  <v>47.14285714285715</v>
                </pt>
                <pt idx="17">
                  <v>48.14285714285715</v>
                </pt>
                <pt idx="18">
                  <v>49.14285714285715</v>
                </pt>
                <pt idx="19">
                  <v>50.14285714285715</v>
                </pt>
                <pt idx="20">
                  <v>51.14285714285715</v>
                </pt>
              </numCache>
            </numRef>
          </xVal>
          <yVal>
            <numRef>
              <f>'Report Datasheet (V+AMI+-)'!$M$102:$M$122</f>
              <numCache>
                <formatCode>General</formatCode>
                <ptCount val="21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0728656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xVal>
            <numRef>
              <f>'Report Datasheet (V+AMI+-)'!$P$102:$P$128</f>
              <numCache>
                <formatCode>0</formatCode>
                <ptCount val="27"/>
                <pt idx="0">
                  <v>218</v>
                </pt>
                <pt idx="1">
                  <v>225</v>
                </pt>
                <pt idx="2">
                  <v>232</v>
                </pt>
                <pt idx="3">
                  <v>239</v>
                </pt>
                <pt idx="4">
                  <v>246</v>
                </pt>
                <pt idx="5">
                  <v>253</v>
                </pt>
                <pt idx="6">
                  <v>260</v>
                </pt>
                <pt idx="7">
                  <v>267</v>
                </pt>
                <pt idx="8">
                  <v>274</v>
                </pt>
                <pt idx="9">
                  <v>281</v>
                </pt>
                <pt idx="10">
                  <v>288</v>
                </pt>
                <pt idx="11">
                  <v>295</v>
                </pt>
                <pt idx="12">
                  <v>302</v>
                </pt>
                <pt idx="13">
                  <v>309</v>
                </pt>
                <pt idx="14">
                  <v>316</v>
                </pt>
                <pt idx="15">
                  <v>323</v>
                </pt>
                <pt idx="16">
                  <v>330</v>
                </pt>
                <pt idx="17">
                  <v>337</v>
                </pt>
                <pt idx="18">
                  <v>344</v>
                </pt>
                <pt idx="19">
                  <v>351</v>
                </pt>
                <pt idx="20">
                  <v>358</v>
                </pt>
                <pt idx="21">
                  <v>365</v>
                </pt>
                <pt idx="22">
                  <v>372</v>
                </pt>
                <pt idx="23">
                  <v>127</v>
                </pt>
                <pt idx="24">
                  <v>128</v>
                </pt>
                <pt idx="25">
                  <v>129</v>
                </pt>
                <pt idx="26">
                  <v>130</v>
                </pt>
              </numCache>
            </numRef>
          </xVal>
          <yVal>
            <numRef>
              <f>'Report Datasheet (V+AMI+-)'!$M$102:$M$128</f>
              <numCache>
                <formatCode>General</formatCode>
                <ptCount val="27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  <pt idx="21">
                  <v>2630</v>
                </pt>
                <pt idx="22">
                  <v>2320</v>
                </pt>
                <pt idx="23">
                  <v>2750</v>
                </pt>
                <pt idx="24">
                  <v>2460</v>
                </pt>
                <pt idx="25">
                  <v>2570</v>
                </pt>
                <pt idx="26">
                  <v>2610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0728656"/>
        <scaling>
          <orientation val="minMax"/>
          <max val="60"/>
          <min val="3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41818311333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3027742617767769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0728656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73394601334658"/>
          <y val="0.03362269798919763"/>
          <w val="0.6991741134997421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(Monthly)'!$R$111:$R$122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(Monthly)'!$M$111:$M$122</f>
              <numCache>
                <formatCode>General</formatCode>
                <ptCount val="12"/>
                <pt idx="0">
                  <v>2690</v>
                </pt>
                <pt idx="1">
                  <v>2650</v>
                </pt>
                <pt idx="2">
                  <v>2750</v>
                </pt>
                <pt idx="3">
                  <v>2520</v>
                </pt>
                <pt idx="4">
                  <v>2460</v>
                </pt>
                <pt idx="5">
                  <v>2610</v>
                </pt>
                <pt idx="6">
                  <v>2570</v>
                </pt>
                <pt idx="7">
                  <v>2530</v>
                </pt>
                <pt idx="8">
                  <v>2690</v>
                </pt>
                <pt idx="9">
                  <v>2480</v>
                </pt>
                <pt idx="10">
                  <v>2540</v>
                </pt>
                <pt idx="11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60182224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898279723832175"/>
                  <y val="0.06729498914158573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(Monthly)'!$R$111:$R$122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(Monthly)'!$J$111:$J$122</f>
              <numCache>
                <formatCode>0%</formatCode>
                <ptCount val="12"/>
                <pt idx="0">
                  <v>-0.003703703703703789</v>
                </pt>
                <pt idx="1">
                  <v>-0.01851851851851861</v>
                </pt>
                <pt idx="2">
                  <v>0.01851851851851845</v>
                </pt>
                <pt idx="3">
                  <v>-0.06666666666666672</v>
                </pt>
                <pt idx="4">
                  <v>-0.08888888888888896</v>
                </pt>
                <pt idx="5">
                  <v>-0.03333333333333344</v>
                </pt>
                <pt idx="6">
                  <v>-0.04814814814814827</v>
                </pt>
                <pt idx="7">
                  <v>-0.0629629629629631</v>
                </pt>
                <pt idx="8">
                  <v>-0.003703703703703789</v>
                </pt>
                <pt idx="9">
                  <v>-0.08148148148148154</v>
                </pt>
                <pt idx="10">
                  <v>-0.05925925925925931</v>
                </pt>
                <pt idx="11">
                  <v>-0.05185185185185189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60182224"/>
        <scaling>
          <orientation val="minMax"/>
          <min val="4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805414551607444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15279054585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60182224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2"/>
      </valAx>
    </plotArea>
    <plotVisOnly val="0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011454154061805"/>
          <y val="0.02063704640798017"/>
          <w val="0.629247092243145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(V+AMI+-)'!$R$34:$R$77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(V+AMI+-)'!$M$34:$M$77</f>
              <numCache>
                <formatCode>General</formatCode>
                <ptCount val="44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0655232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366973776371795"/>
                  <y val="-0.339668119997397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(V+AMI+-)'!$R$34:$R$77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(V+AMI+-)'!$J$34:$J$77</f>
              <numCache>
                <formatCode>0%</formatCode>
                <ptCount val="44"/>
                <pt idx="0">
                  <v>-0.06666666666666672</v>
                </pt>
                <pt idx="1">
                  <v>-0.07037037037037051</v>
                </pt>
                <pt idx="2">
                  <v>-0.03333333333333344</v>
                </pt>
                <pt idx="3">
                  <v>-0.06666666666666672</v>
                </pt>
                <pt idx="4">
                  <v>-0.07407407407407414</v>
                </pt>
                <pt idx="5">
                  <v>-0.08518518518518517</v>
                </pt>
                <pt idx="6">
                  <v>-0.0629629629629631</v>
                </pt>
                <pt idx="7">
                  <v>-0.07037037037037051</v>
                </pt>
                <pt idx="8">
                  <v>-0.07407407407407414</v>
                </pt>
                <pt idx="9">
                  <v>-0.06666666666666672</v>
                </pt>
                <pt idx="10">
                  <v>-0.07037037037037051</v>
                </pt>
                <pt idx="11">
                  <v>-0.05185185185185189</v>
                </pt>
                <pt idx="12">
                  <v>-0.05925925925925931</v>
                </pt>
                <pt idx="13">
                  <v>-0.02222222222222224</v>
                </pt>
                <pt idx="14">
                  <v>-0.04074074074074086</v>
                </pt>
                <pt idx="15">
                  <v>-0.05555555555555568</v>
                </pt>
                <pt idx="16">
                  <v>-0.05185185185185189</v>
                </pt>
                <pt idx="17">
                  <v>-0.03333333333333344</v>
                </pt>
                <pt idx="18">
                  <v>-0.04814814814814827</v>
                </pt>
                <pt idx="19">
                  <v>-0.07037037037037051</v>
                </pt>
                <pt idx="20">
                  <v>-0.04074074074074086</v>
                </pt>
                <pt idx="21">
                  <v>-0.05555555555555568</v>
                </pt>
                <pt idx="22">
                  <v>-0.06666666666666672</v>
                </pt>
                <pt idx="23">
                  <v>-0.04814814814814827</v>
                </pt>
                <pt idx="24">
                  <v>-0.03703703703703707</v>
                </pt>
                <pt idx="25">
                  <v>-0.05925925925925931</v>
                </pt>
                <pt idx="26">
                  <v>-0.07407407407407414</v>
                </pt>
                <pt idx="27">
                  <v>-0.01851851851851861</v>
                </pt>
                <pt idx="28">
                  <v>-0.05185185185185189</v>
                </pt>
                <pt idx="29">
                  <v>-0.05185185185185189</v>
                </pt>
                <pt idx="30">
                  <v>-0.03703703703703707</v>
                </pt>
                <pt idx="31">
                  <v>-0.02962962962962966</v>
                </pt>
                <pt idx="32">
                  <v>-0.04814814814814827</v>
                </pt>
                <pt idx="33">
                  <v>-0.03703703703703707</v>
                </pt>
                <pt idx="34">
                  <v>-0.03333333333333344</v>
                </pt>
                <pt idx="35">
                  <v>-0.03703703703703707</v>
                </pt>
                <pt idx="36">
                  <v>-0.09259259259259259</v>
                </pt>
                <pt idx="37">
                  <v>-0.05185185185185189</v>
                </pt>
                <pt idx="38">
                  <v>-0.0629629629629631</v>
                </pt>
                <pt idx="39">
                  <v>-0.02222222222222224</v>
                </pt>
                <pt idx="40">
                  <v>-0.1222222222222222</v>
                </pt>
                <pt idx="41">
                  <v>0</v>
                </pt>
                <pt idx="42">
                  <v>-0.03333333333333344</v>
                </pt>
                <pt idx="43">
                  <v>-0.09259259259259259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0655232"/>
        <scaling>
          <orientation val="minMax"/>
          <max val="1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3204874721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194110097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065523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90284982149743"/>
          <y val="0.02063704640798017"/>
          <w val="0.68611909293328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069635969416866"/>
                  <y val="0.4031352736198078"/>
                </manualLayout>
              </layout>
              <tx>
                <rich>
                  <a:bodyPr/>
                  <a:lstStyle/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y = 39.716x + 2522.5
R² = 0.1229, p&lt;0.01</a:t>
                    </a:r>
                  </a:p>
                </rich>
              </tx>
              <numFmt formatCode="General" sourceLinked="0"/>
            </trendlineLbl>
          </trendline>
          <xVal>
            <numRef>
              <f>'Report Datasheet (Conv 10 wks)'!$R$45:$R$116</f>
              <numCache>
                <formatCode>0.0</formatCode>
                <ptCount val="72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5.857142857142857</v>
                </pt>
                <pt idx="41">
                  <v>6</v>
                </pt>
                <pt idx="42">
                  <v>6.142857142857143</v>
                </pt>
                <pt idx="43">
                  <v>6.285714285714286</v>
                </pt>
                <pt idx="44">
                  <v>6.428571428571429</v>
                </pt>
                <pt idx="45">
                  <v>6.571428571428571</v>
                </pt>
                <pt idx="46">
                  <v>6.714285714285714</v>
                </pt>
                <pt idx="47">
                  <v>6.857142857142857</v>
                </pt>
                <pt idx="48">
                  <v>7</v>
                </pt>
                <pt idx="49">
                  <v>7.142857142857143</v>
                </pt>
                <pt idx="50">
                  <v>7.285714285714286</v>
                </pt>
                <pt idx="51">
                  <v>7.428571428571429</v>
                </pt>
                <pt idx="52">
                  <v>7.571428571428571</v>
                </pt>
                <pt idx="53">
                  <v>7.714285714285714</v>
                </pt>
                <pt idx="54">
                  <v>7.857142857142857</v>
                </pt>
                <pt idx="55">
                  <v>8</v>
                </pt>
                <pt idx="56">
                  <v>8.142857142857142</v>
                </pt>
                <pt idx="57">
                  <v>8.285714285714286</v>
                </pt>
                <pt idx="58">
                  <v>8.428571428571429</v>
                </pt>
                <pt idx="59">
                  <v>8.571428571428571</v>
                </pt>
                <pt idx="60">
                  <v>8.714285714285714</v>
                </pt>
                <pt idx="61">
                  <v>8.857142857142858</v>
                </pt>
                <pt idx="62">
                  <v>9</v>
                </pt>
                <pt idx="63">
                  <v>9.142857142857142</v>
                </pt>
                <pt idx="64">
                  <v>9.285714285714286</v>
                </pt>
                <pt idx="65">
                  <v>9.428571428571429</v>
                </pt>
                <pt idx="66">
                  <v>9.571428571428571</v>
                </pt>
                <pt idx="67">
                  <v>9.714285714285714</v>
                </pt>
                <pt idx="68">
                  <v>9.857142857142858</v>
                </pt>
                <pt idx="69">
                  <v>10</v>
                </pt>
                <pt idx="70">
                  <v>10.14285714285714</v>
                </pt>
                <pt idx="71">
                  <v>10.28571428571429</v>
                </pt>
              </numCache>
            </numRef>
          </xVal>
          <yVal>
            <numRef>
              <f>'Report Datasheet (Conv 10 wks)'!$M$45:$M$116</f>
              <numCache>
                <formatCode>General</formatCode>
                <ptCount val="72"/>
                <pt idx="0">
                  <v>2480</v>
                </pt>
                <pt idx="1">
                  <v>2510</v>
                </pt>
                <pt idx="2">
                  <v>2550</v>
                </pt>
                <pt idx="3">
                  <v>2430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2600</v>
                </pt>
                <pt idx="38">
                  <v>2620</v>
                </pt>
                <pt idx="39">
                  <v>2570</v>
                </pt>
                <pt idx="40">
                  <v>2600</v>
                </pt>
                <pt idx="41">
                  <v>2610</v>
                </pt>
                <pt idx="42">
                  <v>2600</v>
                </pt>
                <pt idx="43">
                  <v>2450</v>
                </pt>
                <pt idx="44">
                  <v>2600</v>
                </pt>
                <pt idx="45">
                  <v>2620</v>
                </pt>
                <pt idx="46">
                  <v>2570</v>
                </pt>
                <pt idx="47">
                  <v>2600</v>
                </pt>
                <pt idx="48">
                  <v>2610</v>
                </pt>
                <pt idx="49">
                  <v>2600</v>
                </pt>
                <pt idx="50">
                  <v>2460</v>
                </pt>
                <pt idx="51">
                  <v>2730</v>
                </pt>
                <pt idx="52">
                  <v>2580</v>
                </pt>
                <pt idx="53">
                  <v>2690</v>
                </pt>
                <pt idx="54">
                  <v>2500</v>
                </pt>
                <pt idx="55">
                  <v>2470</v>
                </pt>
                <pt idx="56">
                  <v>2750</v>
                </pt>
                <pt idx="57">
                  <v>2410</v>
                </pt>
                <pt idx="58">
                  <v>2650</v>
                </pt>
                <pt idx="59">
                  <v>2470</v>
                </pt>
                <pt idx="60">
                  <v>2600</v>
                </pt>
                <pt idx="61">
                  <v>2700</v>
                </pt>
                <pt idx="62">
                  <v>2650</v>
                </pt>
                <pt idx="63">
                  <v>2410</v>
                </pt>
                <pt idx="64">
                  <v>2740</v>
                </pt>
                <pt idx="65">
                  <v>2600</v>
                </pt>
                <pt idx="66">
                  <v>2620</v>
                </pt>
                <pt idx="67">
                  <v>2750</v>
                </pt>
                <pt idx="68">
                  <v>2600</v>
                </pt>
                <pt idx="69">
                  <v>2720</v>
                </pt>
                <pt idx="70">
                  <v>2600</v>
                </pt>
                <pt idx="71">
                  <v>2420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60251680"/>
        <axId val="1"/>
      </scatterChart>
      <scatterChart>
        <scatterStyle val="lineMarker"/>
        <varyColors val="0"/>
        <ser>
          <idx val="2"/>
          <order val="1"/>
          <tx>
            <v>%Mean</v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'Report Datasheet (Conv 10 wks)'!$P$45:$P$81</f>
              <numCache>
                <formatCode>0</formatCode>
                <ptCount val="3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</numCache>
            </numRef>
          </xVal>
          <yVal>
            <numRef>
              <f>'Report Datasheet (Conv 10 wks)'!$M$45:$M$81</f>
              <numCache>
                <formatCode>General</formatCode>
                <ptCount val="37"/>
                <pt idx="0">
                  <v>2480</v>
                </pt>
                <pt idx="1">
                  <v>2510</v>
                </pt>
                <pt idx="2">
                  <v>2550</v>
                </pt>
                <pt idx="3">
                  <v>2430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60251680"/>
        <scaling>
          <orientation val="minMax"/>
          <max val="11"/>
          <min val="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9985519051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80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97855009503123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60251680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60000000000000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4000000000000001"/>
      </valAx>
    </plotArea>
    <plotVisOnly val="0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695801299173886"/>
          <y val="0.03362269798919763"/>
          <w val="0.6403741125279694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(Conv 10 wks)'!$R$45:$R$116</f>
              <numCache>
                <formatCode>0.0</formatCode>
                <ptCount val="72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5.857142857142857</v>
                </pt>
                <pt idx="41">
                  <v>6</v>
                </pt>
                <pt idx="42">
                  <v>6.142857142857143</v>
                </pt>
                <pt idx="43">
                  <v>6.285714285714286</v>
                </pt>
                <pt idx="44">
                  <v>6.428571428571429</v>
                </pt>
                <pt idx="45">
                  <v>6.571428571428571</v>
                </pt>
                <pt idx="46">
                  <v>6.714285714285714</v>
                </pt>
                <pt idx="47">
                  <v>6.857142857142857</v>
                </pt>
                <pt idx="48">
                  <v>7</v>
                </pt>
                <pt idx="49">
                  <v>7.142857142857143</v>
                </pt>
                <pt idx="50">
                  <v>7.285714285714286</v>
                </pt>
                <pt idx="51">
                  <v>7.428571428571429</v>
                </pt>
                <pt idx="52">
                  <v>7.571428571428571</v>
                </pt>
                <pt idx="53">
                  <v>7.714285714285714</v>
                </pt>
                <pt idx="54">
                  <v>7.857142857142857</v>
                </pt>
                <pt idx="55">
                  <v>8</v>
                </pt>
                <pt idx="56">
                  <v>8.142857142857142</v>
                </pt>
                <pt idx="57">
                  <v>8.285714285714286</v>
                </pt>
                <pt idx="58">
                  <v>8.428571428571429</v>
                </pt>
                <pt idx="59">
                  <v>8.571428571428571</v>
                </pt>
                <pt idx="60">
                  <v>8.714285714285714</v>
                </pt>
                <pt idx="61">
                  <v>8.857142857142858</v>
                </pt>
                <pt idx="62">
                  <v>9</v>
                </pt>
                <pt idx="63">
                  <v>9.142857142857142</v>
                </pt>
                <pt idx="64">
                  <v>9.285714285714286</v>
                </pt>
                <pt idx="65">
                  <v>9.428571428571429</v>
                </pt>
                <pt idx="66">
                  <v>9.571428571428571</v>
                </pt>
                <pt idx="67">
                  <v>9.714285714285714</v>
                </pt>
                <pt idx="68">
                  <v>9.857142857142858</v>
                </pt>
                <pt idx="69">
                  <v>10</v>
                </pt>
                <pt idx="70">
                  <v>10.14285714285714</v>
                </pt>
                <pt idx="71">
                  <v>10.28571428571429</v>
                </pt>
              </numCache>
            </numRef>
          </xVal>
          <yVal>
            <numRef>
              <f>'Report Datasheet (Conv 10 wks)'!$M$45:$M$116</f>
              <numCache>
                <formatCode>General</formatCode>
                <ptCount val="72"/>
                <pt idx="0">
                  <v>2480</v>
                </pt>
                <pt idx="1">
                  <v>2510</v>
                </pt>
                <pt idx="2">
                  <v>2550</v>
                </pt>
                <pt idx="3">
                  <v>2430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2600</v>
                </pt>
                <pt idx="38">
                  <v>2620</v>
                </pt>
                <pt idx="39">
                  <v>2570</v>
                </pt>
                <pt idx="40">
                  <v>2600</v>
                </pt>
                <pt idx="41">
                  <v>2610</v>
                </pt>
                <pt idx="42">
                  <v>2600</v>
                </pt>
                <pt idx="43">
                  <v>2450</v>
                </pt>
                <pt idx="44">
                  <v>2600</v>
                </pt>
                <pt idx="45">
                  <v>2620</v>
                </pt>
                <pt idx="46">
                  <v>2570</v>
                </pt>
                <pt idx="47">
                  <v>2600</v>
                </pt>
                <pt idx="48">
                  <v>2610</v>
                </pt>
                <pt idx="49">
                  <v>2600</v>
                </pt>
                <pt idx="50">
                  <v>2460</v>
                </pt>
                <pt idx="51">
                  <v>2730</v>
                </pt>
                <pt idx="52">
                  <v>2580</v>
                </pt>
                <pt idx="53">
                  <v>2690</v>
                </pt>
                <pt idx="54">
                  <v>2500</v>
                </pt>
                <pt idx="55">
                  <v>2470</v>
                </pt>
                <pt idx="56">
                  <v>2750</v>
                </pt>
                <pt idx="57">
                  <v>2410</v>
                </pt>
                <pt idx="58">
                  <v>2650</v>
                </pt>
                <pt idx="59">
                  <v>2470</v>
                </pt>
                <pt idx="60">
                  <v>2600</v>
                </pt>
                <pt idx="61">
                  <v>2700</v>
                </pt>
                <pt idx="62">
                  <v>2650</v>
                </pt>
                <pt idx="63">
                  <v>2410</v>
                </pt>
                <pt idx="64">
                  <v>2740</v>
                </pt>
                <pt idx="65">
                  <v>2600</v>
                </pt>
                <pt idx="66">
                  <v>2620</v>
                </pt>
                <pt idx="67">
                  <v>2750</v>
                </pt>
                <pt idx="68">
                  <v>2600</v>
                </pt>
                <pt idx="69">
                  <v>2720</v>
                </pt>
                <pt idx="70">
                  <v>2600</v>
                </pt>
                <pt idx="71">
                  <v>2420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0268512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893812393685393"/>
                  <y val="-0.29677794407930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(Conv 10 wks)'!$R$45:$R$116</f>
              <numCache>
                <formatCode>0.0</formatCode>
                <ptCount val="72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5.857142857142857</v>
                </pt>
                <pt idx="41">
                  <v>6</v>
                </pt>
                <pt idx="42">
                  <v>6.142857142857143</v>
                </pt>
                <pt idx="43">
                  <v>6.285714285714286</v>
                </pt>
                <pt idx="44">
                  <v>6.428571428571429</v>
                </pt>
                <pt idx="45">
                  <v>6.571428571428571</v>
                </pt>
                <pt idx="46">
                  <v>6.714285714285714</v>
                </pt>
                <pt idx="47">
                  <v>6.857142857142857</v>
                </pt>
                <pt idx="48">
                  <v>7</v>
                </pt>
                <pt idx="49">
                  <v>7.142857142857143</v>
                </pt>
                <pt idx="50">
                  <v>7.285714285714286</v>
                </pt>
                <pt idx="51">
                  <v>7.428571428571429</v>
                </pt>
                <pt idx="52">
                  <v>7.571428571428571</v>
                </pt>
                <pt idx="53">
                  <v>7.714285714285714</v>
                </pt>
                <pt idx="54">
                  <v>7.857142857142857</v>
                </pt>
                <pt idx="55">
                  <v>8</v>
                </pt>
                <pt idx="56">
                  <v>8.142857142857142</v>
                </pt>
                <pt idx="57">
                  <v>8.285714285714286</v>
                </pt>
                <pt idx="58">
                  <v>8.428571428571429</v>
                </pt>
                <pt idx="59">
                  <v>8.571428571428571</v>
                </pt>
                <pt idx="60">
                  <v>8.714285714285714</v>
                </pt>
                <pt idx="61">
                  <v>8.857142857142858</v>
                </pt>
                <pt idx="62">
                  <v>9</v>
                </pt>
                <pt idx="63">
                  <v>9.142857142857142</v>
                </pt>
                <pt idx="64">
                  <v>9.285714285714286</v>
                </pt>
                <pt idx="65">
                  <v>9.428571428571429</v>
                </pt>
                <pt idx="66">
                  <v>9.571428571428571</v>
                </pt>
                <pt idx="67">
                  <v>9.714285714285714</v>
                </pt>
                <pt idx="68">
                  <v>9.857142857142858</v>
                </pt>
                <pt idx="69">
                  <v>10</v>
                </pt>
                <pt idx="70">
                  <v>10.14285714285714</v>
                </pt>
                <pt idx="71">
                  <v>10.28571428571429</v>
                </pt>
              </numCache>
            </numRef>
          </xVal>
          <yVal>
            <numRef>
              <f>'Report Datasheet (Conv 10 wks)'!$J$45:$J$116</f>
              <numCache>
                <formatCode>0%</formatCode>
                <ptCount val="72"/>
                <pt idx="0">
                  <v>-0.06415094339622639</v>
                </pt>
                <pt idx="1">
                  <v>-0.05283018867924533</v>
                </pt>
                <pt idx="2">
                  <v>-0.03773584905660381</v>
                </pt>
                <pt idx="3">
                  <v>-0.08301886792452821</v>
                </pt>
                <pt idx="4">
                  <v>-0.05660377358490563</v>
                </pt>
                <pt idx="5">
                  <v>-0.06792452830188669</v>
                </pt>
                <pt idx="6">
                  <v>-0.04528301886792457</v>
                </pt>
                <pt idx="7">
                  <v>-0.05283018867924533</v>
                </pt>
                <pt idx="8">
                  <v>-0.05660377358490563</v>
                </pt>
                <pt idx="9">
                  <v>-0.04905660377358487</v>
                </pt>
                <pt idx="10">
                  <v>-0.05283018867924533</v>
                </pt>
                <pt idx="11">
                  <v>-0.03396226415094335</v>
                </pt>
                <pt idx="12">
                  <v>-0.04150943396226411</v>
                </pt>
                <pt idx="13">
                  <v>-0.003773584905660297</v>
                </pt>
                <pt idx="14">
                  <v>-0.02264150943396228</v>
                </pt>
                <pt idx="15">
                  <v>-0.03773584905660381</v>
                </pt>
                <pt idx="16">
                  <v>-0.03396226415094335</v>
                </pt>
                <pt idx="17">
                  <v>-0.01509433962264152</v>
                </pt>
                <pt idx="18">
                  <v>-0.03018867924528305</v>
                </pt>
                <pt idx="19">
                  <v>-0.05283018867924533</v>
                </pt>
                <pt idx="20">
                  <v>-0.02264150943396228</v>
                </pt>
                <pt idx="21">
                  <v>-0.03773584905660381</v>
                </pt>
                <pt idx="22">
                  <v>-0.04905660377358487</v>
                </pt>
                <pt idx="23">
                  <v>-0.03018867924528305</v>
                </pt>
                <pt idx="24">
                  <v>-0.01886792452830182</v>
                </pt>
                <pt idx="25">
                  <v>-0.04150943396226411</v>
                </pt>
                <pt idx="26">
                  <v>-0.05660377358490563</v>
                </pt>
                <pt idx="27">
                  <v>0</v>
                </pt>
                <pt idx="28">
                  <v>-0.03396226415094335</v>
                </pt>
                <pt idx="29">
                  <v>-0.03396226415094335</v>
                </pt>
                <pt idx="30">
                  <v>-0.01886792452830182</v>
                </pt>
                <pt idx="31">
                  <v>-0.01132075471698106</v>
                </pt>
                <pt idx="32">
                  <v>-0.03018867924528305</v>
                </pt>
                <pt idx="33">
                  <v>-0.01886792452830182</v>
                </pt>
                <pt idx="34">
                  <v>-0.01509433962264152</v>
                </pt>
                <pt idx="35">
                  <v>-0.01886792452830182</v>
                </pt>
                <pt idx="36">
                  <v>-0.07547169811320745</v>
                </pt>
                <pt idx="37">
                  <v>-0.01886792452830182</v>
                </pt>
                <pt idx="38">
                  <v>-0.01132075471698106</v>
                </pt>
                <pt idx="39">
                  <v>-0.03018867924528305</v>
                </pt>
                <pt idx="40">
                  <v>-0.01886792452830182</v>
                </pt>
                <pt idx="41">
                  <v>-0.01509433962264152</v>
                </pt>
                <pt idx="42">
                  <v>-0.01886792452830182</v>
                </pt>
                <pt idx="43">
                  <v>-0.07547169811320745</v>
                </pt>
                <pt idx="44">
                  <v>-0.01886792452830182</v>
                </pt>
                <pt idx="45">
                  <v>-0.01132075471698106</v>
                </pt>
                <pt idx="46">
                  <v>-0.03018867924528305</v>
                </pt>
                <pt idx="47">
                  <v>-0.01886792452830182</v>
                </pt>
                <pt idx="48">
                  <v>-0.01509433962264152</v>
                </pt>
                <pt idx="49">
                  <v>-0.01886792452830182</v>
                </pt>
                <pt idx="50">
                  <v>-0.07169811320754715</v>
                </pt>
                <pt idx="51">
                  <v>0.03018867924528305</v>
                </pt>
                <pt idx="52">
                  <v>-0.02641509433962258</v>
                </pt>
                <pt idx="53">
                  <v>0.01509433962264152</v>
                </pt>
                <pt idx="54">
                  <v>-0.05660377358490563</v>
                </pt>
                <pt idx="55">
                  <v>-0.06792452830188669</v>
                </pt>
                <pt idx="56">
                  <v>0.03773584905660381</v>
                </pt>
                <pt idx="57">
                  <v>-0.09056603773584897</v>
                </pt>
                <pt idx="58">
                  <v>0</v>
                </pt>
                <pt idx="59">
                  <v>-0.06792452830188669</v>
                </pt>
                <pt idx="60">
                  <v>-0.01886792452830182</v>
                </pt>
                <pt idx="61">
                  <v>0.01886792452830199</v>
                </pt>
                <pt idx="62">
                  <v>0</v>
                </pt>
                <pt idx="63">
                  <v>-0.09056603773584897</v>
                </pt>
                <pt idx="64">
                  <v>0.03396226415094351</v>
                </pt>
                <pt idx="65">
                  <v>-0.01886792452830182</v>
                </pt>
                <pt idx="66">
                  <v>-0.01132075471698106</v>
                </pt>
                <pt idx="67">
                  <v>0.03773584905660381</v>
                </pt>
                <pt idx="68">
                  <v>-0.01886792452830182</v>
                </pt>
                <pt idx="69">
                  <v>0.02641509433962275</v>
                </pt>
                <pt idx="70">
                  <v>-0.01886792452830182</v>
                </pt>
                <pt idx="71">
                  <v>-0.08679245283018867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0268512"/>
        <scaling>
          <orientation val="minMax"/>
          <max val="2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9051092065"/>
              <y val="0.8889937174142825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80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10229252316912"/>
              <y val="0.266762152468498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026851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60000000000000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4000000000000001"/>
      </valAx>
    </plotArea>
    <plotVisOnly val="0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28065708204385"/>
          <y val="0.02063704640798017"/>
          <w val="0.68080333241926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232680890580704"/>
                  <y val="0.4014560475022589"/>
                </manualLayout>
              </layout>
              <tx>
                <rich>
                  <a:bodyPr/>
                  <a:lstStyle/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b="0" baseline="0" i="0" lang="en-US" strike="noStrike" sz="1000">
                        <a:solidFill>
                          <a:srgbClr val="000000"/>
                        </a:solidFill>
                        <a:latin charset="0" typeface="Calibri"/>
                        <a:cs charset="0" typeface="Calibri"/>
                      </a:rPr>
                      <a:t>y = 20.854x + 2556.5</a:t>
                    </a:r>
                  </a:p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b="0" baseline="0" i="0" lang="en-US" strike="noStrike" sz="1000">
                        <a:solidFill>
                          <a:srgbClr val="000000"/>
                        </a:solidFill>
                        <a:latin charset="0" typeface="Calibri"/>
                        <a:cs charset="0" typeface="Calibri"/>
                      </a:rPr>
                      <a:t>R² = 0.0031, p=0.39</a:t>
                    </a:r>
                  </a:p>
                </rich>
              </tx>
              <numFmt formatCode="General" sourceLinked="0"/>
            </trendlineLbl>
          </trendline>
          <xVal>
            <numRef>
              <f>'Report Datasheet (Conv 10 wks)'!$R$89:$R$116</f>
              <numCache>
                <formatCode>0.0</formatCode>
                <ptCount val="28"/>
                <pt idx="0">
                  <v>6.428571428571429</v>
                </pt>
                <pt idx="1">
                  <v>6.571428571428571</v>
                </pt>
                <pt idx="2">
                  <v>6.714285714285714</v>
                </pt>
                <pt idx="3">
                  <v>6.857142857142857</v>
                </pt>
                <pt idx="4">
                  <v>7</v>
                </pt>
                <pt idx="5">
                  <v>7.142857142857143</v>
                </pt>
                <pt idx="6">
                  <v>7.285714285714286</v>
                </pt>
                <pt idx="7">
                  <v>7.428571428571429</v>
                </pt>
                <pt idx="8">
                  <v>7.571428571428571</v>
                </pt>
                <pt idx="9">
                  <v>7.714285714285714</v>
                </pt>
                <pt idx="10">
                  <v>7.857142857142857</v>
                </pt>
                <pt idx="11">
                  <v>8</v>
                </pt>
                <pt idx="12">
                  <v>8.142857142857142</v>
                </pt>
                <pt idx="13">
                  <v>8.285714285714286</v>
                </pt>
                <pt idx="14">
                  <v>8.428571428571429</v>
                </pt>
                <pt idx="15">
                  <v>8.571428571428571</v>
                </pt>
                <pt idx="16">
                  <v>8.714285714285714</v>
                </pt>
                <pt idx="17">
                  <v>8.857142857142858</v>
                </pt>
                <pt idx="18">
                  <v>9</v>
                </pt>
                <pt idx="19">
                  <v>9.142857142857142</v>
                </pt>
                <pt idx="20">
                  <v>9.285714285714286</v>
                </pt>
                <pt idx="21">
                  <v>9.428571428571429</v>
                </pt>
                <pt idx="22">
                  <v>9.571428571428571</v>
                </pt>
                <pt idx="23">
                  <v>9.714285714285714</v>
                </pt>
                <pt idx="24">
                  <v>9.857142857142858</v>
                </pt>
                <pt idx="25">
                  <v>10</v>
                </pt>
                <pt idx="26">
                  <v>10.14285714285714</v>
                </pt>
                <pt idx="27">
                  <v>10.28571428571429</v>
                </pt>
              </numCache>
            </numRef>
          </xVal>
          <yVal>
            <numRef>
              <f>'Report Datasheet (Conv 10 wks)'!$M$89:$M$116</f>
              <numCache>
                <formatCode>General</formatCode>
                <ptCount val="28"/>
                <pt idx="0">
                  <v>2600</v>
                </pt>
                <pt idx="1">
                  <v>2620</v>
                </pt>
                <pt idx="2">
                  <v>2570</v>
                </pt>
                <pt idx="3">
                  <v>2600</v>
                </pt>
                <pt idx="4">
                  <v>2610</v>
                </pt>
                <pt idx="5">
                  <v>2600</v>
                </pt>
                <pt idx="6">
                  <v>2460</v>
                </pt>
                <pt idx="7">
                  <v>2730</v>
                </pt>
                <pt idx="8">
                  <v>2580</v>
                </pt>
                <pt idx="9">
                  <v>2690</v>
                </pt>
                <pt idx="10">
                  <v>2500</v>
                </pt>
                <pt idx="11">
                  <v>2470</v>
                </pt>
                <pt idx="12">
                  <v>2750</v>
                </pt>
                <pt idx="13">
                  <v>2410</v>
                </pt>
                <pt idx="14">
                  <v>2650</v>
                </pt>
                <pt idx="15">
                  <v>2470</v>
                </pt>
                <pt idx="16">
                  <v>2600</v>
                </pt>
                <pt idx="17">
                  <v>2700</v>
                </pt>
                <pt idx="18">
                  <v>2650</v>
                </pt>
                <pt idx="19">
                  <v>2410</v>
                </pt>
                <pt idx="20">
                  <v>2740</v>
                </pt>
                <pt idx="21">
                  <v>2600</v>
                </pt>
                <pt idx="22">
                  <v>2620</v>
                </pt>
                <pt idx="23">
                  <v>2750</v>
                </pt>
                <pt idx="24">
                  <v>2600</v>
                </pt>
                <pt idx="25">
                  <v>2720</v>
                </pt>
                <pt idx="26">
                  <v>2600</v>
                </pt>
                <pt idx="27">
                  <v>2420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4141680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xVal>
            <numRef>
              <f>'Report Datasheet (Conv 10 wks)'!$P$89:$P$115</f>
              <numCache>
                <formatCode>0</formatCode>
                <ptCount val="27"/>
                <pt idx="0">
                  <v>45</v>
                </pt>
                <pt idx="1">
                  <v>46</v>
                </pt>
                <pt idx="2">
                  <v>47</v>
                </pt>
                <pt idx="3">
                  <v>48</v>
                </pt>
                <pt idx="4">
                  <v>49</v>
                </pt>
                <pt idx="5">
                  <v>50</v>
                </pt>
                <pt idx="6">
                  <v>51</v>
                </pt>
                <pt idx="7">
                  <v>52</v>
                </pt>
                <pt idx="8">
                  <v>53</v>
                </pt>
                <pt idx="9">
                  <v>54</v>
                </pt>
                <pt idx="10">
                  <v>55</v>
                </pt>
                <pt idx="11">
                  <v>56</v>
                </pt>
                <pt idx="12">
                  <v>57</v>
                </pt>
                <pt idx="13">
                  <v>58</v>
                </pt>
                <pt idx="14">
                  <v>59</v>
                </pt>
                <pt idx="15">
                  <v>60</v>
                </pt>
                <pt idx="16">
                  <v>61</v>
                </pt>
                <pt idx="17">
                  <v>62</v>
                </pt>
                <pt idx="18">
                  <v>63</v>
                </pt>
                <pt idx="19">
                  <v>64</v>
                </pt>
                <pt idx="20">
                  <v>65</v>
                </pt>
                <pt idx="21">
                  <v>66</v>
                </pt>
                <pt idx="22">
                  <v>67</v>
                </pt>
                <pt idx="23">
                  <v>68</v>
                </pt>
                <pt idx="24">
                  <v>69</v>
                </pt>
                <pt idx="25">
                  <v>70</v>
                </pt>
                <pt idx="26">
                  <v>71</v>
                </pt>
              </numCache>
            </numRef>
          </xVal>
          <yVal>
            <numRef>
              <f>'Report Datasheet (Conv 10 wks)'!$M$89:$M$115</f>
              <numCache>
                <formatCode>General</formatCode>
                <ptCount val="27"/>
                <pt idx="0">
                  <v>2600</v>
                </pt>
                <pt idx="1">
                  <v>2620</v>
                </pt>
                <pt idx="2">
                  <v>2570</v>
                </pt>
                <pt idx="3">
                  <v>2600</v>
                </pt>
                <pt idx="4">
                  <v>2610</v>
                </pt>
                <pt idx="5">
                  <v>2600</v>
                </pt>
                <pt idx="6">
                  <v>2460</v>
                </pt>
                <pt idx="7">
                  <v>2730</v>
                </pt>
                <pt idx="8">
                  <v>2580</v>
                </pt>
                <pt idx="9">
                  <v>2690</v>
                </pt>
                <pt idx="10">
                  <v>2500</v>
                </pt>
                <pt idx="11">
                  <v>2470</v>
                </pt>
                <pt idx="12">
                  <v>2750</v>
                </pt>
                <pt idx="13">
                  <v>2410</v>
                </pt>
                <pt idx="14">
                  <v>2650</v>
                </pt>
                <pt idx="15">
                  <v>2470</v>
                </pt>
                <pt idx="16">
                  <v>2600</v>
                </pt>
                <pt idx="17">
                  <v>2700</v>
                </pt>
                <pt idx="18">
                  <v>2650</v>
                </pt>
                <pt idx="19">
                  <v>2410</v>
                </pt>
                <pt idx="20">
                  <v>2740</v>
                </pt>
                <pt idx="21">
                  <v>2600</v>
                </pt>
                <pt idx="22">
                  <v>2620</v>
                </pt>
                <pt idx="23">
                  <v>2750</v>
                </pt>
                <pt idx="24">
                  <v>2600</v>
                </pt>
                <pt idx="25">
                  <v>2720</v>
                </pt>
                <pt idx="26">
                  <v>2600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4141680"/>
        <scaling>
          <orientation val="minMax"/>
          <max val="11"/>
          <min val="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42519685039"/>
              <y val="0.903551912568306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80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302755905511811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4141680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60000000000000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4000000000000001"/>
      </valAx>
    </plotArea>
    <plotVisOnly val="0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011454154061805"/>
          <y val="0.02063704640798017"/>
          <w val="0.629247092243145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(Conv 10 wks)'!$R$45:$R$88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5.857142857142857</v>
                </pt>
                <pt idx="41">
                  <v>6</v>
                </pt>
                <pt idx="42">
                  <v>6.142857142857143</v>
                </pt>
                <pt idx="43">
                  <v>6.285714285714286</v>
                </pt>
              </numCache>
            </numRef>
          </xVal>
          <yVal>
            <numRef>
              <f>'Report Datasheet (Conv 10 wks)'!$M$45:$M$88</f>
              <numCache>
                <formatCode>General</formatCode>
                <ptCount val="44"/>
                <pt idx="0">
                  <v>2480</v>
                </pt>
                <pt idx="1">
                  <v>2510</v>
                </pt>
                <pt idx="2">
                  <v>2550</v>
                </pt>
                <pt idx="3">
                  <v>2430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2600</v>
                </pt>
                <pt idx="38">
                  <v>2620</v>
                </pt>
                <pt idx="39">
                  <v>2570</v>
                </pt>
                <pt idx="40">
                  <v>2600</v>
                </pt>
                <pt idx="41">
                  <v>2610</v>
                </pt>
                <pt idx="42">
                  <v>2600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40245264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366973776371795"/>
                  <y val="-0.339668119997397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(Conv 10 wks)'!$R$45:$R$88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5.857142857142857</v>
                </pt>
                <pt idx="41">
                  <v>6</v>
                </pt>
                <pt idx="42">
                  <v>6.142857142857143</v>
                </pt>
                <pt idx="43">
                  <v>6.285714285714286</v>
                </pt>
              </numCache>
            </numRef>
          </xVal>
          <yVal>
            <numRef>
              <f>'Report Datasheet (Conv 10 wks)'!$J$45:$J$88</f>
              <numCache>
                <formatCode>0%</formatCode>
                <ptCount val="44"/>
                <pt idx="0">
                  <v>-0.06415094339622639</v>
                </pt>
                <pt idx="1">
                  <v>-0.05283018867924533</v>
                </pt>
                <pt idx="2">
                  <v>-0.03773584905660381</v>
                </pt>
                <pt idx="3">
                  <v>-0.08301886792452821</v>
                </pt>
                <pt idx="4">
                  <v>-0.05660377358490563</v>
                </pt>
                <pt idx="5">
                  <v>-0.06792452830188669</v>
                </pt>
                <pt idx="6">
                  <v>-0.04528301886792457</v>
                </pt>
                <pt idx="7">
                  <v>-0.05283018867924533</v>
                </pt>
                <pt idx="8">
                  <v>-0.05660377358490563</v>
                </pt>
                <pt idx="9">
                  <v>-0.04905660377358487</v>
                </pt>
                <pt idx="10">
                  <v>-0.05283018867924533</v>
                </pt>
                <pt idx="11">
                  <v>-0.03396226415094335</v>
                </pt>
                <pt idx="12">
                  <v>-0.04150943396226411</v>
                </pt>
                <pt idx="13">
                  <v>-0.003773584905660297</v>
                </pt>
                <pt idx="14">
                  <v>-0.02264150943396228</v>
                </pt>
                <pt idx="15">
                  <v>-0.03773584905660381</v>
                </pt>
                <pt idx="16">
                  <v>-0.03396226415094335</v>
                </pt>
                <pt idx="17">
                  <v>-0.01509433962264152</v>
                </pt>
                <pt idx="18">
                  <v>-0.03018867924528305</v>
                </pt>
                <pt idx="19">
                  <v>-0.05283018867924533</v>
                </pt>
                <pt idx="20">
                  <v>-0.02264150943396228</v>
                </pt>
                <pt idx="21">
                  <v>-0.03773584905660381</v>
                </pt>
                <pt idx="22">
                  <v>-0.04905660377358487</v>
                </pt>
                <pt idx="23">
                  <v>-0.03018867924528305</v>
                </pt>
                <pt idx="24">
                  <v>-0.01886792452830182</v>
                </pt>
                <pt idx="25">
                  <v>-0.04150943396226411</v>
                </pt>
                <pt idx="26">
                  <v>-0.05660377358490563</v>
                </pt>
                <pt idx="27">
                  <v>0</v>
                </pt>
                <pt idx="28">
                  <v>-0.03396226415094335</v>
                </pt>
                <pt idx="29">
                  <v>-0.03396226415094335</v>
                </pt>
                <pt idx="30">
                  <v>-0.01886792452830182</v>
                </pt>
                <pt idx="31">
                  <v>-0.01132075471698106</v>
                </pt>
                <pt idx="32">
                  <v>-0.03018867924528305</v>
                </pt>
                <pt idx="33">
                  <v>-0.01886792452830182</v>
                </pt>
                <pt idx="34">
                  <v>-0.01509433962264152</v>
                </pt>
                <pt idx="35">
                  <v>-0.01886792452830182</v>
                </pt>
                <pt idx="36">
                  <v>-0.07547169811320745</v>
                </pt>
                <pt idx="37">
                  <v>-0.01886792452830182</v>
                </pt>
                <pt idx="38">
                  <v>-0.01132075471698106</v>
                </pt>
                <pt idx="39">
                  <v>-0.03018867924528305</v>
                </pt>
                <pt idx="40">
                  <v>-0.01886792452830182</v>
                </pt>
                <pt idx="41">
                  <v>-0.01509433962264152</v>
                </pt>
                <pt idx="42">
                  <v>-0.01886792452830182</v>
                </pt>
                <pt idx="43">
                  <v>-0.07547169811320745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40245264"/>
        <scaling>
          <orientation val="minMax"/>
          <max val="1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877227961183752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25033109394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40245264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90284982149743"/>
          <y val="0.02063704640798017"/>
          <w val="0.68611909293328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03070314918427292"/>
                  <y val="0.3219852846263069"/>
                </manualLayout>
              </layout>
              <tx>
                <rich>
                  <a:bodyPr/>
                  <a:lstStyle/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y = 27.028x + 2533.9
R² = 0.0357, p=0.11</a:t>
                    </a:r>
                  </a:p>
                </rich>
              </tx>
              <numFmt formatCode="General" sourceLinked="0"/>
            </trendlineLbl>
          </trendline>
          <xVal>
            <numRef>
              <f>'Report Datasheet (Conv 6 wks)'!$R$45:$R$88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(Conv 6 wks)'!$M$45:$M$88</f>
              <numCache>
                <formatCode>General</formatCode>
                <ptCount val="44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7920352"/>
        <axId val="1"/>
      </scatterChart>
      <scatterChart>
        <scatterStyle val="lineMarker"/>
        <varyColors val="0"/>
        <ser>
          <idx val="2"/>
          <order val="1"/>
          <tx>
            <v>%Mean</v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'Report Datasheet (Conv 6 wks)'!$P$45:$P$81</f>
              <numCache>
                <formatCode>0</formatCode>
                <ptCount val="3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</numCache>
            </numRef>
          </xVal>
          <yVal>
            <numRef>
              <f>'Report Datasheet (Conv 6 wks)'!$M$45:$M$81</f>
              <numCache>
                <formatCode>General</formatCode>
                <ptCount val="37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7920352"/>
        <scaling>
          <orientation val="minMax"/>
          <max val="8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42792969751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88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97851868299543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792035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60000000000000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4000000000000001"/>
      </valAx>
    </plotArea>
    <plotVisOnly val="0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695801299173886"/>
          <y val="0.03362269798919763"/>
          <w val="0.6403741125279694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(Conv 6 wks)'!$R$45:$R$116</f>
              <numCache>
                <formatCode>0.0</formatCode>
                <ptCount val="72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  <pt idx="44">
                  <v>6.285714285714286</v>
                </pt>
                <pt idx="45">
                  <v>6.428571428571429</v>
                </pt>
                <pt idx="46">
                  <v>6.571428571428571</v>
                </pt>
                <pt idx="47">
                  <v>6.714285714285714</v>
                </pt>
                <pt idx="48">
                  <v>6.857142857142857</v>
                </pt>
                <pt idx="49">
                  <v>7</v>
                </pt>
                <pt idx="50">
                  <v>7.142857142857143</v>
                </pt>
                <pt idx="51">
                  <v>7.285714285714286</v>
                </pt>
                <pt idx="52">
                  <v>7.428571428571429</v>
                </pt>
                <pt idx="53">
                  <v>7.571428571428571</v>
                </pt>
                <pt idx="54">
                  <v>7.714285714285714</v>
                </pt>
                <pt idx="55">
                  <v>7.857142857142857</v>
                </pt>
                <pt idx="56">
                  <v>8</v>
                </pt>
                <pt idx="57">
                  <v>8.142857142857142</v>
                </pt>
                <pt idx="58">
                  <v>8.285714285714286</v>
                </pt>
                <pt idx="59">
                  <v>8.428571428571429</v>
                </pt>
                <pt idx="60">
                  <v>8.571428571428571</v>
                </pt>
                <pt idx="61">
                  <v>8.714285714285714</v>
                </pt>
                <pt idx="62">
                  <v>8.857142857142858</v>
                </pt>
                <pt idx="63">
                  <v>9</v>
                </pt>
                <pt idx="64">
                  <v>9.142857142857142</v>
                </pt>
                <pt idx="65">
                  <v>9.285714285714286</v>
                </pt>
                <pt idx="66">
                  <v>9.428571428571429</v>
                </pt>
                <pt idx="67">
                  <v>9.571428571428571</v>
                </pt>
                <pt idx="68">
                  <v>9.714285714285714</v>
                </pt>
                <pt idx="69">
                  <v>9.857142857142858</v>
                </pt>
                <pt idx="70">
                  <v>10</v>
                </pt>
                <pt idx="71">
                  <v>10.14285714285714</v>
                </pt>
              </numCache>
            </numRef>
          </xVal>
          <yVal>
            <numRef>
              <f>'Report Datasheet (Conv 6 wks)'!$M$45:$M$116</f>
              <numCache>
                <formatCode>General</formatCode>
                <ptCount val="72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  <pt idx="44">
                  <v>2600</v>
                </pt>
                <pt idx="45">
                  <v>2620</v>
                </pt>
                <pt idx="46">
                  <v>2570</v>
                </pt>
                <pt idx="47">
                  <v>2600</v>
                </pt>
                <pt idx="48">
                  <v>2610</v>
                </pt>
                <pt idx="49">
                  <v>2600</v>
                </pt>
                <pt idx="50">
                  <v>2460</v>
                </pt>
                <pt idx="51">
                  <v>2730</v>
                </pt>
                <pt idx="52">
                  <v>2580</v>
                </pt>
                <pt idx="53">
                  <v>2690</v>
                </pt>
                <pt idx="54">
                  <v>2500</v>
                </pt>
                <pt idx="55">
                  <v>2470</v>
                </pt>
                <pt idx="56">
                  <v>2750</v>
                </pt>
                <pt idx="57">
                  <v>2410</v>
                </pt>
                <pt idx="58">
                  <v>2650</v>
                </pt>
                <pt idx="59">
                  <v>2470</v>
                </pt>
                <pt idx="60">
                  <v>2600</v>
                </pt>
                <pt idx="61">
                  <v>2700</v>
                </pt>
                <pt idx="62">
                  <v>2650</v>
                </pt>
                <pt idx="63">
                  <v>2410</v>
                </pt>
                <pt idx="64">
                  <v>2740</v>
                </pt>
                <pt idx="65">
                  <v>2600</v>
                </pt>
                <pt idx="66">
                  <v>2620</v>
                </pt>
                <pt idx="67">
                  <v>2750</v>
                </pt>
                <pt idx="68">
                  <v>2600</v>
                </pt>
                <pt idx="69">
                  <v>2720</v>
                </pt>
                <pt idx="70">
                  <v>2600</v>
                </pt>
                <pt idx="71">
                  <v>2420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60144608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893812393685393"/>
                  <y val="-0.29677794407930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(Conv 6 wks)'!$R$45:$R$116</f>
              <numCache>
                <formatCode>0.0</formatCode>
                <ptCount val="72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  <pt idx="44">
                  <v>6.285714285714286</v>
                </pt>
                <pt idx="45">
                  <v>6.428571428571429</v>
                </pt>
                <pt idx="46">
                  <v>6.571428571428571</v>
                </pt>
                <pt idx="47">
                  <v>6.714285714285714</v>
                </pt>
                <pt idx="48">
                  <v>6.857142857142857</v>
                </pt>
                <pt idx="49">
                  <v>7</v>
                </pt>
                <pt idx="50">
                  <v>7.142857142857143</v>
                </pt>
                <pt idx="51">
                  <v>7.285714285714286</v>
                </pt>
                <pt idx="52">
                  <v>7.428571428571429</v>
                </pt>
                <pt idx="53">
                  <v>7.571428571428571</v>
                </pt>
                <pt idx="54">
                  <v>7.714285714285714</v>
                </pt>
                <pt idx="55">
                  <v>7.857142857142857</v>
                </pt>
                <pt idx="56">
                  <v>8</v>
                </pt>
                <pt idx="57">
                  <v>8.142857142857142</v>
                </pt>
                <pt idx="58">
                  <v>8.285714285714286</v>
                </pt>
                <pt idx="59">
                  <v>8.428571428571429</v>
                </pt>
                <pt idx="60">
                  <v>8.571428571428571</v>
                </pt>
                <pt idx="61">
                  <v>8.714285714285714</v>
                </pt>
                <pt idx="62">
                  <v>8.857142857142858</v>
                </pt>
                <pt idx="63">
                  <v>9</v>
                </pt>
                <pt idx="64">
                  <v>9.142857142857142</v>
                </pt>
                <pt idx="65">
                  <v>9.285714285714286</v>
                </pt>
                <pt idx="66">
                  <v>9.428571428571429</v>
                </pt>
                <pt idx="67">
                  <v>9.571428571428571</v>
                </pt>
                <pt idx="68">
                  <v>9.714285714285714</v>
                </pt>
                <pt idx="69">
                  <v>9.857142857142858</v>
                </pt>
                <pt idx="70">
                  <v>10</v>
                </pt>
                <pt idx="71">
                  <v>10.14285714285714</v>
                </pt>
              </numCache>
            </numRef>
          </xVal>
          <yVal>
            <numRef>
              <f>'Report Datasheet (Conv 6 wks)'!$J$45:$J$116</f>
              <numCache>
                <formatCode>0%</formatCode>
                <ptCount val="72"/>
                <pt idx="0">
                  <v>-0.06666666666666672</v>
                </pt>
                <pt idx="1">
                  <v>-0.07037037037037051</v>
                </pt>
                <pt idx="2">
                  <v>-0.03333333333333344</v>
                </pt>
                <pt idx="3">
                  <v>-0.06666666666666672</v>
                </pt>
                <pt idx="4">
                  <v>-0.07407407407407414</v>
                </pt>
                <pt idx="5">
                  <v>-0.08518518518518517</v>
                </pt>
                <pt idx="6">
                  <v>-0.0629629629629631</v>
                </pt>
                <pt idx="7">
                  <v>-0.07037037037037051</v>
                </pt>
                <pt idx="8">
                  <v>-0.07407407407407414</v>
                </pt>
                <pt idx="9">
                  <v>-0.06666666666666672</v>
                </pt>
                <pt idx="10">
                  <v>-0.07037037037037051</v>
                </pt>
                <pt idx="11">
                  <v>-0.05185185185185189</v>
                </pt>
                <pt idx="12">
                  <v>-0.05925925925925931</v>
                </pt>
                <pt idx="13">
                  <v>-0.02222222222222224</v>
                </pt>
                <pt idx="14">
                  <v>-0.04074074074074086</v>
                </pt>
                <pt idx="15">
                  <v>-0.05555555555555568</v>
                </pt>
                <pt idx="16">
                  <v>-0.05185185185185189</v>
                </pt>
                <pt idx="17">
                  <v>-0.03333333333333344</v>
                </pt>
                <pt idx="18">
                  <v>-0.04814814814814827</v>
                </pt>
                <pt idx="19">
                  <v>-0.07037037037037051</v>
                </pt>
                <pt idx="20">
                  <v>-0.04074074074074086</v>
                </pt>
                <pt idx="21">
                  <v>-0.05555555555555568</v>
                </pt>
                <pt idx="22">
                  <v>-0.06666666666666672</v>
                </pt>
                <pt idx="23">
                  <v>-0.04814814814814827</v>
                </pt>
                <pt idx="24">
                  <v>-0.03703703703703707</v>
                </pt>
                <pt idx="25">
                  <v>-0.05925925925925931</v>
                </pt>
                <pt idx="26">
                  <v>-0.07407407407407414</v>
                </pt>
                <pt idx="27">
                  <v>-0.01851851851851861</v>
                </pt>
                <pt idx="28">
                  <v>-0.05185185185185189</v>
                </pt>
                <pt idx="29">
                  <v>-0.05185185185185189</v>
                </pt>
                <pt idx="30">
                  <v>-0.03703703703703707</v>
                </pt>
                <pt idx="31">
                  <v>-0.02962962962962966</v>
                </pt>
                <pt idx="32">
                  <v>-0.04814814814814827</v>
                </pt>
                <pt idx="33">
                  <v>-0.03703703703703707</v>
                </pt>
                <pt idx="34">
                  <v>-0.03333333333333344</v>
                </pt>
                <pt idx="35">
                  <v>-0.03703703703703707</v>
                </pt>
                <pt idx="36">
                  <v>-0.09259259259259259</v>
                </pt>
                <pt idx="37">
                  <v>-0.05185185185185189</v>
                </pt>
                <pt idx="38">
                  <v>-0.0629629629629631</v>
                </pt>
                <pt idx="39">
                  <v>-0.02222222222222224</v>
                </pt>
                <pt idx="40">
                  <v>-0.1222222222222222</v>
                </pt>
                <pt idx="41">
                  <v>0</v>
                </pt>
                <pt idx="42">
                  <v>-0.03333333333333344</v>
                </pt>
                <pt idx="43">
                  <v>-0.09259259259259259</v>
                </pt>
                <pt idx="44">
                  <v>-0.03703703703703707</v>
                </pt>
                <pt idx="45">
                  <v>-0.02962962962962966</v>
                </pt>
                <pt idx="46">
                  <v>-0.04814814814814827</v>
                </pt>
                <pt idx="47">
                  <v>-0.03703703703703707</v>
                </pt>
                <pt idx="48">
                  <v>-0.03333333333333344</v>
                </pt>
                <pt idx="49">
                  <v>-0.03703703703703707</v>
                </pt>
                <pt idx="50">
                  <v>-0.08888888888888896</v>
                </pt>
                <pt idx="51">
                  <v>0.01111111111111104</v>
                </pt>
                <pt idx="52">
                  <v>-0.04444444444444448</v>
                </pt>
                <pt idx="53">
                  <v>-0.003703703703703789</v>
                </pt>
                <pt idx="54">
                  <v>-0.07407407407407414</v>
                </pt>
                <pt idx="55">
                  <v>-0.08518518518518517</v>
                </pt>
                <pt idx="56">
                  <v>0.01851851851851845</v>
                </pt>
                <pt idx="57">
                  <v>-0.1074074074074074</v>
                </pt>
                <pt idx="58">
                  <v>-0.01851851851851861</v>
                </pt>
                <pt idx="59">
                  <v>-0.08518518518518517</v>
                </pt>
                <pt idx="60">
                  <v>-0.03703703703703707</v>
                </pt>
                <pt idx="61">
                  <v>0</v>
                </pt>
                <pt idx="62">
                  <v>-0.01851851851851861</v>
                </pt>
                <pt idx="63">
                  <v>-0.1074074074074074</v>
                </pt>
                <pt idx="64">
                  <v>0.01481481481481483</v>
                </pt>
                <pt idx="65">
                  <v>-0.03703703703703707</v>
                </pt>
                <pt idx="66">
                  <v>-0.02962962962962966</v>
                </pt>
                <pt idx="67">
                  <v>0.01851851851851845</v>
                </pt>
                <pt idx="68">
                  <v>-0.03703703703703707</v>
                </pt>
                <pt idx="69">
                  <v>0.007407407407407414</v>
                </pt>
                <pt idx="70">
                  <v>-0.03703703703703707</v>
                </pt>
                <pt idx="71">
                  <v>-0.1037037037037038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60144608"/>
        <scaling>
          <orientation val="minMax"/>
          <max val="2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9051092065"/>
              <y val="0.8889938757655292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88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10229252316912"/>
              <y val="0.2667624018262085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60144608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60000000000000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4000000000000001"/>
      </valAx>
    </plotArea>
    <plotVisOnly val="0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28065708204385"/>
          <y val="0.02063704640798017"/>
          <w val="0.68080333241926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01809967851836499"/>
                  <y val="0.3024073835032916"/>
                </manualLayout>
              </layout>
              <tx>
                <rich>
                  <a:bodyPr/>
                  <a:lstStyle/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y = 20.854x + 2556.5
R² = 0.0031, p=0.11</a:t>
                    </a:r>
                  </a:p>
                </rich>
              </tx>
              <numFmt formatCode="General" sourceLinked="0"/>
            </trendlineLbl>
          </trendline>
          <xVal>
            <numRef>
              <f>'Report Datasheet (Conv 6 wks)'!$R$61:$R$88</f>
              <numCache>
                <formatCode>0.0</formatCode>
                <ptCount val="28"/>
                <pt idx="0">
                  <v>2.428571428571428</v>
                </pt>
                <pt idx="1">
                  <v>2.571428571428572</v>
                </pt>
                <pt idx="2">
                  <v>2.714285714285714</v>
                </pt>
                <pt idx="3">
                  <v>2.857142857142857</v>
                </pt>
                <pt idx="4">
                  <v>3</v>
                </pt>
                <pt idx="5">
                  <v>3.142857142857143</v>
                </pt>
                <pt idx="6">
                  <v>3.285714285714286</v>
                </pt>
                <pt idx="7">
                  <v>3.428571428571428</v>
                </pt>
                <pt idx="8">
                  <v>3.571428571428572</v>
                </pt>
                <pt idx="9">
                  <v>3.714285714285714</v>
                </pt>
                <pt idx="10">
                  <v>3.857142857142857</v>
                </pt>
                <pt idx="11">
                  <v>4</v>
                </pt>
                <pt idx="12">
                  <v>4.142857142857143</v>
                </pt>
                <pt idx="13">
                  <v>4.285714285714286</v>
                </pt>
                <pt idx="14">
                  <v>4.428571428571429</v>
                </pt>
                <pt idx="15">
                  <v>4.571428571428571</v>
                </pt>
                <pt idx="16">
                  <v>4.714285714285714</v>
                </pt>
                <pt idx="17">
                  <v>4.857142857142857</v>
                </pt>
                <pt idx="18">
                  <v>5</v>
                </pt>
                <pt idx="19">
                  <v>5.142857142857143</v>
                </pt>
                <pt idx="20">
                  <v>5.285714285714286</v>
                </pt>
                <pt idx="21">
                  <v>5.428571428571429</v>
                </pt>
                <pt idx="22">
                  <v>5.571428571428571</v>
                </pt>
                <pt idx="23">
                  <v>5.714285714285714</v>
                </pt>
                <pt idx="24">
                  <v>6</v>
                </pt>
                <pt idx="25">
                  <v>6</v>
                </pt>
                <pt idx="26">
                  <v>5.857142857142857</v>
                </pt>
                <pt idx="27">
                  <v>6.142857142857143</v>
                </pt>
              </numCache>
            </numRef>
          </xVal>
          <yVal>
            <numRef>
              <f>'Report Datasheet (Conv 6 wks)'!$M$61:$M$88</f>
              <numCache>
                <formatCode>General</formatCode>
                <ptCount val="28"/>
                <pt idx="0">
                  <v>2560</v>
                </pt>
                <pt idx="1">
                  <v>2610</v>
                </pt>
                <pt idx="2">
                  <v>2570</v>
                </pt>
                <pt idx="3">
                  <v>2510</v>
                </pt>
                <pt idx="4">
                  <v>2590</v>
                </pt>
                <pt idx="5">
                  <v>2550</v>
                </pt>
                <pt idx="6">
                  <v>2520</v>
                </pt>
                <pt idx="7">
                  <v>2570</v>
                </pt>
                <pt idx="8">
                  <v>2600</v>
                </pt>
                <pt idx="9">
                  <v>2540</v>
                </pt>
                <pt idx="10">
                  <v>2500</v>
                </pt>
                <pt idx="11">
                  <v>2650</v>
                </pt>
                <pt idx="12">
                  <v>2560</v>
                </pt>
                <pt idx="13">
                  <v>2560</v>
                </pt>
                <pt idx="14">
                  <v>2600</v>
                </pt>
                <pt idx="15">
                  <v>2620</v>
                </pt>
                <pt idx="16">
                  <v>2570</v>
                </pt>
                <pt idx="17">
                  <v>2600</v>
                </pt>
                <pt idx="18">
                  <v>2610</v>
                </pt>
                <pt idx="19">
                  <v>2600</v>
                </pt>
                <pt idx="20">
                  <v>2450</v>
                </pt>
                <pt idx="21">
                  <v>2560</v>
                </pt>
                <pt idx="22">
                  <v>2530</v>
                </pt>
                <pt idx="23">
                  <v>2640</v>
                </pt>
                <pt idx="24">
                  <v>2370</v>
                </pt>
                <pt idx="25">
                  <v>2700</v>
                </pt>
                <pt idx="26">
                  <v>2610</v>
                </pt>
                <pt idx="27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60115376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xVal>
            <numRef>
              <f>'Report Datasheet (Conv 6 wks)'!$P$89:$P$115</f>
              <numCache>
                <formatCode>0</formatCode>
                <ptCount val="27"/>
                <pt idx="0">
                  <v>44</v>
                </pt>
                <pt idx="1">
                  <v>45</v>
                </pt>
                <pt idx="2">
                  <v>46</v>
                </pt>
                <pt idx="3">
                  <v>47</v>
                </pt>
                <pt idx="4">
                  <v>48</v>
                </pt>
                <pt idx="5">
                  <v>49</v>
                </pt>
                <pt idx="6">
                  <v>50</v>
                </pt>
                <pt idx="7">
                  <v>51</v>
                </pt>
                <pt idx="8">
                  <v>52</v>
                </pt>
                <pt idx="9">
                  <v>53</v>
                </pt>
                <pt idx="10">
                  <v>54</v>
                </pt>
                <pt idx="11">
                  <v>55</v>
                </pt>
                <pt idx="12">
                  <v>56</v>
                </pt>
                <pt idx="13">
                  <v>57</v>
                </pt>
                <pt idx="14">
                  <v>58</v>
                </pt>
                <pt idx="15">
                  <v>59</v>
                </pt>
                <pt idx="16">
                  <v>60</v>
                </pt>
                <pt idx="17">
                  <v>61</v>
                </pt>
                <pt idx="18">
                  <v>62</v>
                </pt>
                <pt idx="19">
                  <v>63</v>
                </pt>
                <pt idx="20">
                  <v>64</v>
                </pt>
                <pt idx="21">
                  <v>65</v>
                </pt>
                <pt idx="22">
                  <v>66</v>
                </pt>
                <pt idx="23">
                  <v>67</v>
                </pt>
                <pt idx="24">
                  <v>68</v>
                </pt>
                <pt idx="25">
                  <v>69</v>
                </pt>
                <pt idx="26">
                  <v>70</v>
                </pt>
              </numCache>
            </numRef>
          </xVal>
          <yVal>
            <numRef>
              <f>'Report Datasheet (Conv 6 wks)'!$M$89:$M$115</f>
              <numCache>
                <formatCode>General</formatCode>
                <ptCount val="27"/>
                <pt idx="0">
                  <v>2600</v>
                </pt>
                <pt idx="1">
                  <v>2620</v>
                </pt>
                <pt idx="2">
                  <v>2570</v>
                </pt>
                <pt idx="3">
                  <v>2600</v>
                </pt>
                <pt idx="4">
                  <v>2610</v>
                </pt>
                <pt idx="5">
                  <v>2600</v>
                </pt>
                <pt idx="6">
                  <v>2460</v>
                </pt>
                <pt idx="7">
                  <v>2730</v>
                </pt>
                <pt idx="8">
                  <v>2580</v>
                </pt>
                <pt idx="9">
                  <v>2690</v>
                </pt>
                <pt idx="10">
                  <v>2500</v>
                </pt>
                <pt idx="11">
                  <v>2470</v>
                </pt>
                <pt idx="12">
                  <v>2750</v>
                </pt>
                <pt idx="13">
                  <v>2410</v>
                </pt>
                <pt idx="14">
                  <v>2650</v>
                </pt>
                <pt idx="15">
                  <v>2470</v>
                </pt>
                <pt idx="16">
                  <v>2600</v>
                </pt>
                <pt idx="17">
                  <v>2700</v>
                </pt>
                <pt idx="18">
                  <v>2650</v>
                </pt>
                <pt idx="19">
                  <v>2410</v>
                </pt>
                <pt idx="20">
                  <v>2740</v>
                </pt>
                <pt idx="21">
                  <v>2600</v>
                </pt>
                <pt idx="22">
                  <v>2620</v>
                </pt>
                <pt idx="23">
                  <v>2750</v>
                </pt>
                <pt idx="24">
                  <v>2600</v>
                </pt>
                <pt idx="25">
                  <v>2720</v>
                </pt>
                <pt idx="26">
                  <v>2600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60115376"/>
        <scaling>
          <orientation val="minMax"/>
          <max val="8"/>
          <min val="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4189445302"/>
              <y val="0.903551912568306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88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3027686055372111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60115376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60000000000000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4000000000000001"/>
      </valAx>
    </plotArea>
    <plotVisOnly val="0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011454154061805"/>
          <y val="0.02063704640798017"/>
          <w val="0.629247092243145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(Conv 6 wks)'!$R$45:$R$88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(Conv 6 wks)'!$M$45:$M$88</f>
              <numCache>
                <formatCode>General</formatCode>
                <ptCount val="44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60266176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366973776371795"/>
                  <y val="-0.339668119997397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(Conv 6 wks)'!$R$45:$R$88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(Conv 6 wks)'!$J$45:$J$88</f>
              <numCache>
                <formatCode>0%</formatCode>
                <ptCount val="44"/>
                <pt idx="0">
                  <v>-0.06666666666666672</v>
                </pt>
                <pt idx="1">
                  <v>-0.07037037037037051</v>
                </pt>
                <pt idx="2">
                  <v>-0.03333333333333344</v>
                </pt>
                <pt idx="3">
                  <v>-0.06666666666666672</v>
                </pt>
                <pt idx="4">
                  <v>-0.07407407407407414</v>
                </pt>
                <pt idx="5">
                  <v>-0.08518518518518517</v>
                </pt>
                <pt idx="6">
                  <v>-0.0629629629629631</v>
                </pt>
                <pt idx="7">
                  <v>-0.07037037037037051</v>
                </pt>
                <pt idx="8">
                  <v>-0.07407407407407414</v>
                </pt>
                <pt idx="9">
                  <v>-0.06666666666666672</v>
                </pt>
                <pt idx="10">
                  <v>-0.07037037037037051</v>
                </pt>
                <pt idx="11">
                  <v>-0.05185185185185189</v>
                </pt>
                <pt idx="12">
                  <v>-0.05925925925925931</v>
                </pt>
                <pt idx="13">
                  <v>-0.02222222222222224</v>
                </pt>
                <pt idx="14">
                  <v>-0.04074074074074086</v>
                </pt>
                <pt idx="15">
                  <v>-0.05555555555555568</v>
                </pt>
                <pt idx="16">
                  <v>-0.05185185185185189</v>
                </pt>
                <pt idx="17">
                  <v>-0.03333333333333344</v>
                </pt>
                <pt idx="18">
                  <v>-0.04814814814814827</v>
                </pt>
                <pt idx="19">
                  <v>-0.07037037037037051</v>
                </pt>
                <pt idx="20">
                  <v>-0.04074074074074086</v>
                </pt>
                <pt idx="21">
                  <v>-0.05555555555555568</v>
                </pt>
                <pt idx="22">
                  <v>-0.06666666666666672</v>
                </pt>
                <pt idx="23">
                  <v>-0.04814814814814827</v>
                </pt>
                <pt idx="24">
                  <v>-0.03703703703703707</v>
                </pt>
                <pt idx="25">
                  <v>-0.05925925925925931</v>
                </pt>
                <pt idx="26">
                  <v>-0.07407407407407414</v>
                </pt>
                <pt idx="27">
                  <v>-0.01851851851851861</v>
                </pt>
                <pt idx="28">
                  <v>-0.05185185185185189</v>
                </pt>
                <pt idx="29">
                  <v>-0.05185185185185189</v>
                </pt>
                <pt idx="30">
                  <v>-0.03703703703703707</v>
                </pt>
                <pt idx="31">
                  <v>-0.02962962962962966</v>
                </pt>
                <pt idx="32">
                  <v>-0.04814814814814827</v>
                </pt>
                <pt idx="33">
                  <v>-0.03703703703703707</v>
                </pt>
                <pt idx="34">
                  <v>-0.03333333333333344</v>
                </pt>
                <pt idx="35">
                  <v>-0.03703703703703707</v>
                </pt>
                <pt idx="36">
                  <v>-0.09259259259259259</v>
                </pt>
                <pt idx="37">
                  <v>-0.05185185185185189</v>
                </pt>
                <pt idx="38">
                  <v>-0.0629629629629631</v>
                </pt>
                <pt idx="39">
                  <v>-0.02222222222222224</v>
                </pt>
                <pt idx="40">
                  <v>-0.1222222222222222</v>
                </pt>
                <pt idx="41">
                  <v>0</v>
                </pt>
                <pt idx="42">
                  <v>-0.03333333333333344</v>
                </pt>
                <pt idx="43">
                  <v>-0.09259259259259259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60266176"/>
        <scaling>
          <orientation val="minMax"/>
          <max val="1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877227961183752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25033109394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60266176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28065708204385"/>
          <y val="0.02063704640798017"/>
          <w val="0.68080333241926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0.04829838011817267"/>
                  <y val="0.3911501226281141"/>
                </manualLayout>
              </layout>
              <tx>
                <rich>
                  <a:bodyPr/>
                  <a:lstStyle/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y = 1.4471x + 2556.6
R² = 0.0005, p=0.4</a:t>
                    </a:r>
                  </a:p>
                </rich>
              </tx>
              <numFmt formatCode="General" sourceLinked="0"/>
            </trendlineLbl>
          </trendline>
          <xVal>
            <numRef>
              <f>'Report Datasheet (Monthly)'!$R$102:$R$122</f>
              <numCache>
                <formatCode>0.0</formatCode>
                <ptCount val="21"/>
                <pt idx="0">
                  <v>31.14285714285714</v>
                </pt>
                <pt idx="1">
                  <v>32.14285714285715</v>
                </pt>
                <pt idx="2">
                  <v>33.14285714285715</v>
                </pt>
                <pt idx="3">
                  <v>34.14285714285715</v>
                </pt>
                <pt idx="4">
                  <v>35.14285714285715</v>
                </pt>
                <pt idx="5">
                  <v>36.14285714285715</v>
                </pt>
                <pt idx="6">
                  <v>37.14285714285715</v>
                </pt>
                <pt idx="7">
                  <v>38.14285714285715</v>
                </pt>
                <pt idx="8">
                  <v>39.14285714285715</v>
                </pt>
                <pt idx="9">
                  <v>40.14285714285715</v>
                </pt>
                <pt idx="10">
                  <v>41.14285714285715</v>
                </pt>
                <pt idx="11">
                  <v>42.14285714285715</v>
                </pt>
                <pt idx="12">
                  <v>43.14285714285715</v>
                </pt>
                <pt idx="13">
                  <v>44.14285714285715</v>
                </pt>
                <pt idx="14">
                  <v>45.14285714285715</v>
                </pt>
                <pt idx="15">
                  <v>46.14285714285715</v>
                </pt>
                <pt idx="16">
                  <v>47.14285714285715</v>
                </pt>
                <pt idx="17">
                  <v>48.14285714285715</v>
                </pt>
                <pt idx="18">
                  <v>49.14285714285715</v>
                </pt>
                <pt idx="19">
                  <v>50.14285714285715</v>
                </pt>
                <pt idx="20">
                  <v>51.14285714285715</v>
                </pt>
              </numCache>
            </numRef>
          </xVal>
          <yVal>
            <numRef>
              <f>'Report Datasheet (Monthly)'!$M$102:$M$122</f>
              <numCache>
                <formatCode>General</formatCode>
                <ptCount val="21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3619568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xVal>
            <numRef>
              <f>'Report Datasheet (Monthly)'!$P$102:$P$128</f>
              <numCache>
                <formatCode>0</formatCode>
                <ptCount val="27"/>
                <pt idx="0">
                  <v>218</v>
                </pt>
                <pt idx="1">
                  <v>225</v>
                </pt>
                <pt idx="2">
                  <v>232</v>
                </pt>
                <pt idx="3">
                  <v>239</v>
                </pt>
                <pt idx="4">
                  <v>246</v>
                </pt>
                <pt idx="5">
                  <v>253</v>
                </pt>
                <pt idx="6">
                  <v>260</v>
                </pt>
                <pt idx="7">
                  <v>267</v>
                </pt>
                <pt idx="8">
                  <v>274</v>
                </pt>
                <pt idx="9">
                  <v>281</v>
                </pt>
                <pt idx="10">
                  <v>288</v>
                </pt>
                <pt idx="11">
                  <v>295</v>
                </pt>
                <pt idx="12">
                  <v>302</v>
                </pt>
                <pt idx="13">
                  <v>309</v>
                </pt>
                <pt idx="14">
                  <v>316</v>
                </pt>
                <pt idx="15">
                  <v>323</v>
                </pt>
                <pt idx="16">
                  <v>330</v>
                </pt>
                <pt idx="17">
                  <v>337</v>
                </pt>
                <pt idx="18">
                  <v>344</v>
                </pt>
                <pt idx="19">
                  <v>351</v>
                </pt>
                <pt idx="20">
                  <v>358</v>
                </pt>
                <pt idx="21">
                  <v>365</v>
                </pt>
                <pt idx="22">
                  <v>372</v>
                </pt>
                <pt idx="23">
                  <v>379</v>
                </pt>
                <pt idx="24">
                  <v>386</v>
                </pt>
                <pt idx="25">
                  <v>393</v>
                </pt>
              </numCache>
            </numRef>
          </xVal>
          <yVal>
            <numRef>
              <f>'Report Datasheet (Monthly)'!$M$102:$M$128</f>
              <numCache>
                <formatCode>General</formatCode>
                <ptCount val="27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  <pt idx="21">
                  <v>2630</v>
                </pt>
                <pt idx="22">
                  <v>2540</v>
                </pt>
                <pt idx="23">
                  <v>2650</v>
                </pt>
                <pt idx="24">
                  <v>2460</v>
                </pt>
                <pt idx="25">
                  <v>2570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3619568"/>
        <scaling>
          <orientation val="minMax"/>
          <max val="60"/>
          <min val="2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4135565144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3027606623798891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3619568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011454154061805"/>
          <y val="0.02063704640798017"/>
          <w val="0.629247092243145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(Monthly)'!$R$34:$R$77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(Monthly)'!$M$34:$M$77</f>
              <numCache>
                <formatCode>General</formatCode>
                <ptCount val="44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3591264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366973776371795"/>
                  <y val="-0.339668119997397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(Monthly)'!$R$34:$R$77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(Monthly)'!$J$34:$J$77</f>
              <numCache>
                <formatCode>0%</formatCode>
                <ptCount val="44"/>
                <pt idx="0">
                  <v>-0.06666666666666672</v>
                </pt>
                <pt idx="1">
                  <v>-0.07037037037037051</v>
                </pt>
                <pt idx="2">
                  <v>-0.03333333333333344</v>
                </pt>
                <pt idx="3">
                  <v>-0.06666666666666672</v>
                </pt>
                <pt idx="4">
                  <v>-0.07407407407407414</v>
                </pt>
                <pt idx="5">
                  <v>-0.08518518518518517</v>
                </pt>
                <pt idx="6">
                  <v>-0.0629629629629631</v>
                </pt>
                <pt idx="7">
                  <v>-0.07037037037037051</v>
                </pt>
                <pt idx="8">
                  <v>-0.07407407407407414</v>
                </pt>
                <pt idx="9">
                  <v>-0.06666666666666672</v>
                </pt>
                <pt idx="10">
                  <v>-0.07037037037037051</v>
                </pt>
                <pt idx="11">
                  <v>-0.05185185185185189</v>
                </pt>
                <pt idx="12">
                  <v>-0.05925925925925931</v>
                </pt>
                <pt idx="13">
                  <v>-0.02222222222222224</v>
                </pt>
                <pt idx="14">
                  <v>-0.04074074074074086</v>
                </pt>
                <pt idx="15">
                  <v>-0.05555555555555568</v>
                </pt>
                <pt idx="16">
                  <v>-0.05185185185185189</v>
                </pt>
                <pt idx="17">
                  <v>-0.03333333333333344</v>
                </pt>
                <pt idx="18">
                  <v>-0.04814814814814827</v>
                </pt>
                <pt idx="19">
                  <v>-0.07037037037037051</v>
                </pt>
                <pt idx="20">
                  <v>-0.04074074074074086</v>
                </pt>
                <pt idx="21">
                  <v>-0.05555555555555568</v>
                </pt>
                <pt idx="22">
                  <v>-0.06666666666666672</v>
                </pt>
                <pt idx="23">
                  <v>-0.04814814814814827</v>
                </pt>
                <pt idx="24">
                  <v>-0.03703703703703707</v>
                </pt>
                <pt idx="25">
                  <v>-0.05925925925925931</v>
                </pt>
                <pt idx="26">
                  <v>-0.07407407407407414</v>
                </pt>
                <pt idx="27">
                  <v>-0.01851851851851861</v>
                </pt>
                <pt idx="28">
                  <v>-0.05185185185185189</v>
                </pt>
                <pt idx="29">
                  <v>-0.05185185185185189</v>
                </pt>
                <pt idx="30">
                  <v>-0.03703703703703707</v>
                </pt>
                <pt idx="31">
                  <v>-0.02962962962962966</v>
                </pt>
                <pt idx="32">
                  <v>-0.04814814814814827</v>
                </pt>
                <pt idx="33">
                  <v>-0.03703703703703707</v>
                </pt>
                <pt idx="34">
                  <v>-0.03333333333333344</v>
                </pt>
                <pt idx="35">
                  <v>-0.03703703703703707</v>
                </pt>
                <pt idx="36">
                  <v>-0.09259259259259259</v>
                </pt>
                <pt idx="37">
                  <v>-0.05185185185185189</v>
                </pt>
                <pt idx="38">
                  <v>-0.0629629629629631</v>
                </pt>
                <pt idx="39">
                  <v>-0.02222222222222224</v>
                </pt>
                <pt idx="40">
                  <v>-0.1222222222222222</v>
                </pt>
                <pt idx="41">
                  <v>0</v>
                </pt>
                <pt idx="42">
                  <v>-0.03333333333333344</v>
                </pt>
                <pt idx="43">
                  <v>-0.09259259259259259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3591264"/>
        <scaling>
          <orientation val="minMax"/>
          <max val="1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5230689139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21092817943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3591264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90284982149743"/>
          <y val="0.02063704640798017"/>
          <w val="0.68611909293328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0.2782662095467732"/>
                  <y val="-0.444392237855514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M (V+AMI-P+)'!$R$123:$R$129</f>
              <numCache>
                <formatCode>0.0</formatCode>
                <ptCount val="7"/>
                <pt idx="0">
                  <v>52.14285714285715</v>
                </pt>
                <pt idx="1">
                  <v>53.14285714285715</v>
                </pt>
                <pt idx="2">
                  <v>53.28571428571428</v>
                </pt>
                <pt idx="3">
                  <v>53.42857142857143</v>
                </pt>
                <pt idx="4">
                  <v>53.57142857142857</v>
                </pt>
                <pt idx="5">
                  <v>54.14285714285715</v>
                </pt>
                <pt idx="6">
                  <v>55.14285714285715</v>
                </pt>
              </numCache>
            </numRef>
          </xVal>
          <yVal>
            <numRef>
              <f>'Report Datasheet M (V+AMI-P+)'!$M$123:$M$129</f>
              <numCache>
                <formatCode>General</formatCode>
                <ptCount val="7"/>
                <pt idx="0">
                  <v>2630</v>
                </pt>
                <pt idx="1">
                  <v>2320</v>
                </pt>
                <pt idx="2">
                  <v>2450</v>
                </pt>
                <pt idx="3">
                  <v>2310</v>
                </pt>
                <pt idx="4">
                  <v>2500</v>
                </pt>
                <pt idx="5">
                  <v>2350</v>
                </pt>
                <pt idx="6">
                  <v>2350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49628000"/>
        <axId val="1"/>
      </scatterChart>
      <scatterChart>
        <scatterStyle val="lineMarker"/>
        <varyColors val="0"/>
        <ser>
          <idx val="2"/>
          <order val="1"/>
          <tx>
            <v>%Mean</v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'Report Datasheet M (V+AMI-P+)'!$P$34:$P$70</f>
              <numCache>
                <formatCode>0</formatCode>
                <ptCount val="3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</numCache>
            </numRef>
          </xVal>
          <yVal>
            <numRef>
              <f>'Report Datasheet M (V+AMI-P+)'!$M$34:$M$70</f>
              <numCache>
                <formatCode>General</formatCode>
                <ptCount val="37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49628000"/>
        <scaling>
          <orientation val="minMax"/>
          <max val="58"/>
          <min val="51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902912255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97843750392445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49628000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73394601334658"/>
          <y val="0.03362269798919763"/>
          <w val="0.6991741134997421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M (V+AMI-P+)'!$R$111:$R$122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M (V+AMI-P+)'!$M$111:$M$122</f>
              <numCache>
                <formatCode>General</formatCode>
                <ptCount val="12"/>
                <pt idx="0">
                  <v>2690</v>
                </pt>
                <pt idx="1">
                  <v>2650</v>
                </pt>
                <pt idx="2">
                  <v>2750</v>
                </pt>
                <pt idx="3">
                  <v>2520</v>
                </pt>
                <pt idx="4">
                  <v>2460</v>
                </pt>
                <pt idx="5">
                  <v>2610</v>
                </pt>
                <pt idx="6">
                  <v>2570</v>
                </pt>
                <pt idx="7">
                  <v>2530</v>
                </pt>
                <pt idx="8">
                  <v>2690</v>
                </pt>
                <pt idx="9">
                  <v>2480</v>
                </pt>
                <pt idx="10">
                  <v>2540</v>
                </pt>
                <pt idx="11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58046112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893812393685393"/>
                  <y val="-0.29677794407930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M (V+AMI-P+)'!$R$111:$R$122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M (V+AMI-P+)'!$J$111:$J$122</f>
              <numCache>
                <formatCode>0%</formatCode>
                <ptCount val="12"/>
                <pt idx="0">
                  <v>-0.003703703703703789</v>
                </pt>
                <pt idx="1">
                  <v>-0.01851851851851861</v>
                </pt>
                <pt idx="2">
                  <v>0.01851851851851845</v>
                </pt>
                <pt idx="3">
                  <v>-0.06666666666666672</v>
                </pt>
                <pt idx="4">
                  <v>-0.08888888888888896</v>
                </pt>
                <pt idx="5">
                  <v>-0.03333333333333344</v>
                </pt>
                <pt idx="6">
                  <v>-0.04814814814814827</v>
                </pt>
                <pt idx="7">
                  <v>-0.0629629629629631</v>
                </pt>
                <pt idx="8">
                  <v>-0.003703703703703789</v>
                </pt>
                <pt idx="9">
                  <v>-0.08148148148148154</v>
                </pt>
                <pt idx="10">
                  <v>-0.05925925925925931</v>
                </pt>
                <pt idx="11">
                  <v>-0.05185185185185189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58046112"/>
        <scaling>
          <orientation val="minMax"/>
          <min val="4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7651200252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17406193324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5804611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2"/>
      </valAx>
    </plotArea>
    <plotVisOnly val="0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28065708204385"/>
          <y val="0.02063704640798017"/>
          <w val="0.68080333241926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0.04829838011817267"/>
                  <y val="0.39115012262811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M (V+AMI-P+)'!$R$102:$R$122</f>
              <numCache>
                <formatCode>0.0</formatCode>
                <ptCount val="21"/>
                <pt idx="0">
                  <v>31.14285714285714</v>
                </pt>
                <pt idx="1">
                  <v>32.14285714285715</v>
                </pt>
                <pt idx="2">
                  <v>33.14285714285715</v>
                </pt>
                <pt idx="3">
                  <v>34.14285714285715</v>
                </pt>
                <pt idx="4">
                  <v>35.14285714285715</v>
                </pt>
                <pt idx="5">
                  <v>36.14285714285715</v>
                </pt>
                <pt idx="6">
                  <v>37.14285714285715</v>
                </pt>
                <pt idx="7">
                  <v>38.14285714285715</v>
                </pt>
                <pt idx="8">
                  <v>39.14285714285715</v>
                </pt>
                <pt idx="9">
                  <v>40.14285714285715</v>
                </pt>
                <pt idx="10">
                  <v>41.14285714285715</v>
                </pt>
                <pt idx="11">
                  <v>42.14285714285715</v>
                </pt>
                <pt idx="12">
                  <v>43.14285714285715</v>
                </pt>
                <pt idx="13">
                  <v>44.14285714285715</v>
                </pt>
                <pt idx="14">
                  <v>45.14285714285715</v>
                </pt>
                <pt idx="15">
                  <v>46.14285714285715</v>
                </pt>
                <pt idx="16">
                  <v>47.14285714285715</v>
                </pt>
                <pt idx="17">
                  <v>48.14285714285715</v>
                </pt>
                <pt idx="18">
                  <v>49.14285714285715</v>
                </pt>
                <pt idx="19">
                  <v>50.14285714285715</v>
                </pt>
                <pt idx="20">
                  <v>51.14285714285715</v>
                </pt>
              </numCache>
            </numRef>
          </xVal>
          <yVal>
            <numRef>
              <f>'Report Datasheet M (V+AMI-P+)'!$M$102:$M$122</f>
              <numCache>
                <formatCode>General</formatCode>
                <ptCount val="21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8012784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xVal>
            <numRef>
              <f>'Report Datasheet M (V+AMI-P+)'!$P$102:$P$128</f>
              <numCache>
                <formatCode>0</formatCode>
                <ptCount val="27"/>
                <pt idx="0">
                  <v>218</v>
                </pt>
                <pt idx="1">
                  <v>225</v>
                </pt>
                <pt idx="2">
                  <v>232</v>
                </pt>
                <pt idx="3">
                  <v>239</v>
                </pt>
                <pt idx="4">
                  <v>246</v>
                </pt>
                <pt idx="5">
                  <v>253</v>
                </pt>
                <pt idx="6">
                  <v>260</v>
                </pt>
                <pt idx="7">
                  <v>267</v>
                </pt>
                <pt idx="8">
                  <v>274</v>
                </pt>
                <pt idx="9">
                  <v>281</v>
                </pt>
                <pt idx="10">
                  <v>288</v>
                </pt>
                <pt idx="11">
                  <v>295</v>
                </pt>
                <pt idx="12">
                  <v>302</v>
                </pt>
                <pt idx="13">
                  <v>309</v>
                </pt>
                <pt idx="14">
                  <v>316</v>
                </pt>
                <pt idx="15">
                  <v>323</v>
                </pt>
                <pt idx="16">
                  <v>330</v>
                </pt>
                <pt idx="17">
                  <v>337</v>
                </pt>
                <pt idx="18">
                  <v>344</v>
                </pt>
                <pt idx="19">
                  <v>351</v>
                </pt>
                <pt idx="20">
                  <v>358</v>
                </pt>
                <pt idx="21">
                  <v>365</v>
                </pt>
                <pt idx="22">
                  <v>372</v>
                </pt>
                <pt idx="23">
                  <v>373</v>
                </pt>
                <pt idx="24">
                  <v>374</v>
                </pt>
                <pt idx="25">
                  <v>375</v>
                </pt>
                <pt idx="26">
                  <v>379</v>
                </pt>
              </numCache>
            </numRef>
          </xVal>
          <yVal>
            <numRef>
              <f>'Report Datasheet M (V+AMI-P+)'!$M$102:$M$128</f>
              <numCache>
                <formatCode>General</formatCode>
                <ptCount val="27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  <pt idx="21">
                  <v>2630</v>
                </pt>
                <pt idx="22">
                  <v>2320</v>
                </pt>
                <pt idx="23">
                  <v>2450</v>
                </pt>
                <pt idx="24">
                  <v>2310</v>
                </pt>
                <pt idx="25">
                  <v>2500</v>
                </pt>
                <pt idx="26">
                  <v>2350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8012784"/>
        <scaling>
          <orientation val="minMax"/>
          <max val="60"/>
          <min val="2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40787942744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3027734935194956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8012784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011454154061805"/>
          <y val="0.02063704640798017"/>
          <w val="0.629247092243145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M (V+AMI-P+)'!$R$34:$R$77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M (V+AMI-P+)'!$M$34:$M$77</f>
              <numCache>
                <formatCode>General</formatCode>
                <ptCount val="44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8074672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366973776371795"/>
                  <y val="-0.339668119997397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M (V+AMI-P+)'!$R$34:$R$77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M (V+AMI-P+)'!$J$34:$J$77</f>
              <numCache>
                <formatCode>0%</formatCode>
                <ptCount val="44"/>
                <pt idx="0">
                  <v>-0.06666666666666672</v>
                </pt>
                <pt idx="1">
                  <v>-0.07037037037037051</v>
                </pt>
                <pt idx="2">
                  <v>-0.03333333333333344</v>
                </pt>
                <pt idx="3">
                  <v>-0.06666666666666672</v>
                </pt>
                <pt idx="4">
                  <v>-0.07407407407407414</v>
                </pt>
                <pt idx="5">
                  <v>-0.08518518518518517</v>
                </pt>
                <pt idx="6">
                  <v>-0.0629629629629631</v>
                </pt>
                <pt idx="7">
                  <v>-0.07037037037037051</v>
                </pt>
                <pt idx="8">
                  <v>-0.07407407407407414</v>
                </pt>
                <pt idx="9">
                  <v>-0.06666666666666672</v>
                </pt>
                <pt idx="10">
                  <v>-0.07037037037037051</v>
                </pt>
                <pt idx="11">
                  <v>-0.05185185185185189</v>
                </pt>
                <pt idx="12">
                  <v>-0.05925925925925931</v>
                </pt>
                <pt idx="13">
                  <v>-0.02222222222222224</v>
                </pt>
                <pt idx="14">
                  <v>-0.04074074074074086</v>
                </pt>
                <pt idx="15">
                  <v>-0.05555555555555568</v>
                </pt>
                <pt idx="16">
                  <v>-0.05185185185185189</v>
                </pt>
                <pt idx="17">
                  <v>-0.03333333333333344</v>
                </pt>
                <pt idx="18">
                  <v>-0.04814814814814827</v>
                </pt>
                <pt idx="19">
                  <v>-0.07037037037037051</v>
                </pt>
                <pt idx="20">
                  <v>-0.04074074074074086</v>
                </pt>
                <pt idx="21">
                  <v>-0.05555555555555568</v>
                </pt>
                <pt idx="22">
                  <v>-0.06666666666666672</v>
                </pt>
                <pt idx="23">
                  <v>-0.04814814814814827</v>
                </pt>
                <pt idx="24">
                  <v>-0.03703703703703707</v>
                </pt>
                <pt idx="25">
                  <v>-0.05925925925925931</v>
                </pt>
                <pt idx="26">
                  <v>-0.07407407407407414</v>
                </pt>
                <pt idx="27">
                  <v>-0.01851851851851861</v>
                </pt>
                <pt idx="28">
                  <v>-0.05185185185185189</v>
                </pt>
                <pt idx="29">
                  <v>-0.05185185185185189</v>
                </pt>
                <pt idx="30">
                  <v>-0.03703703703703707</v>
                </pt>
                <pt idx="31">
                  <v>-0.02962962962962966</v>
                </pt>
                <pt idx="32">
                  <v>-0.04814814814814827</v>
                </pt>
                <pt idx="33">
                  <v>-0.03703703703703707</v>
                </pt>
                <pt idx="34">
                  <v>-0.03333333333333344</v>
                </pt>
                <pt idx="35">
                  <v>-0.03703703703703707</v>
                </pt>
                <pt idx="36">
                  <v>-0.09259259259259259</v>
                </pt>
                <pt idx="37">
                  <v>-0.05185185185185189</v>
                </pt>
                <pt idx="38">
                  <v>-0.0629629629629631</v>
                </pt>
                <pt idx="39">
                  <v>-0.02222222222222224</v>
                </pt>
                <pt idx="40">
                  <v>-0.1222222222222222</v>
                </pt>
                <pt idx="41">
                  <v>0</v>
                </pt>
                <pt idx="42">
                  <v>-0.03333333333333344</v>
                </pt>
                <pt idx="43">
                  <v>-0.09259259259259259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8074672"/>
        <scaling>
          <orientation val="minMax"/>
          <max val="1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5230689139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21092817943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807467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90284982149743"/>
          <y val="0.02063704640798017"/>
          <w val="0.68611909293328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685693901728618"/>
                  <y val="0.1048259541327826"/>
                </manualLayout>
              </layout>
              <tx>
                <rich>
                  <a:bodyPr/>
                  <a:lstStyle/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y = -183.99x + 3677.7
R² = 0.4819, p=0.01</a:t>
                    </a:r>
                  </a:p>
                </rich>
              </tx>
              <numFmt formatCode="General" sourceLinked="0"/>
            </trendlineLbl>
          </trendline>
          <xVal>
            <numRef>
              <f>'Report Datasheet (V+AMI-P+)'!$R$119:$R$128</f>
              <numCache>
                <formatCode>0.0</formatCode>
                <ptCount val="10"/>
                <pt idx="0">
                  <v>48.14285714285715</v>
                </pt>
                <pt idx="1">
                  <v>49.14285714285715</v>
                </pt>
                <pt idx="2">
                  <v>50.14285714285715</v>
                </pt>
                <pt idx="3">
                  <v>51.14285714285715</v>
                </pt>
                <pt idx="4">
                  <v>52.14285714285715</v>
                </pt>
                <pt idx="5">
                  <v>53.14285714285715</v>
                </pt>
                <pt idx="6">
                  <v>53.28571428571428</v>
                </pt>
                <pt idx="7">
                  <v>53.42857142857143</v>
                </pt>
                <pt idx="8">
                  <v>53.57142857142857</v>
                </pt>
                <pt idx="9">
                  <v>54.14285714285715</v>
                </pt>
              </numCache>
            </numRef>
          </xVal>
          <yVal>
            <numRef>
              <f>'Report Datasheet (V+AMI-P+)'!$M$119:$M$128</f>
              <numCache>
                <formatCode>General</formatCode>
                <ptCount val="10"/>
                <pt idx="0">
                  <v>2690</v>
                </pt>
                <pt idx="1">
                  <v>2480</v>
                </pt>
                <pt idx="2">
                  <v>2540</v>
                </pt>
                <pt idx="3">
                  <v>2560</v>
                </pt>
                <pt idx="4">
                  <v>2630</v>
                </pt>
                <pt idx="5">
                  <v>2320</v>
                </pt>
                <pt idx="6">
                  <v>2450</v>
                </pt>
                <pt idx="7">
                  <v>2310</v>
                </pt>
                <pt idx="8">
                  <v>2500</v>
                </pt>
                <pt idx="9">
                  <v>2350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40647248"/>
        <axId val="1"/>
      </scatterChart>
      <scatterChart>
        <scatterStyle val="lineMarker"/>
        <varyColors val="0"/>
        <ser>
          <idx val="2"/>
          <order val="1"/>
          <tx>
            <v>%Mean</v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'Report Datasheet (V+AMI-P+)'!$P$34:$P$70</f>
              <numCache>
                <formatCode>0</formatCode>
                <ptCount val="3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</numCache>
            </numRef>
          </xVal>
          <yVal>
            <numRef>
              <f>'Report Datasheet (V+AMI-P+)'!$M$34:$M$70</f>
              <numCache>
                <formatCode>General</formatCode>
                <ptCount val="37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40647248"/>
        <scaling>
          <orientation val="minMax"/>
          <max val="56"/>
          <min val="4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902912255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97843750392445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40647248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5.xml" Type="http://schemas.openxmlformats.org/officeDocument/2006/relationships/chart" /><Relationship Id="rId2" Target="/xl/charts/chart6.xml" Type="http://schemas.openxmlformats.org/officeDocument/2006/relationships/chart" /><Relationship Id="rId3" Target="/xl/charts/chart7.xml" Type="http://schemas.openxmlformats.org/officeDocument/2006/relationships/chart" /><Relationship Id="rId4" Target="/xl/charts/chart8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9.xml" Type="http://schemas.openxmlformats.org/officeDocument/2006/relationships/chart" /><Relationship Id="rId2" Target="/xl/charts/chart10.xml" Type="http://schemas.openxmlformats.org/officeDocument/2006/relationships/chart" /><Relationship Id="rId3" Target="/xl/charts/chart11.xml" Type="http://schemas.openxmlformats.org/officeDocument/2006/relationships/chart" /><Relationship Id="rId4" Target="/xl/charts/chart12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13.xml" Type="http://schemas.openxmlformats.org/officeDocument/2006/relationships/chart" /><Relationship Id="rId2" Target="/xl/charts/chart14.xml" Type="http://schemas.openxmlformats.org/officeDocument/2006/relationships/chart" /><Relationship Id="rId3" Target="/xl/charts/chart15.xml" Type="http://schemas.openxmlformats.org/officeDocument/2006/relationships/chart" /><Relationship Id="rId4" Target="/xl/charts/chart16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17.xml" Type="http://schemas.openxmlformats.org/officeDocument/2006/relationships/chart" /><Relationship Id="rId2" Target="/xl/charts/chart18.xml" Type="http://schemas.openxmlformats.org/officeDocument/2006/relationships/chart" /><Relationship Id="rId3" Target="/xl/charts/chart19.xml" Type="http://schemas.openxmlformats.org/officeDocument/2006/relationships/chart" /><Relationship Id="rId4" Target="/xl/charts/chart20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21.xml" Type="http://schemas.openxmlformats.org/officeDocument/2006/relationships/chart" /><Relationship Id="rId2" Target="/xl/charts/chart22.xml" Type="http://schemas.openxmlformats.org/officeDocument/2006/relationships/chart" /><Relationship Id="rId3" Target="/xl/charts/chart23.xml" Type="http://schemas.openxmlformats.org/officeDocument/2006/relationships/chart" /><Relationship Id="rId4" Target="/xl/charts/chart24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25.xml" Type="http://schemas.openxmlformats.org/officeDocument/2006/relationships/chart" /><Relationship Id="rId2" Target="/xl/charts/chart26.xml" Type="http://schemas.openxmlformats.org/officeDocument/2006/relationships/chart" /><Relationship Id="rId3" Target="/xl/charts/chart27.xml" Type="http://schemas.openxmlformats.org/officeDocument/2006/relationships/chart" /><Relationship Id="rId4" Target="/xl/charts/chart28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749300</colOff>
      <row>12</row>
      <rowOff>63500</rowOff>
    </from>
    <to>
      <col>13</col>
      <colOff>749300</colOff>
      <row>24</row>
      <rowOff>101600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736600</colOff>
      <row>2</row>
      <rowOff>12700</rowOff>
    </from>
    <to>
      <col>21</col>
      <colOff>647700</colOff>
      <row>11</row>
      <rowOff>165100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177800</colOff>
      <row>12</row>
      <rowOff>63500</rowOff>
    </from>
    <to>
      <col>7</col>
      <colOff>558800</colOff>
      <row>24</row>
      <rowOff>101600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723900</colOff>
      <row>19</row>
      <rowOff>76200</rowOff>
    </from>
    <to>
      <col>21</col>
      <colOff>647700</colOff>
      <row>31</row>
      <rowOff>88900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749300</colOff>
      <row>12</row>
      <rowOff>63500</rowOff>
    </from>
    <to>
      <col>13</col>
      <colOff>749300</colOff>
      <row>24</row>
      <rowOff>101600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736600</colOff>
      <row>2</row>
      <rowOff>12700</rowOff>
    </from>
    <to>
      <col>21</col>
      <colOff>647700</colOff>
      <row>13</row>
      <rowOff>127000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177800</colOff>
      <row>12</row>
      <rowOff>63500</rowOff>
    </from>
    <to>
      <col>7</col>
      <colOff>558800</colOff>
      <row>24</row>
      <rowOff>101600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723900</colOff>
      <row>19</row>
      <rowOff>76200</rowOff>
    </from>
    <to>
      <col>21</col>
      <colOff>647700</colOff>
      <row>31</row>
      <rowOff>88900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749300</colOff>
      <row>12</row>
      <rowOff>63500</rowOff>
    </from>
    <to>
      <col>13</col>
      <colOff>749300</colOff>
      <row>24</row>
      <rowOff>101600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736600</colOff>
      <row>2</row>
      <rowOff>12700</rowOff>
    </from>
    <to>
      <col>21</col>
      <colOff>647700</colOff>
      <row>18</row>
      <rowOff>25400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177800</colOff>
      <row>12</row>
      <rowOff>63500</rowOff>
    </from>
    <to>
      <col>7</col>
      <colOff>558800</colOff>
      <row>24</row>
      <rowOff>101600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723900</colOff>
      <row>19</row>
      <rowOff>76200</rowOff>
    </from>
    <to>
      <col>21</col>
      <colOff>647700</colOff>
      <row>31</row>
      <rowOff>88900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749300</colOff>
      <row>12</row>
      <rowOff>63500</rowOff>
    </from>
    <to>
      <col>13</col>
      <colOff>749300</colOff>
      <row>24</row>
      <rowOff>101600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736600</colOff>
      <row>2</row>
      <rowOff>12700</rowOff>
    </from>
    <to>
      <col>21</col>
      <colOff>647700</colOff>
      <row>13</row>
      <rowOff>88900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177800</colOff>
      <row>12</row>
      <rowOff>63500</rowOff>
    </from>
    <to>
      <col>7</col>
      <colOff>558800</colOff>
      <row>24</row>
      <rowOff>101600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723900</colOff>
      <row>19</row>
      <rowOff>76200</rowOff>
    </from>
    <to>
      <col>21</col>
      <colOff>647700</colOff>
      <row>31</row>
      <rowOff>88900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749300</colOff>
      <row>12</row>
      <rowOff>63500</rowOff>
    </from>
    <to>
      <col>13</col>
      <colOff>749300</colOff>
      <row>24</row>
      <rowOff>101600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736600</colOff>
      <row>2</row>
      <rowOff>12700</rowOff>
    </from>
    <to>
      <col>21</col>
      <colOff>647700</colOff>
      <row>11</row>
      <rowOff>165100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177800</colOff>
      <row>12</row>
      <rowOff>63500</rowOff>
    </from>
    <to>
      <col>7</col>
      <colOff>457200</colOff>
      <row>24</row>
      <rowOff>101600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723900</colOff>
      <row>13</row>
      <rowOff>76200</rowOff>
    </from>
    <to>
      <col>21</col>
      <colOff>647700</colOff>
      <row>24</row>
      <rowOff>139700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101600</colOff>
      <row>12</row>
      <rowOff>25400</rowOff>
    </from>
    <to>
      <col>7</col>
      <colOff>558800</colOff>
      <row>24</row>
      <rowOff>63500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723900</colOff>
      <row>7</row>
      <rowOff>165100</rowOff>
    </from>
    <to>
      <col>21</col>
      <colOff>622300</colOff>
      <row>18</row>
      <rowOff>165100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8</col>
      <colOff>63500</colOff>
      <row>12</row>
      <rowOff>25400</rowOff>
    </from>
    <to>
      <col>13</col>
      <colOff>673100</colOff>
      <row>24</row>
      <rowOff>63500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723900</colOff>
      <row>22</row>
      <rowOff>25400</rowOff>
    </from>
    <to>
      <col>21</col>
      <colOff>647700</colOff>
      <row>32</row>
      <rowOff>177800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101600</colOff>
      <row>12</row>
      <rowOff>25400</rowOff>
    </from>
    <to>
      <col>7</col>
      <colOff>558800</colOff>
      <row>24</row>
      <rowOff>63500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723900</colOff>
      <row>5</row>
      <rowOff>165100</rowOff>
    </from>
    <to>
      <col>21</col>
      <colOff>622300</colOff>
      <row>18</row>
      <rowOff>165100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8</col>
      <colOff>63500</colOff>
      <row>12</row>
      <rowOff>25400</rowOff>
    </from>
    <to>
      <col>13</col>
      <colOff>673100</colOff>
      <row>24</row>
      <rowOff>63500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723900</colOff>
      <row>22</row>
      <rowOff>25400</rowOff>
    </from>
    <to>
      <col>21</col>
      <colOff>647700</colOff>
      <row>32</row>
      <rowOff>177800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J249"/>
  <sheetViews>
    <sheetView tabSelected="1" topLeftCell="A4" workbookViewId="0">
      <selection activeCell="B28" sqref="B27:B29"/>
    </sheetView>
  </sheetViews>
  <sheetFormatPr baseColWidth="10" defaultRowHeight="15"/>
  <cols>
    <col customWidth="1" max="1" min="1" style="62" width="9.33203125"/>
    <col customWidth="1" max="2" min="2" style="62" width="17.5"/>
    <col customWidth="1" max="3" min="3" style="62" width="7.5"/>
    <col customWidth="1" max="4" min="4" style="62" width="8.6640625"/>
    <col customWidth="1" max="5" min="5" style="62" width="9.83203125"/>
    <col customWidth="1" max="6" min="6" style="62" width="9.5"/>
    <col customWidth="1" max="7" min="7" style="62" width="8.83203125"/>
    <col customWidth="1" max="8" min="8" style="62" width="10.83203125"/>
    <col customWidth="1" max="9" min="9" style="62" width="13.5"/>
    <col customWidth="1" max="10" min="10" style="62" width="8.6640625"/>
    <col customWidth="1" max="11" min="11" style="62" width="9.5"/>
    <col customWidth="1" max="12" min="12" style="62" width="8.6640625"/>
    <col customWidth="1" max="13" min="13" style="62" width="8.83203125"/>
    <col customWidth="1" max="15" min="14" style="62" width="11.33203125"/>
    <col customWidth="1" max="16" min="16" style="62" width="7.1640625"/>
    <col bestFit="1" customWidth="1" max="17" min="17" style="62" width="9.83203125"/>
    <col customWidth="1" max="19" min="18" style="62" width="10.33203125"/>
    <col customWidth="1" max="20" min="20" style="62" width="8.5"/>
    <col bestFit="1" customWidth="1" max="21" min="21" style="62" width="10.5"/>
    <col customWidth="1" max="23" min="22" style="62" width="8.83203125"/>
    <col bestFit="1" customWidth="1" max="24" min="24" style="62" width="9.5"/>
    <col customWidth="1" max="30" min="25" style="62" width="8.83203125"/>
    <col customWidth="1" max="31" min="31" style="62" width="12.1640625"/>
    <col customWidth="1" max="256" min="32" style="62" width="8.83203125"/>
  </cols>
  <sheetData>
    <row customHeight="1" ht="20.25" r="1" s="62" thickBot="1">
      <c r="B1" s="135" t="inlineStr">
        <is>
          <t xml:space="preserve">Monthly Report </t>
        </is>
      </c>
      <c r="C1" s="135" t="n"/>
      <c r="D1" s="135" t="n"/>
      <c r="E1" s="135" t="n"/>
      <c r="F1" s="135" t="n"/>
      <c r="G1" s="135" t="n"/>
      <c r="H1" s="135" t="n"/>
      <c r="I1" s="135" t="n"/>
      <c r="J1" s="136" t="n"/>
      <c r="K1" s="136" t="n"/>
      <c r="L1" s="136" t="n"/>
    </row>
    <row customHeight="1" ht="16" r="2" s="62" thickBot="1">
      <c r="B2" s="68" t="inlineStr">
        <is>
          <t>Patient Study Number</t>
        </is>
      </c>
      <c r="C2" s="69" t="n"/>
      <c r="D2" s="69" t="n"/>
      <c r="E2" s="70" t="inlineStr">
        <is>
          <t>WU1</t>
        </is>
      </c>
      <c r="F2" s="71" t="n"/>
      <c r="G2" s="104" t="n"/>
      <c r="H2" s="70" t="inlineStr">
        <is>
          <t>Supplemental Data</t>
        </is>
      </c>
      <c r="I2" s="294" t="inlineStr">
        <is>
          <t>Patient NL</t>
        </is>
      </c>
      <c r="J2" s="295" t="inlineStr">
        <is>
          <t>ABNL</t>
        </is>
      </c>
      <c r="K2" s="346" t="n"/>
      <c r="L2" s="346" t="n"/>
      <c r="M2" s="346" t="n"/>
      <c r="N2" s="347" t="n"/>
      <c r="O2" s="30" t="n"/>
      <c r="P2" s="30" t="n"/>
      <c r="Q2" s="67" t="n"/>
      <c r="R2" s="67" t="n"/>
      <c r="S2" s="67" t="n"/>
      <c r="U2" s="29" t="n"/>
      <c r="V2" s="29" t="n"/>
      <c r="W2" s="29" t="n"/>
      <c r="X2" s="29" t="n"/>
      <c r="Y2" s="29" t="n"/>
      <c r="AA2" s="29" t="n"/>
      <c r="AB2" s="29" t="n"/>
      <c r="AC2" s="29" t="n"/>
      <c r="AD2" s="29" t="n"/>
      <c r="AE2" s="29" t="n"/>
    </row>
    <row r="3">
      <c r="B3" s="72" t="inlineStr">
        <is>
          <t>Report Date</t>
        </is>
      </c>
      <c r="C3" s="79" t="n"/>
      <c r="D3" s="79" t="n"/>
      <c r="E3" s="74">
        <f>(N77)</f>
        <v/>
      </c>
      <c r="F3" s="75" t="n"/>
      <c r="G3" s="296" t="inlineStr">
        <is>
          <t>Questionnare</t>
        </is>
      </c>
      <c r="H3" s="348" t="n"/>
      <c r="I3" s="231" t="inlineStr">
        <is>
          <t>Negative</t>
        </is>
      </c>
      <c r="J3" s="349" t="n"/>
      <c r="K3" s="348" t="n"/>
      <c r="L3" s="348" t="n"/>
      <c r="M3" s="348" t="n"/>
      <c r="N3" s="350" t="n"/>
      <c r="O3" s="30" t="n"/>
      <c r="P3" s="30" t="n"/>
      <c r="Q3" s="67" t="n"/>
      <c r="R3" s="67" t="n"/>
      <c r="S3" s="67" t="n"/>
      <c r="U3" s="29" t="n"/>
      <c r="V3" s="29" t="n"/>
      <c r="W3" s="29" t="n"/>
      <c r="X3" s="29" t="n"/>
      <c r="Y3" s="29" t="n"/>
      <c r="AA3" s="29" t="n"/>
      <c r="AB3" s="29" t="n"/>
      <c r="AC3" s="29" t="n"/>
      <c r="AD3" s="29" t="n"/>
      <c r="AE3" s="29" t="n"/>
    </row>
    <row r="4">
      <c r="A4" s="351" t="n"/>
      <c r="B4" s="72" t="inlineStr">
        <is>
          <t>Surveillance week</t>
        </is>
      </c>
      <c r="C4" s="79" t="n"/>
      <c r="D4" s="79" t="n"/>
      <c r="E4" s="76" t="n">
        <v>6</v>
      </c>
      <c r="F4" s="75" t="n"/>
      <c r="G4" s="229" t="n"/>
      <c r="H4" s="227" t="n"/>
      <c r="I4" s="228" t="n"/>
      <c r="J4" s="230" t="n"/>
      <c r="K4" s="226" t="n"/>
      <c r="L4" s="226" t="n"/>
      <c r="M4" s="226" t="n"/>
      <c r="N4" s="232" t="n"/>
      <c r="X4" s="27" t="n"/>
      <c r="Y4" s="28" t="n"/>
      <c r="AA4" s="27" t="n"/>
      <c r="AB4" s="27" t="n"/>
      <c r="AC4" s="27" t="n"/>
      <c r="AD4" s="27" t="n"/>
      <c r="AE4" s="55" t="n"/>
    </row>
    <row r="5">
      <c r="A5" s="351" t="n"/>
      <c r="B5" s="72" t="inlineStr">
        <is>
          <t xml:space="preserve">FEV1 (L) </t>
        </is>
      </c>
      <c r="C5" s="81" t="n"/>
      <c r="D5" s="81" t="n"/>
      <c r="E5" s="81" t="n"/>
      <c r="F5" s="75" t="n"/>
      <c r="G5" s="335" t="n"/>
      <c r="H5" s="336" t="n"/>
      <c r="I5" s="221" t="n"/>
      <c r="J5" s="222" t="n"/>
      <c r="K5" s="223" t="n"/>
      <c r="L5" s="223" t="n"/>
      <c r="M5" s="223" t="n"/>
      <c r="N5" s="224" t="n"/>
      <c r="P5" s="172" t="n"/>
      <c r="Q5" s="171" t="n"/>
      <c r="R5" s="351" t="n"/>
      <c r="S5" s="351" t="n"/>
      <c r="U5" s="27" t="n"/>
      <c r="V5" s="27" t="n"/>
      <c r="W5" s="27" t="n"/>
      <c r="X5" s="27" t="n"/>
      <c r="Y5" s="28" t="n"/>
      <c r="AA5" s="27" t="n"/>
      <c r="AB5" s="27" t="n"/>
      <c r="AC5" s="27" t="n"/>
      <c r="AD5" s="27" t="n"/>
      <c r="AE5" s="55" t="n"/>
    </row>
    <row r="6">
      <c r="A6" s="351" t="n"/>
      <c r="B6" s="72" t="inlineStr">
        <is>
          <t xml:space="preserve">    Pre-Surv NL Range</t>
        </is>
      </c>
      <c r="C6" s="81" t="n"/>
      <c r="D6" s="217">
        <f>(D30)</f>
        <v/>
      </c>
      <c r="E6" s="341">
        <f>(E30)</f>
        <v/>
      </c>
      <c r="F6" s="77" t="n"/>
      <c r="G6" s="269" t="inlineStr">
        <is>
          <t>Oximetry</t>
        </is>
      </c>
      <c r="H6" s="352" t="n"/>
      <c r="I6" s="78" t="n"/>
      <c r="J6" s="353" t="n"/>
      <c r="K6" s="352" t="n"/>
      <c r="L6" s="352" t="n"/>
      <c r="M6" s="352" t="n"/>
      <c r="N6" s="354" t="n"/>
      <c r="P6" s="172" t="n"/>
      <c r="Q6" s="171" t="n"/>
      <c r="R6" s="351" t="n"/>
      <c r="S6" s="351" t="n"/>
      <c r="U6" s="27" t="n"/>
      <c r="V6" s="27" t="n"/>
      <c r="W6" s="27" t="n"/>
      <c r="X6" s="27" t="n"/>
      <c r="Y6" s="28" t="n"/>
      <c r="AA6" s="27" t="n"/>
      <c r="AB6" s="27" t="n"/>
      <c r="AC6" s="27" t="n"/>
      <c r="AD6" s="27" t="n"/>
      <c r="AE6" s="55" t="n"/>
    </row>
    <row r="7">
      <c r="A7" s="351" t="n"/>
      <c r="B7" s="72" t="inlineStr">
        <is>
          <t xml:space="preserve">    Current NL Range</t>
        </is>
      </c>
      <c r="C7" s="81" t="n"/>
      <c r="D7" s="217">
        <f>(D31)</f>
        <v/>
      </c>
      <c r="E7" s="341">
        <f>(E31)</f>
        <v/>
      </c>
      <c r="F7" s="77" t="n"/>
      <c r="G7" s="274" t="inlineStr">
        <is>
          <t>Mean O2 Sat (%)</t>
        </is>
      </c>
      <c r="H7" s="355" t="n"/>
      <c r="I7" s="158" t="n">
        <v>93</v>
      </c>
      <c r="J7" s="356" t="n"/>
      <c r="K7" s="355" t="n"/>
      <c r="L7" s="355" t="n"/>
      <c r="M7" s="355" t="n"/>
      <c r="N7" s="357" t="n"/>
      <c r="P7" s="172" t="n"/>
      <c r="Q7" s="171" t="n"/>
      <c r="R7" s="351" t="n"/>
      <c r="S7" s="351" t="n"/>
      <c r="U7" s="27" t="n"/>
      <c r="V7" s="27" t="n"/>
      <c r="W7" s="27" t="n"/>
      <c r="X7" s="27" t="n"/>
      <c r="Y7" s="28" t="n"/>
      <c r="AA7" s="27" t="n"/>
      <c r="AB7" s="27" t="n"/>
      <c r="AC7" s="27" t="n"/>
      <c r="AD7" s="27" t="n"/>
      <c r="AE7" s="55" t="n"/>
    </row>
    <row r="8">
      <c r="A8" s="351" t="n"/>
      <c r="B8" s="225" t="n"/>
      <c r="C8" s="81" t="n"/>
      <c r="D8" s="81" t="n"/>
      <c r="E8" s="81" t="n"/>
      <c r="F8" s="77" t="n"/>
      <c r="G8" s="267" t="inlineStr">
        <is>
          <t>O2 Sat (%) Range</t>
        </is>
      </c>
      <c r="I8" s="158" t="inlineStr">
        <is>
          <t>91-98</t>
        </is>
      </c>
      <c r="J8" s="358" t="n"/>
      <c r="N8" s="359" t="n"/>
      <c r="Q8" s="171" t="n"/>
      <c r="R8" s="351" t="n"/>
      <c r="S8" s="351" t="n"/>
      <c r="U8" s="27" t="n"/>
      <c r="V8" s="27" t="n"/>
      <c r="W8" s="27" t="n"/>
      <c r="X8" s="27" t="n"/>
      <c r="Y8" s="28" t="n"/>
      <c r="AA8" s="27" t="n"/>
      <c r="AB8" s="27" t="n"/>
      <c r="AC8" s="27" t="n"/>
      <c r="AD8" s="27" t="n"/>
      <c r="AE8" s="55" t="n"/>
    </row>
    <row r="9">
      <c r="A9" s="351" t="n"/>
      <c r="B9" s="72" t="inlineStr">
        <is>
          <t>FEV1 Variance</t>
        </is>
      </c>
      <c r="C9" s="79" t="n"/>
      <c r="D9" s="79" t="n"/>
      <c r="E9" s="126" t="inlineStr">
        <is>
          <t>NA</t>
        </is>
      </c>
      <c r="F9" s="77" t="n"/>
      <c r="G9" s="267" t="inlineStr">
        <is>
          <t>Lowest Value</t>
        </is>
      </c>
      <c r="I9" s="178" t="n">
        <v>91</v>
      </c>
      <c r="J9" s="360" t="n"/>
      <c r="N9" s="359" t="n"/>
      <c r="Q9" s="171" t="n"/>
      <c r="R9" s="351" t="n"/>
      <c r="S9" s="351" t="n"/>
      <c r="U9" s="27" t="n"/>
      <c r="V9" s="27" t="n"/>
      <c r="W9" s="27" t="n"/>
      <c r="X9" s="27" t="n"/>
      <c r="Y9" s="28" t="n"/>
      <c r="AA9" s="27" t="n"/>
      <c r="AB9" s="27" t="n"/>
      <c r="AC9" s="27" t="n"/>
      <c r="AD9" s="27" t="n"/>
      <c r="AE9" s="55" t="n"/>
    </row>
    <row r="10">
      <c r="A10" s="351" t="n"/>
      <c r="B10" s="72" t="inlineStr">
        <is>
          <t>FEV1 Variance Persistence</t>
        </is>
      </c>
      <c r="C10" s="79" t="n"/>
      <c r="D10" s="79" t="n"/>
      <c r="E10" s="126" t="inlineStr">
        <is>
          <t>NA</t>
        </is>
      </c>
      <c r="F10" s="77" t="n"/>
      <c r="G10" s="267" t="inlineStr">
        <is>
          <t>Duration (s)</t>
        </is>
      </c>
      <c r="I10" s="158" t="inlineStr">
        <is>
          <t>NA</t>
        </is>
      </c>
      <c r="J10" s="361" t="n"/>
      <c r="N10" s="359" t="n"/>
      <c r="Q10" s="171" t="n"/>
      <c r="R10" s="351" t="n"/>
      <c r="S10" s="351" t="n"/>
      <c r="U10" s="27" t="n"/>
      <c r="V10" s="27" t="n"/>
      <c r="W10" s="27" t="n"/>
      <c r="X10" s="27" t="n"/>
      <c r="Y10" s="28" t="n"/>
      <c r="AA10" s="27" t="n"/>
      <c r="AB10" s="27" t="n"/>
      <c r="AC10" s="27" t="n"/>
      <c r="AD10" s="27" t="n"/>
      <c r="AE10" s="55" t="n"/>
    </row>
    <row customHeight="1" ht="16" r="11" s="62" thickBot="1">
      <c r="A11" s="351" t="n"/>
      <c r="B11" s="83" t="inlineStr">
        <is>
          <t>Lowest FEV1 (current month)</t>
        </is>
      </c>
      <c r="C11" s="84" t="n"/>
      <c r="D11" s="84" t="n"/>
      <c r="E11" s="219">
        <f>MIN(H123:H127)</f>
        <v/>
      </c>
      <c r="F11" s="85" t="n"/>
      <c r="G11" s="285" t="inlineStr">
        <is>
          <t>Heart Rate (B/M)</t>
        </is>
      </c>
      <c r="H11" s="362" t="n"/>
      <c r="I11" s="216" t="inlineStr">
        <is>
          <t>70 (65-85)</t>
        </is>
      </c>
      <c r="J11" s="363" t="n"/>
      <c r="K11" s="362" t="n"/>
      <c r="L11" s="362" t="n"/>
      <c r="M11" s="362" t="n"/>
      <c r="N11" s="364" t="n"/>
      <c r="P11" s="172" t="n"/>
      <c r="Q11" s="171" t="n"/>
      <c r="R11" s="351" t="n"/>
      <c r="S11" s="351" t="n"/>
      <c r="U11" s="27" t="n"/>
      <c r="V11" s="27" t="n"/>
      <c r="W11" s="27" t="n"/>
      <c r="X11" s="27" t="n"/>
      <c r="Y11" s="28" t="n"/>
      <c r="AA11" s="27" t="n"/>
      <c r="AB11" s="27" t="n"/>
      <c r="AC11" s="27" t="n"/>
      <c r="AD11" s="27" t="n"/>
      <c r="AE11" s="55" t="n"/>
    </row>
    <row r="12">
      <c r="A12" s="351" t="n"/>
      <c r="B12" s="287" t="inlineStr">
        <is>
          <t>Monitoring Weeks (last 20 weeks)</t>
        </is>
      </c>
      <c r="C12" s="348" t="n"/>
      <c r="D12" s="348" t="n"/>
      <c r="E12" s="348" t="n"/>
      <c r="F12" s="348" t="n"/>
      <c r="G12" s="348" t="n"/>
      <c r="H12" s="348" t="n"/>
      <c r="I12" s="287" t="inlineStr">
        <is>
          <t>Monitoring Weeks (4 weeks)</t>
        </is>
      </c>
      <c r="J12" s="348" t="n"/>
      <c r="K12" s="348" t="n"/>
      <c r="L12" s="348" t="n"/>
      <c r="M12" s="348" t="n"/>
      <c r="N12" s="348" t="n"/>
      <c r="P12" s="172" t="n"/>
      <c r="Q12" s="171" t="n"/>
      <c r="R12" s="351" t="n"/>
      <c r="S12" s="351" t="n"/>
      <c r="U12" s="27" t="n"/>
      <c r="V12" s="27" t="n"/>
      <c r="W12" s="27" t="n"/>
      <c r="X12" s="27" t="n"/>
      <c r="Y12" s="28" t="n"/>
      <c r="AA12" s="27" t="n"/>
      <c r="AB12" s="27" t="n"/>
      <c r="AC12" s="27" t="n"/>
      <c r="AD12" s="27" t="n"/>
      <c r="AE12" s="55" t="n"/>
    </row>
    <row r="13">
      <c r="A13" s="351" t="n"/>
      <c r="B13" s="81" t="n"/>
      <c r="C13" s="88" t="n"/>
      <c r="D13" s="88" t="n"/>
      <c r="E13" s="88" t="n"/>
      <c r="F13" s="88" t="n"/>
      <c r="G13" s="88" t="n"/>
      <c r="H13" s="81" t="n"/>
      <c r="I13" s="88" t="n"/>
      <c r="J13" s="88" t="n"/>
      <c r="K13" s="88" t="n"/>
      <c r="L13" s="88" t="n"/>
      <c r="M13" s="88" t="n"/>
      <c r="N13" s="81" t="n"/>
      <c r="P13" s="172" t="n"/>
      <c r="Q13" s="171" t="n"/>
      <c r="R13" s="351" t="n"/>
      <c r="S13" s="351" t="n"/>
      <c r="U13" s="29" t="n"/>
      <c r="V13" s="29" t="n"/>
      <c r="W13" s="29" t="n"/>
      <c r="X13" s="29" t="n"/>
      <c r="Y13" s="29" t="n"/>
      <c r="AA13" s="29" t="n"/>
      <c r="AB13" s="29" t="n"/>
      <c r="AC13" s="29" t="n"/>
      <c r="AD13" s="29" t="n"/>
      <c r="AE13" s="29" t="n"/>
    </row>
    <row r="14">
      <c r="A14" s="351" t="n"/>
      <c r="B14" s="81" t="n"/>
      <c r="C14" s="88" t="n"/>
      <c r="D14" s="88" t="n"/>
      <c r="E14" s="88" t="n"/>
      <c r="F14" s="88" t="n"/>
      <c r="G14" s="88" t="n"/>
      <c r="H14" s="81" t="n"/>
      <c r="I14" s="88" t="n"/>
      <c r="J14" s="88" t="n"/>
      <c r="K14" s="88" t="n"/>
      <c r="L14" s="88" t="n"/>
      <c r="M14" s="88" t="n"/>
      <c r="N14" s="81" t="n"/>
      <c r="P14" s="172" t="n"/>
      <c r="Q14" s="171" t="n"/>
      <c r="R14" s="351" t="n"/>
      <c r="S14" s="351" t="n"/>
      <c r="U14" s="29" t="n"/>
      <c r="V14" s="29" t="n"/>
      <c r="W14" s="29" t="n"/>
      <c r="X14" s="29" t="n"/>
      <c r="Y14" s="29" t="n"/>
      <c r="AA14" s="29" t="n"/>
      <c r="AB14" s="29" t="n"/>
      <c r="AC14" s="29" t="n"/>
      <c r="AD14" s="29" t="n"/>
      <c r="AE14" s="29" t="n"/>
    </row>
    <row r="15">
      <c r="A15" s="351" t="n"/>
      <c r="B15" s="81" t="n"/>
      <c r="C15" s="88" t="n"/>
      <c r="D15" s="88" t="n"/>
      <c r="E15" s="88" t="n"/>
      <c r="F15" s="88" t="n"/>
      <c r="G15" s="88" t="n"/>
      <c r="H15" s="81" t="n"/>
      <c r="I15" s="88" t="n"/>
      <c r="J15" s="88" t="n"/>
      <c r="K15" s="88" t="n"/>
      <c r="L15" s="88" t="n"/>
      <c r="M15" s="88" t="n"/>
      <c r="N15" s="81" t="n"/>
      <c r="P15" s="172" t="n"/>
      <c r="Q15" s="171" t="n"/>
      <c r="R15" s="351" t="n"/>
      <c r="S15" s="351" t="n"/>
      <c r="U15" s="29" t="n"/>
      <c r="V15" s="29" t="n"/>
      <c r="W15" s="29" t="n"/>
      <c r="X15" s="29" t="n"/>
      <c r="Y15" s="29" t="n"/>
      <c r="AA15" s="29" t="n"/>
      <c r="AB15" s="29" t="n"/>
      <c r="AC15" s="29" t="n"/>
      <c r="AD15" s="29" t="n"/>
      <c r="AE15" s="29" t="n"/>
    </row>
    <row r="16">
      <c r="A16" s="351" t="n"/>
      <c r="B16" s="81" t="n"/>
      <c r="C16" s="88" t="n"/>
      <c r="D16" s="88" t="n"/>
      <c r="E16" s="88" t="n"/>
      <c r="F16" s="88" t="n"/>
      <c r="G16" s="88" t="n"/>
      <c r="H16" s="81" t="n"/>
      <c r="I16" s="88" t="n"/>
      <c r="J16" s="88" t="n"/>
      <c r="K16" s="88" t="n"/>
      <c r="L16" s="88" t="n"/>
      <c r="M16" s="88" t="n"/>
      <c r="N16" s="81" t="n"/>
      <c r="P16" s="172" t="n"/>
      <c r="Q16" s="171" t="n"/>
      <c r="R16" s="351" t="n"/>
      <c r="S16" s="351" t="n"/>
      <c r="U16" s="29" t="n"/>
      <c r="V16" s="29" t="n"/>
      <c r="W16" s="29" t="n"/>
      <c r="X16" s="29" t="n"/>
      <c r="Y16" s="29" t="n"/>
      <c r="AA16" s="29" t="n"/>
      <c r="AB16" s="29" t="n"/>
      <c r="AC16" s="29" t="n"/>
      <c r="AD16" s="29" t="n"/>
      <c r="AE16" s="29" t="n"/>
    </row>
    <row r="17">
      <c r="A17" s="351" t="n"/>
      <c r="B17" s="81" t="n"/>
      <c r="C17" s="88" t="n"/>
      <c r="D17" s="88" t="n"/>
      <c r="E17" s="88" t="n"/>
      <c r="F17" s="88" t="n"/>
      <c r="G17" s="88" t="n"/>
      <c r="H17" s="81" t="n"/>
      <c r="I17" s="88" t="n"/>
      <c r="J17" s="88" t="n"/>
      <c r="K17" s="88" t="n"/>
      <c r="L17" s="88" t="n"/>
      <c r="M17" s="88" t="n"/>
      <c r="N17" s="81" t="n"/>
      <c r="P17" s="172" t="n"/>
      <c r="Q17" s="171" t="n"/>
      <c r="R17" s="351" t="n"/>
      <c r="S17" s="351" t="n"/>
      <c r="U17" s="29" t="n"/>
      <c r="V17" s="29" t="n"/>
      <c r="W17" s="29" t="n"/>
      <c r="X17" s="29" t="n"/>
      <c r="Y17" s="29" t="n"/>
      <c r="AA17" s="29" t="n"/>
      <c r="AB17" s="29" t="n"/>
      <c r="AC17" s="29" t="n"/>
      <c r="AD17" s="29" t="n"/>
      <c r="AE17" s="29" t="n"/>
    </row>
    <row r="18">
      <c r="A18" s="351" t="n"/>
      <c r="B18" s="81" t="n"/>
      <c r="C18" s="88" t="n"/>
      <c r="D18" s="88" t="n"/>
      <c r="E18" s="88" t="n"/>
      <c r="F18" s="88" t="n"/>
      <c r="G18" s="88" t="n"/>
      <c r="H18" s="81" t="n"/>
      <c r="I18" s="88" t="n"/>
      <c r="J18" s="88" t="n"/>
      <c r="K18" s="88" t="n"/>
      <c r="L18" s="88" t="n"/>
      <c r="M18" s="88" t="n"/>
      <c r="N18" s="81" t="n"/>
      <c r="P18" s="172" t="n"/>
      <c r="Q18" s="171" t="n"/>
      <c r="R18" s="351" t="n"/>
      <c r="S18" s="351" t="n"/>
      <c r="U18" s="29" t="n"/>
      <c r="V18" s="29" t="n"/>
      <c r="W18" s="29" t="n"/>
      <c r="X18" s="29" t="n"/>
      <c r="Y18" s="29" t="n"/>
      <c r="AA18" s="29" t="n"/>
      <c r="AB18" s="29" t="n"/>
      <c r="AC18" s="29" t="n"/>
      <c r="AD18" s="29" t="n"/>
      <c r="AE18" s="29" t="n"/>
    </row>
    <row r="19">
      <c r="A19" s="351" t="n"/>
      <c r="B19" s="81" t="n"/>
      <c r="C19" s="88" t="n"/>
      <c r="D19" s="88" t="n"/>
      <c r="E19" s="88" t="n"/>
      <c r="F19" s="88" t="n"/>
      <c r="G19" s="88" t="n"/>
      <c r="H19" s="81" t="n"/>
      <c r="I19" s="88" t="n"/>
      <c r="J19" s="88" t="n"/>
      <c r="K19" s="88" t="n"/>
      <c r="L19" s="88" t="n"/>
      <c r="M19" s="88" t="n"/>
      <c r="N19" s="81" t="n"/>
      <c r="P19" s="172" t="n"/>
      <c r="Q19" s="171" t="n"/>
      <c r="R19" s="351" t="n"/>
      <c r="S19" s="351" t="n"/>
      <c r="U19" s="29" t="n"/>
      <c r="V19" s="29" t="n"/>
      <c r="W19" s="29" t="n"/>
      <c r="X19" s="29" t="n"/>
      <c r="Y19" s="29" t="n"/>
      <c r="AA19" s="29" t="n"/>
      <c r="AB19" s="29" t="n"/>
      <c r="AC19" s="29" t="n"/>
      <c r="AD19" s="29" t="n"/>
      <c r="AE19" s="29" t="n"/>
    </row>
    <row r="20">
      <c r="B20" s="81" t="n"/>
      <c r="C20" s="88" t="n"/>
      <c r="D20" s="88" t="n"/>
      <c r="E20" s="88" t="n"/>
      <c r="F20" s="88" t="n"/>
      <c r="G20" s="88" t="n"/>
      <c r="H20" s="81" t="n"/>
      <c r="I20" s="88" t="n"/>
      <c r="J20" s="88" t="n"/>
      <c r="K20" s="88" t="n"/>
      <c r="L20" s="88" t="n"/>
      <c r="M20" s="88" t="n"/>
      <c r="N20" s="81" t="n"/>
      <c r="P20" s="29" t="n"/>
      <c r="U20" s="29" t="n"/>
      <c r="V20" s="29" t="n"/>
      <c r="W20" s="29" t="n"/>
      <c r="X20" s="29" t="n"/>
      <c r="Y20" s="29" t="n"/>
      <c r="AA20" s="29" t="n"/>
      <c r="AB20" s="29" t="n"/>
      <c r="AC20" s="29" t="n"/>
      <c r="AD20" s="29" t="n"/>
      <c r="AE20" s="29" t="n"/>
    </row>
    <row r="21">
      <c r="B21" s="81" t="n"/>
      <c r="C21" s="88" t="n"/>
      <c r="D21" s="88" t="n"/>
      <c r="E21" s="88" t="n"/>
      <c r="F21" s="88" t="n"/>
      <c r="G21" s="88" t="n"/>
      <c r="H21" s="81" t="n"/>
      <c r="I21" s="88" t="n"/>
      <c r="J21" s="88" t="n"/>
      <c r="K21" s="88" t="n"/>
      <c r="L21" s="88" t="n"/>
      <c r="M21" s="88" t="n"/>
      <c r="N21" s="81" t="n"/>
      <c r="P21" s="29" t="n"/>
      <c r="U21" s="29" t="n"/>
      <c r="V21" s="29" t="n"/>
      <c r="W21" s="29" t="n"/>
      <c r="X21" s="29" t="n"/>
      <c r="Y21" s="29" t="n"/>
      <c r="AA21" s="29" t="n"/>
      <c r="AB21" s="29" t="n"/>
      <c r="AC21" s="29" t="n"/>
      <c r="AD21" s="29" t="n"/>
      <c r="AE21" s="29" t="n"/>
    </row>
    <row r="22">
      <c r="B22" s="81" t="n"/>
      <c r="C22" s="88" t="n"/>
      <c r="D22" s="88" t="n"/>
      <c r="E22" s="88" t="n"/>
      <c r="F22" s="88" t="n"/>
      <c r="G22" s="88" t="n"/>
      <c r="H22" s="81" t="n"/>
      <c r="I22" s="88" t="n"/>
      <c r="J22" s="88" t="n"/>
      <c r="K22" s="88" t="n"/>
      <c r="L22" s="88" t="n"/>
      <c r="M22" s="88" t="n"/>
      <c r="N22" s="81" t="n"/>
      <c r="P22" s="29" t="n"/>
      <c r="U22" s="29" t="n"/>
      <c r="V22" s="29" t="n"/>
      <c r="W22" s="29" t="n"/>
      <c r="X22" s="29" t="n"/>
      <c r="Y22" s="29" t="n"/>
      <c r="AA22" s="29" t="n"/>
      <c r="AB22" s="29" t="n"/>
      <c r="AC22" s="29" t="n"/>
      <c r="AD22" s="29" t="n"/>
      <c r="AE22" s="29" t="n"/>
    </row>
    <row r="23">
      <c r="B23" s="81" t="n"/>
      <c r="C23" s="88" t="n"/>
      <c r="D23" s="88" t="n"/>
      <c r="E23" s="88" t="n"/>
      <c r="F23" s="88" t="n"/>
      <c r="G23" s="88" t="n"/>
      <c r="H23" s="81" t="n"/>
      <c r="I23" s="88" t="n"/>
      <c r="J23" s="88" t="n"/>
      <c r="K23" s="88" t="n"/>
      <c r="L23" s="88" t="n"/>
      <c r="M23" s="88" t="n"/>
      <c r="N23" s="81" t="n"/>
      <c r="P23" s="29" t="n"/>
      <c r="U23" s="29" t="n"/>
      <c r="V23" s="29" t="n"/>
      <c r="W23" s="29" t="n"/>
      <c r="X23" s="29" t="n"/>
      <c r="Y23" s="29" t="n"/>
      <c r="AA23" s="29" t="n"/>
      <c r="AB23" s="29" t="n"/>
      <c r="AC23" s="29" t="n"/>
      <c r="AD23" s="29" t="n"/>
      <c r="AE23" s="29" t="n"/>
    </row>
    <row r="24">
      <c r="B24" s="81" t="n"/>
      <c r="C24" s="88" t="n"/>
      <c r="D24" s="88" t="n"/>
      <c r="E24" s="88" t="n"/>
      <c r="F24" s="88" t="n"/>
      <c r="G24" s="88" t="n"/>
      <c r="H24" s="81" t="n"/>
      <c r="I24" s="88" t="n"/>
      <c r="J24" s="88" t="n"/>
      <c r="K24" s="88" t="n"/>
      <c r="L24" s="88" t="n"/>
      <c r="M24" s="88" t="n"/>
      <c r="N24" s="81" t="n"/>
      <c r="P24" s="29" t="n"/>
      <c r="U24" s="29" t="n"/>
      <c r="V24" s="29" t="n"/>
      <c r="W24" s="29" t="n"/>
      <c r="X24" s="29" t="n"/>
      <c r="Y24" s="29" t="n"/>
      <c r="AA24" s="29" t="n"/>
      <c r="AB24" s="29" t="n"/>
      <c r="AC24" s="29" t="n"/>
      <c r="AD24" s="29" t="n"/>
      <c r="AE24" s="29" t="n"/>
    </row>
    <row r="25">
      <c r="B25" s="81" t="n"/>
      <c r="C25" s="88" t="n"/>
      <c r="D25" s="88" t="n"/>
      <c r="E25" s="88" t="n"/>
      <c r="F25" s="88" t="n"/>
      <c r="G25" s="88" t="n"/>
      <c r="H25" s="81" t="n"/>
      <c r="I25" s="88" t="n"/>
      <c r="J25" s="88" t="n"/>
      <c r="K25" s="88" t="n"/>
      <c r="L25" s="88" t="n"/>
      <c r="M25" s="88" t="n"/>
      <c r="N25" s="81" t="n"/>
      <c r="P25" s="29" t="n"/>
      <c r="U25" s="29" t="n"/>
      <c r="V25" s="29" t="n"/>
      <c r="W25" s="29" t="n"/>
      <c r="X25" s="29" t="n"/>
      <c r="Y25" s="29" t="n"/>
      <c r="AA25" s="29" t="n"/>
      <c r="AB25" s="29" t="n"/>
      <c r="AC25" s="29" t="n"/>
      <c r="AD25" s="29" t="n"/>
      <c r="AE25" s="29" t="n"/>
    </row>
    <row customHeight="1" ht="16" r="26" s="62" thickBot="1">
      <c r="B26" s="117" t="inlineStr">
        <is>
          <t>Liters</t>
        </is>
      </c>
      <c r="C26" s="117" t="inlineStr">
        <is>
          <t>Mean</t>
        </is>
      </c>
      <c r="D26" s="89" t="inlineStr">
        <is>
          <t>Min</t>
        </is>
      </c>
      <c r="E26" s="89" t="inlineStr">
        <is>
          <t>Max</t>
        </is>
      </c>
      <c r="F26" s="89" t="inlineStr">
        <is>
          <t>SD  2</t>
        </is>
      </c>
      <c r="G26" s="89" t="inlineStr">
        <is>
          <t>CV (2SD)</t>
        </is>
      </c>
      <c r="H26" s="90" t="n"/>
      <c r="I26" s="91" t="inlineStr">
        <is>
          <t>Slope (mL/M)</t>
        </is>
      </c>
      <c r="J26" s="92" t="inlineStr">
        <is>
          <t>R</t>
        </is>
      </c>
      <c r="K26" s="92" t="inlineStr">
        <is>
          <t>R-square</t>
        </is>
      </c>
      <c r="L26" s="92" t="inlineStr">
        <is>
          <t>TDays</t>
        </is>
      </c>
      <c r="M26" s="92" t="inlineStr">
        <is>
          <t>P-value</t>
        </is>
      </c>
      <c r="N26" s="90" t="n"/>
      <c r="P26" s="29" t="n"/>
      <c r="AA26" s="29" t="n"/>
      <c r="AB26" s="29" t="n"/>
      <c r="AC26" s="29" t="n"/>
      <c r="AD26" s="29" t="n"/>
      <c r="AE26" s="29" t="n"/>
    </row>
    <row r="27">
      <c r="B27" s="90" t="inlineStr">
        <is>
          <t>4-8 weeks</t>
        </is>
      </c>
      <c r="C27" s="118">
        <f>AVERAGE(H123:H127)</f>
        <v/>
      </c>
      <c r="D27" s="105">
        <f>MIN(H123:H127)</f>
        <v/>
      </c>
      <c r="E27" s="105">
        <f>MAX(H123:H127)</f>
        <v/>
      </c>
      <c r="F27" s="105">
        <f>STDEV(H123:H127)*2</f>
        <v/>
      </c>
      <c r="G27" s="163">
        <f>(F27)/C27</f>
        <v/>
      </c>
      <c r="H27" s="90" t="n"/>
      <c r="I27" s="123">
        <f>IF(H127&gt;0, SLOPE(M123:M127,R123:R127), "")</f>
        <v/>
      </c>
      <c r="J27" s="105">
        <f>IF(H127&gt;0, CORREL(M123:M127,P123:P127),"")</f>
        <v/>
      </c>
      <c r="K27" s="365">
        <f>IF(H127&gt;0, J27^2, "")</f>
        <v/>
      </c>
      <c r="L27" s="97">
        <f>COUNT(A123:A127)</f>
        <v/>
      </c>
      <c r="M27" s="105">
        <f>IF(J27&gt;0, TDIST(J27*SQRT((L27-2)/(1-K27)),(L27-2),1),TDIST(-J27*SQRT((L27-2)/(1-K27)),(L27-2),1))</f>
        <v/>
      </c>
      <c r="N27" s="90" t="n"/>
      <c r="P27" s="29" t="n"/>
      <c r="AA27" s="29" t="n"/>
      <c r="AB27" s="29" t="n"/>
      <c r="AC27" s="29" t="n"/>
      <c r="AD27" s="29" t="n"/>
      <c r="AE27" s="29" t="n"/>
    </row>
    <row r="28">
      <c r="B28" s="90" t="inlineStr">
        <is>
          <t>8-24 weeks</t>
        </is>
      </c>
      <c r="C28" s="118">
        <f>AVERAGE(H102:H122)</f>
        <v/>
      </c>
      <c r="D28" s="105">
        <f>MIN(H102:H122)</f>
        <v/>
      </c>
      <c r="E28" s="105">
        <f>MAX(H102:H122)</f>
        <v/>
      </c>
      <c r="F28" s="105">
        <f>STDEV(H102:H122)*2</f>
        <v/>
      </c>
      <c r="G28" s="163">
        <f>(F28)/C28</f>
        <v/>
      </c>
      <c r="H28" s="90" t="n"/>
      <c r="I28" s="366">
        <f>IF(H122&gt;0, SLOPE(M102:M122,R102:R122), "")</f>
        <v/>
      </c>
      <c r="J28" s="105">
        <f>IF(H122&gt;0, CORREL(M102:M122,P102:P122),"")</f>
        <v/>
      </c>
      <c r="K28" s="365">
        <f>IF(H122&gt;0, J28^2, "")</f>
        <v/>
      </c>
      <c r="L28" s="97">
        <f>COUNT(A102:A122)</f>
        <v/>
      </c>
      <c r="M28" s="105">
        <f>IF(J28&gt;0, TDIST(J28*SQRT((L28-2)/(1-K28)),(L28-2),1),TDIST(-J28*SQRT((L28-2)/(1-K28)),(L28-2),1))</f>
        <v/>
      </c>
      <c r="N28" s="90" t="n"/>
      <c r="P28" s="29" t="n"/>
      <c r="AA28" s="29" t="n"/>
      <c r="AB28" s="29" t="n"/>
      <c r="AC28" s="29" t="n"/>
      <c r="AD28" s="29" t="n"/>
      <c r="AE28" s="29" t="n"/>
    </row>
    <row r="29">
      <c r="B29" s="118" t="inlineStr">
        <is>
          <t>28-48 weeks</t>
        </is>
      </c>
      <c r="C29" s="118">
        <f>AVERAGE(H78:H101)</f>
        <v/>
      </c>
      <c r="D29" s="105">
        <f>MIN(H78:H101)</f>
        <v/>
      </c>
      <c r="E29" s="105">
        <f>MAX(H78:H101)</f>
        <v/>
      </c>
      <c r="F29" s="105">
        <f>STDEV(H78:H101)*2</f>
        <v/>
      </c>
      <c r="G29" s="163">
        <f>(F29)/C29</f>
        <v/>
      </c>
      <c r="H29" s="90" t="n"/>
      <c r="I29" s="123">
        <f>IF(H101&gt;0, SLOPE(M78:M101,R78:R101), "")</f>
        <v/>
      </c>
      <c r="J29" s="105">
        <f>IF(H101&gt;0, CORREL(M78:M101,P78:P101),"")</f>
        <v/>
      </c>
      <c r="K29" s="365">
        <f>IF(H77&gt;0, J29^2, "")</f>
        <v/>
      </c>
      <c r="L29" s="97">
        <f>COUNT(A78:A101)</f>
        <v/>
      </c>
      <c r="M29" s="105">
        <f>IF(J29&gt;0, TDIST(J29*SQRT((L29-2)/(1-K29)),(L29-2),1),TDIST(-J29*SQRT((L29-2)/(1-K29)),(L29-2),1))</f>
        <v/>
      </c>
      <c r="N29" s="90" t="n"/>
      <c r="P29" s="29" t="n"/>
      <c r="AA29" s="29" t="n"/>
      <c r="AB29" s="29" t="n"/>
      <c r="AC29" s="29" t="n"/>
      <c r="AD29" s="29" t="n"/>
      <c r="AE29" s="29" t="n"/>
    </row>
    <row r="30">
      <c r="B30" s="90" t="inlineStr">
        <is>
          <t>Pre-Surv NL Range</t>
        </is>
      </c>
      <c r="C30" s="118">
        <f>AVERAGE(H34:H77)</f>
        <v/>
      </c>
      <c r="D30" s="105">
        <f>MIN(H34:H77)</f>
        <v/>
      </c>
      <c r="E30" s="105">
        <f>MAX(H34:H77)</f>
        <v/>
      </c>
      <c r="F30" s="105">
        <f>STDEV(H34:H77)*2</f>
        <v/>
      </c>
      <c r="G30" s="163">
        <f>(F30)/C30</f>
        <v/>
      </c>
      <c r="H30" s="90" t="n"/>
      <c r="I30" s="123">
        <f>IF(H77&gt;0, SLOPE(M34:M77,R34:R77), "")</f>
        <v/>
      </c>
      <c r="J30" s="105">
        <f>IF(H77&gt;0, CORREL(M34:M77,P34:P77),"")</f>
        <v/>
      </c>
      <c r="K30" s="365">
        <f>IF(H77&gt;0, J30^2, "")</f>
        <v/>
      </c>
      <c r="L30" s="97">
        <f>COUNT(A34:A77)</f>
        <v/>
      </c>
      <c r="M30" s="105">
        <f>IF(J30&gt;0, TDIST(J30*SQRT((L30-2)/(1-K30)),(L30-2),1),TDIST(-J30*SQRT((L30-2)/(1-K30)),(L30-2),1))</f>
        <v/>
      </c>
      <c r="N30" s="90" t="n"/>
      <c r="P30" s="29" t="n"/>
      <c r="AA30" s="29" t="n"/>
      <c r="AB30" s="29" t="n"/>
      <c r="AC30" s="29" t="n"/>
      <c r="AD30" s="29" t="n"/>
      <c r="AE30" s="29" t="n"/>
    </row>
    <row r="31">
      <c r="B31" s="128" t="inlineStr">
        <is>
          <t>Current NL Range</t>
        </is>
      </c>
      <c r="C31" s="119">
        <f>AVERAGE(H34:H123)</f>
        <v/>
      </c>
      <c r="D31" s="100">
        <f>MIN(H34:H123)</f>
        <v/>
      </c>
      <c r="E31" s="100">
        <f>MAX(H34:H123)</f>
        <v/>
      </c>
      <c r="F31" s="100">
        <f>STDEV(H34:H123)*2</f>
        <v/>
      </c>
      <c r="G31" s="99">
        <f>(F31)/C31</f>
        <v/>
      </c>
      <c r="H31" s="90" t="n"/>
      <c r="I31" s="156">
        <f>IF(H123&gt;0, SLOPE(M34:M123,R34:R123), "")</f>
        <v/>
      </c>
      <c r="J31" s="100">
        <f>IF(H123&gt;0, CORREL(M34:M123,P34:P123),"")</f>
        <v/>
      </c>
      <c r="K31" s="367">
        <f>IF(H123&gt;0, J31^2, "")</f>
        <v/>
      </c>
      <c r="L31" s="102">
        <f>COUNT(A34:A123)</f>
        <v/>
      </c>
      <c r="M31" s="103">
        <f>IF(J31&gt;0, TDIST(J31*SQRT((L31-2)/(1-K31)),(L31-2),1),TDIST(-J31*SQRT((L31-2)/(1-K31)),(L31-2),1))</f>
        <v/>
      </c>
      <c r="N31" s="90" t="n"/>
      <c r="P31" s="29" t="n"/>
      <c r="AA31" s="29" t="n"/>
      <c r="AB31" s="29" t="n"/>
      <c r="AC31" s="29" t="n"/>
      <c r="AD31" s="29" t="n"/>
      <c r="AE31" s="29" t="n"/>
    </row>
    <row r="32">
      <c r="B32" s="29" t="n"/>
      <c r="C32" s="29" t="n"/>
      <c r="D32" s="29" t="n"/>
      <c r="E32" s="29" t="n"/>
      <c r="F32" s="29" t="n"/>
      <c r="G32" s="29" t="n"/>
      <c r="H32" s="29" t="n"/>
      <c r="I32" s="29" t="n"/>
      <c r="J32" s="30" t="n"/>
      <c r="K32" s="30" t="n"/>
      <c r="L32" s="30" t="n"/>
      <c r="M32" s="30" t="n"/>
      <c r="N32" s="29" t="n"/>
      <c r="O32" s="29" t="n"/>
      <c r="P32" s="29" t="n"/>
      <c r="U32" s="29" t="n"/>
      <c r="V32" s="29" t="n"/>
      <c r="W32" s="29" t="n"/>
      <c r="X32" s="29" t="n"/>
      <c r="Y32" s="29" t="n"/>
      <c r="AA32" s="29" t="n"/>
      <c r="AB32" s="29" t="n"/>
      <c r="AC32" s="29" t="n"/>
      <c r="AD32" s="29" t="n"/>
      <c r="AE32" s="29" t="n"/>
    </row>
    <row customHeight="1" ht="16" r="33" s="62" thickBot="1">
      <c r="A33" s="48" t="inlineStr">
        <is>
          <t>PTN</t>
        </is>
      </c>
      <c r="B33" s="49" t="inlineStr">
        <is>
          <t>FEV11</t>
        </is>
      </c>
      <c r="C33" s="49" t="inlineStr">
        <is>
          <t>FEV12</t>
        </is>
      </c>
      <c r="D33" s="49" t="inlineStr">
        <is>
          <t>FEV13</t>
        </is>
      </c>
      <c r="E33" s="49" t="inlineStr">
        <is>
          <t>FEV14</t>
        </is>
      </c>
      <c r="F33" s="49" t="inlineStr">
        <is>
          <t>FEV15</t>
        </is>
      </c>
      <c r="G33" s="49" t="inlineStr">
        <is>
          <t>FEV16</t>
        </is>
      </c>
      <c r="H33" s="49" t="inlineStr">
        <is>
          <t>FEV1MAX</t>
        </is>
      </c>
      <c r="I33" s="49" t="inlineStr">
        <is>
          <t>MAX</t>
        </is>
      </c>
      <c r="J33" s="50" t="inlineStr">
        <is>
          <t>%MAX</t>
        </is>
      </c>
      <c r="K33" s="50" t="inlineStr">
        <is>
          <t>Mean</t>
        </is>
      </c>
      <c r="L33" s="50" t="inlineStr">
        <is>
          <t>% Mean</t>
        </is>
      </c>
      <c r="M33" s="50" t="inlineStr">
        <is>
          <t>FEV1×K</t>
        </is>
      </c>
      <c r="N33" s="50" t="inlineStr">
        <is>
          <t>Date</t>
        </is>
      </c>
      <c r="O33" s="50" t="inlineStr">
        <is>
          <t>Enroll Date</t>
        </is>
      </c>
      <c r="P33" s="50" t="inlineStr">
        <is>
          <t>Days</t>
        </is>
      </c>
      <c r="Q33" s="54" t="inlineStr">
        <is>
          <t>DTx</t>
        </is>
      </c>
      <c r="R33" s="54" t="inlineStr">
        <is>
          <t>WeeksPEn</t>
        </is>
      </c>
      <c r="S33" s="53" t="inlineStr">
        <is>
          <t>Status</t>
        </is>
      </c>
      <c r="U33" s="29" t="n"/>
      <c r="V33" s="29" t="n"/>
      <c r="W33" s="29" t="n"/>
      <c r="X33" s="29" t="n"/>
      <c r="Y33" s="29" t="n"/>
      <c r="AA33" s="29" t="n"/>
      <c r="AB33" s="29" t="n"/>
      <c r="AC33" s="29" t="n"/>
      <c r="AD33" s="29" t="n"/>
      <c r="AE33" s="29" t="n"/>
    </row>
    <row r="34">
      <c r="A34" s="42" t="n">
        <v>20</v>
      </c>
      <c r="B34" s="42" t="n">
        <v>2.52</v>
      </c>
      <c r="C34" s="42" t="n">
        <v>2.32</v>
      </c>
      <c r="D34" s="42" t="n">
        <v>2.42</v>
      </c>
      <c r="E34" s="42" t="n">
        <v>2.51</v>
      </c>
      <c r="F34" s="42" t="n">
        <v>2.48</v>
      </c>
      <c r="G34" s="42" t="n">
        <v>2.5</v>
      </c>
      <c r="H34" s="42">
        <f>MAX(B34:G34)</f>
        <v/>
      </c>
      <c r="I34" s="368">
        <f>MAX(H34:H77)</f>
        <v/>
      </c>
      <c r="J34" s="37">
        <f>(H34-I34)/(I34)</f>
        <v/>
      </c>
      <c r="K34" s="43">
        <f>AVERAGE(H34:H77)</f>
        <v/>
      </c>
      <c r="L34" s="37">
        <f>(H34-K34)/(K34)</f>
        <v/>
      </c>
      <c r="M34" s="42">
        <f>1000*H34</f>
        <v/>
      </c>
      <c r="N34" s="44" t="n">
        <v>43192</v>
      </c>
      <c r="O34" s="44" t="n">
        <v>43191</v>
      </c>
      <c r="P34" s="47">
        <f>(N34-O34)</f>
        <v/>
      </c>
      <c r="Q34" s="44" t="n">
        <v>40648</v>
      </c>
      <c r="R34" s="368">
        <f>(N34-O34)/7</f>
        <v/>
      </c>
      <c r="S34" s="368" t="inlineStr">
        <is>
          <t>Pre-Surv</t>
        </is>
      </c>
      <c r="U34" s="27" t="n"/>
      <c r="V34" s="27" t="n"/>
      <c r="W34" s="27" t="n"/>
      <c r="X34" s="27" t="n"/>
      <c r="Y34" s="28" t="n"/>
    </row>
    <row r="35">
      <c r="A35" s="42">
        <f>(A34)</f>
        <v/>
      </c>
      <c r="B35" s="42" t="n">
        <v>2.4</v>
      </c>
      <c r="C35" s="42" t="n">
        <v>2.48</v>
      </c>
      <c r="D35" s="42" t="n">
        <v>2.44</v>
      </c>
      <c r="E35" s="42" t="n">
        <v>2.51</v>
      </c>
      <c r="F35" s="42" t="n">
        <v>2.4</v>
      </c>
      <c r="G35" s="42" t="n">
        <v>2.49</v>
      </c>
      <c r="H35" s="42">
        <f>MAX(B35:G35)</f>
        <v/>
      </c>
      <c r="I35" s="368">
        <f>(I34)</f>
        <v/>
      </c>
      <c r="J35" s="37">
        <f>(H35-I35)/(I35)</f>
        <v/>
      </c>
      <c r="K35" s="43">
        <f>(K34)</f>
        <v/>
      </c>
      <c r="L35" s="37">
        <f>(H35-K35)/(K35)</f>
        <v/>
      </c>
      <c r="M35" s="42">
        <f>1000*H35</f>
        <v/>
      </c>
      <c r="N35" s="44" t="n">
        <v>43193</v>
      </c>
      <c r="O35" s="44">
        <f>(O34)</f>
        <v/>
      </c>
      <c r="P35" s="47">
        <f>(N35-O35)</f>
        <v/>
      </c>
      <c r="Q35" s="44">
        <f>(Q34)</f>
        <v/>
      </c>
      <c r="R35" s="368">
        <f>(N35-O35)/7</f>
        <v/>
      </c>
      <c r="S35" s="368">
        <f>(S34)</f>
        <v/>
      </c>
      <c r="AA35" s="67" t="n"/>
    </row>
    <row r="36">
      <c r="A36" s="42">
        <f>(A35)</f>
        <v/>
      </c>
      <c r="B36" s="42" t="n">
        <v>2.4</v>
      </c>
      <c r="C36" s="42" t="n">
        <v>2.52</v>
      </c>
      <c r="D36" s="42" t="n">
        <v>2.48</v>
      </c>
      <c r="E36" s="42" t="n">
        <v>2.59</v>
      </c>
      <c r="F36" s="42" t="n">
        <v>2.61</v>
      </c>
      <c r="G36" s="42" t="n">
        <v>2.54</v>
      </c>
      <c r="H36" s="42">
        <f>MAX(B36:G36)</f>
        <v/>
      </c>
      <c r="I36" s="42">
        <f>(I35)</f>
        <v/>
      </c>
      <c r="J36" s="37">
        <f>(H36-I36)/(I36)</f>
        <v/>
      </c>
      <c r="K36" s="43">
        <f>(K35)</f>
        <v/>
      </c>
      <c r="L36" s="37">
        <f>(H36-K36)/(K36)</f>
        <v/>
      </c>
      <c r="M36" s="42">
        <f>1000*H36</f>
        <v/>
      </c>
      <c r="N36" s="44" t="n">
        <v>43194</v>
      </c>
      <c r="O36" s="44">
        <f>(O35)</f>
        <v/>
      </c>
      <c r="P36" s="47">
        <f>(N36-O36)</f>
        <v/>
      </c>
      <c r="Q36" s="44">
        <f>(Q35)</f>
        <v/>
      </c>
      <c r="R36" s="368">
        <f>(N36-O36)/7</f>
        <v/>
      </c>
      <c r="S36" s="368">
        <f>(S35)</f>
        <v/>
      </c>
    </row>
    <row r="37">
      <c r="A37" s="42">
        <f>(A36)</f>
        <v/>
      </c>
      <c r="B37" s="42" t="n">
        <v>2.42</v>
      </c>
      <c r="C37" s="42" t="n">
        <v>2.48</v>
      </c>
      <c r="D37" s="42" t="n">
        <v>2.52</v>
      </c>
      <c r="E37" s="42" t="n">
        <v>2.5</v>
      </c>
      <c r="F37" s="42" t="n">
        <v>2.47</v>
      </c>
      <c r="G37" s="42" t="n">
        <v>2.43</v>
      </c>
      <c r="H37" s="42">
        <f>MAX(B37:G37)</f>
        <v/>
      </c>
      <c r="I37" s="42">
        <f>(I36)</f>
        <v/>
      </c>
      <c r="J37" s="37">
        <f>(H37-I37)/(I37)</f>
        <v/>
      </c>
      <c r="K37" s="43">
        <f>(K36)</f>
        <v/>
      </c>
      <c r="L37" s="37">
        <f>(H37-K37)/(K37)</f>
        <v/>
      </c>
      <c r="M37" s="42">
        <f>1000*H37</f>
        <v/>
      </c>
      <c r="N37" s="44" t="n">
        <v>43195</v>
      </c>
      <c r="O37" s="44">
        <f>(O36)</f>
        <v/>
      </c>
      <c r="P37" s="47">
        <f>(N37-O37)</f>
        <v/>
      </c>
      <c r="Q37" s="44">
        <f>(Q36)</f>
        <v/>
      </c>
      <c r="R37" s="368">
        <f>(N37-O37)/7</f>
        <v/>
      </c>
      <c r="S37" s="368">
        <f>(S36)</f>
        <v/>
      </c>
    </row>
    <row r="38">
      <c r="A38" s="42">
        <f>(A37)</f>
        <v/>
      </c>
      <c r="B38" s="42" t="n">
        <v>2.47</v>
      </c>
      <c r="C38" s="42" t="n">
        <v>2.39</v>
      </c>
      <c r="D38" s="42" t="n">
        <v>2.42</v>
      </c>
      <c r="E38" s="42" t="n">
        <v>2.48</v>
      </c>
      <c r="F38" s="42" t="n">
        <v>2.43</v>
      </c>
      <c r="G38" s="42" t="n">
        <v>2.5</v>
      </c>
      <c r="H38" s="42">
        <f>MAX(B38:G38)</f>
        <v/>
      </c>
      <c r="I38" s="42">
        <f>(I37)</f>
        <v/>
      </c>
      <c r="J38" s="37">
        <f>(H38-I38)/(I38)</f>
        <v/>
      </c>
      <c r="K38" s="43">
        <f>(K37)</f>
        <v/>
      </c>
      <c r="L38" s="37">
        <f>(H38-K38)/(K38)</f>
        <v/>
      </c>
      <c r="M38" s="42">
        <f>1000*H38</f>
        <v/>
      </c>
      <c r="N38" s="44" t="n">
        <v>43196</v>
      </c>
      <c r="O38" s="44">
        <f>(O37)</f>
        <v/>
      </c>
      <c r="P38" s="47">
        <f>(N38-O38)</f>
        <v/>
      </c>
      <c r="Q38" s="44">
        <f>(Q37)</f>
        <v/>
      </c>
      <c r="R38" s="368">
        <f>(N38-O38)/7</f>
        <v/>
      </c>
      <c r="S38" s="368">
        <f>(S37)</f>
        <v/>
      </c>
    </row>
    <row r="39">
      <c r="A39" s="42">
        <f>(A38)</f>
        <v/>
      </c>
      <c r="B39" s="42" t="n">
        <v>2.41</v>
      </c>
      <c r="C39" s="42" t="n">
        <v>2.35</v>
      </c>
      <c r="D39" s="42" t="n">
        <v>2.47</v>
      </c>
      <c r="E39" s="42" t="n">
        <v>2.4</v>
      </c>
      <c r="F39" s="42" t="n">
        <v>2.42</v>
      </c>
      <c r="G39" s="42" t="n">
        <v>2.42</v>
      </c>
      <c r="H39" s="42">
        <f>MAX(B39:G39)</f>
        <v/>
      </c>
      <c r="I39" s="42">
        <f>(I38)</f>
        <v/>
      </c>
      <c r="J39" s="37">
        <f>(H39-I39)/(I39)</f>
        <v/>
      </c>
      <c r="K39" s="43">
        <f>(K38)</f>
        <v/>
      </c>
      <c r="L39" s="37">
        <f>(H39-K39)/(K39)</f>
        <v/>
      </c>
      <c r="M39" s="42">
        <f>1000*H39</f>
        <v/>
      </c>
      <c r="N39" s="44" t="n">
        <v>43197</v>
      </c>
      <c r="O39" s="44">
        <f>(O38)</f>
        <v/>
      </c>
      <c r="P39" s="47">
        <f>(N39-O39)</f>
        <v/>
      </c>
      <c r="Q39" s="44">
        <f>(Q38)</f>
        <v/>
      </c>
      <c r="R39" s="368">
        <f>(N39-O39)/7</f>
        <v/>
      </c>
      <c r="S39" s="368">
        <f>(S38)</f>
        <v/>
      </c>
    </row>
    <row r="40">
      <c r="A40" s="42">
        <f>(A39)</f>
        <v/>
      </c>
      <c r="B40" s="42" t="n">
        <v>2.52</v>
      </c>
      <c r="C40" s="42" t="n">
        <v>2.47</v>
      </c>
      <c r="D40" s="42" t="n">
        <v>2.4</v>
      </c>
      <c r="E40" s="42" t="n">
        <v>2.53</v>
      </c>
      <c r="F40" s="42" t="n">
        <v>2.52</v>
      </c>
      <c r="G40" s="42" t="n">
        <v>2.35</v>
      </c>
      <c r="H40" s="42">
        <f>MAX(B40:G40)</f>
        <v/>
      </c>
      <c r="I40" s="42">
        <f>(I39)</f>
        <v/>
      </c>
      <c r="J40" s="37">
        <f>(H40-I40)/(I40)</f>
        <v/>
      </c>
      <c r="K40" s="43">
        <f>(K39)</f>
        <v/>
      </c>
      <c r="L40" s="37">
        <f>(H40-K40)/(K40)</f>
        <v/>
      </c>
      <c r="M40" s="42">
        <f>1000*H40</f>
        <v/>
      </c>
      <c r="N40" s="44" t="n">
        <v>43198</v>
      </c>
      <c r="O40" s="44">
        <f>(O39)</f>
        <v/>
      </c>
      <c r="P40" s="47">
        <f>(N40-O40)</f>
        <v/>
      </c>
      <c r="Q40" s="44">
        <f>(Q39)</f>
        <v/>
      </c>
      <c r="R40" s="368">
        <f>(N40-O40)/7</f>
        <v/>
      </c>
      <c r="S40" s="368">
        <f>(S39)</f>
        <v/>
      </c>
    </row>
    <row r="41">
      <c r="A41" s="42">
        <f>(A40)</f>
        <v/>
      </c>
      <c r="B41" s="42" t="n">
        <v>2.35</v>
      </c>
      <c r="C41" s="42" t="n">
        <v>2.38</v>
      </c>
      <c r="D41" s="42" t="n">
        <v>2.42</v>
      </c>
      <c r="E41" s="42" t="n">
        <v>2.37</v>
      </c>
      <c r="F41" s="42" t="n">
        <v>2.5</v>
      </c>
      <c r="G41" s="42" t="n">
        <v>2.51</v>
      </c>
      <c r="H41" s="42">
        <f>MAX(B41:G41)</f>
        <v/>
      </c>
      <c r="I41" s="42">
        <f>(I40)</f>
        <v/>
      </c>
      <c r="J41" s="37">
        <f>(H41-I41)/(I41)</f>
        <v/>
      </c>
      <c r="K41" s="43">
        <f>(K40)</f>
        <v/>
      </c>
      <c r="L41" s="37">
        <f>(H41-K41)/(K41)</f>
        <v/>
      </c>
      <c r="M41" s="42">
        <f>1000*H41</f>
        <v/>
      </c>
      <c r="N41" s="44" t="n">
        <v>43199</v>
      </c>
      <c r="O41" s="44">
        <f>(O40)</f>
        <v/>
      </c>
      <c r="P41" s="47">
        <f>(N41-O41)</f>
        <v/>
      </c>
      <c r="Q41" s="44">
        <f>(Q40)</f>
        <v/>
      </c>
      <c r="R41" s="368">
        <f>(N41-O41)/7</f>
        <v/>
      </c>
      <c r="S41" s="368">
        <f>(S40)</f>
        <v/>
      </c>
    </row>
    <row r="42">
      <c r="A42" s="42">
        <f>(A41)</f>
        <v/>
      </c>
      <c r="B42" s="42" t="n">
        <v>2.39</v>
      </c>
      <c r="C42" s="42" t="n">
        <v>2.41</v>
      </c>
      <c r="D42" s="42" t="n">
        <v>2.37</v>
      </c>
      <c r="E42" s="42" t="n">
        <v>2.25</v>
      </c>
      <c r="F42" s="42" t="n">
        <v>2.37</v>
      </c>
      <c r="G42" s="42" t="n">
        <v>2.5</v>
      </c>
      <c r="H42" s="42">
        <f>MAX(B42:G42)</f>
        <v/>
      </c>
      <c r="I42" s="42">
        <f>(I41)</f>
        <v/>
      </c>
      <c r="J42" s="37">
        <f>(H42-I42)/(I42)</f>
        <v/>
      </c>
      <c r="K42" s="43">
        <f>(K41)</f>
        <v/>
      </c>
      <c r="L42" s="37">
        <f>(H42-K42)/(K42)</f>
        <v/>
      </c>
      <c r="M42" s="42">
        <f>1000*H42</f>
        <v/>
      </c>
      <c r="N42" s="44" t="n">
        <v>43200</v>
      </c>
      <c r="O42" s="44">
        <f>(O41)</f>
        <v/>
      </c>
      <c r="P42" s="47">
        <f>(N42-O42)</f>
        <v/>
      </c>
      <c r="Q42" s="44">
        <f>(Q41)</f>
        <v/>
      </c>
      <c r="R42" s="368">
        <f>(N42-O42)/7</f>
        <v/>
      </c>
      <c r="S42" s="368">
        <f>(S41)</f>
        <v/>
      </c>
    </row>
    <row r="43">
      <c r="A43" s="42">
        <f>(A42)</f>
        <v/>
      </c>
      <c r="B43" s="42" t="n">
        <v>2.34</v>
      </c>
      <c r="C43" s="42" t="n">
        <v>2.52</v>
      </c>
      <c r="D43" s="42" t="n">
        <v>2.5</v>
      </c>
      <c r="E43" s="42" t="n">
        <v>2.41</v>
      </c>
      <c r="F43" s="42" t="n">
        <v>2.47</v>
      </c>
      <c r="G43" s="42" t="n">
        <v>2.37</v>
      </c>
      <c r="H43" s="42">
        <f>MAX(B43:G43)</f>
        <v/>
      </c>
      <c r="I43" s="42">
        <f>(I42)</f>
        <v/>
      </c>
      <c r="J43" s="37">
        <f>(H43-I43)/(I43)</f>
        <v/>
      </c>
      <c r="K43" s="43">
        <f>(K42)</f>
        <v/>
      </c>
      <c r="L43" s="37">
        <f>(H43-K43)/(K43)</f>
        <v/>
      </c>
      <c r="M43" s="42">
        <f>1000*H43</f>
        <v/>
      </c>
      <c r="N43" s="44" t="n">
        <v>43201</v>
      </c>
      <c r="O43" s="44">
        <f>(O42)</f>
        <v/>
      </c>
      <c r="P43" s="47">
        <f>(N43-O43)</f>
        <v/>
      </c>
      <c r="Q43" s="44">
        <f>(Q42)</f>
        <v/>
      </c>
      <c r="R43" s="368">
        <f>(N43-O43)/7</f>
        <v/>
      </c>
      <c r="S43" s="368">
        <f>(S42)</f>
        <v/>
      </c>
    </row>
    <row r="44">
      <c r="A44" s="42">
        <f>(A43)</f>
        <v/>
      </c>
      <c r="B44" s="42" t="n">
        <v>2.5</v>
      </c>
      <c r="C44" s="42" t="n">
        <v>2.37</v>
      </c>
      <c r="D44" s="42" t="n">
        <v>2.44</v>
      </c>
      <c r="E44" s="42" t="n">
        <v>2.32</v>
      </c>
      <c r="F44" s="42" t="n">
        <v>2.47</v>
      </c>
      <c r="G44" s="42" t="n">
        <v>2.51</v>
      </c>
      <c r="H44" s="42">
        <f>MAX(B44:G44)</f>
        <v/>
      </c>
      <c r="I44" s="42">
        <f>(I43)</f>
        <v/>
      </c>
      <c r="J44" s="37">
        <f>(H44-I44)/(I44)</f>
        <v/>
      </c>
      <c r="K44" s="43">
        <f>(K43)</f>
        <v/>
      </c>
      <c r="L44" s="37">
        <f>(H44-K44)/(K44)</f>
        <v/>
      </c>
      <c r="M44" s="42">
        <f>1000*H44</f>
        <v/>
      </c>
      <c r="N44" s="44" t="n">
        <v>43202</v>
      </c>
      <c r="O44" s="44">
        <f>(O43)</f>
        <v/>
      </c>
      <c r="P44" s="47">
        <f>(N44-O44)</f>
        <v/>
      </c>
      <c r="Q44" s="44">
        <f>(Q43)</f>
        <v/>
      </c>
      <c r="R44" s="368">
        <f>(N44-O44)/7</f>
        <v/>
      </c>
      <c r="S44" s="368">
        <f>(S43)</f>
        <v/>
      </c>
    </row>
    <row r="45">
      <c r="A45" s="42">
        <f>(A44)</f>
        <v/>
      </c>
      <c r="B45" s="42" t="n">
        <v>2.56</v>
      </c>
      <c r="C45" s="42" t="n">
        <v>2.39</v>
      </c>
      <c r="D45" s="42" t="n">
        <v>2.46</v>
      </c>
      <c r="E45" s="42" t="n">
        <v>2.5</v>
      </c>
      <c r="F45" s="42" t="n">
        <v>2.42</v>
      </c>
      <c r="G45" s="42" t="n">
        <v>2.35</v>
      </c>
      <c r="H45" s="42">
        <f>MAX(B45:G45)</f>
        <v/>
      </c>
      <c r="I45" s="42">
        <f>(I44)</f>
        <v/>
      </c>
      <c r="J45" s="37">
        <f>(H45-I45)/(I45)</f>
        <v/>
      </c>
      <c r="K45" s="43">
        <f>(K44)</f>
        <v/>
      </c>
      <c r="L45" s="37">
        <f>(H45-K45)/(K45)</f>
        <v/>
      </c>
      <c r="M45" s="42">
        <f>1000*H45</f>
        <v/>
      </c>
      <c r="N45" s="44" t="n">
        <v>43203</v>
      </c>
      <c r="O45" s="44">
        <f>(O44)</f>
        <v/>
      </c>
      <c r="P45" s="47">
        <f>(N45-O45)</f>
        <v/>
      </c>
      <c r="Q45" s="44">
        <f>(Q44)</f>
        <v/>
      </c>
      <c r="R45" s="368">
        <f>(N45-O45)/7</f>
        <v/>
      </c>
      <c r="S45" s="368">
        <f>(S44)</f>
        <v/>
      </c>
    </row>
    <row r="46">
      <c r="A46" s="42">
        <f>(A45)</f>
        <v/>
      </c>
      <c r="B46" s="42" t="n">
        <v>2.33</v>
      </c>
      <c r="C46" s="42" t="n">
        <v>2.43</v>
      </c>
      <c r="D46" s="42" t="n">
        <v>2.41</v>
      </c>
      <c r="E46" s="42" t="n">
        <v>2.54</v>
      </c>
      <c r="F46" s="42" t="n">
        <v>2.38</v>
      </c>
      <c r="G46" s="42" t="n">
        <v>2.42</v>
      </c>
      <c r="H46" s="42">
        <f>MAX(B46:G46)</f>
        <v/>
      </c>
      <c r="I46" s="42">
        <f>(I45)</f>
        <v/>
      </c>
      <c r="J46" s="37">
        <f>(H46-I46)/(I46)</f>
        <v/>
      </c>
      <c r="K46" s="43">
        <f>(K45)</f>
        <v/>
      </c>
      <c r="L46" s="37">
        <f>(H46-K46)/(K46)</f>
        <v/>
      </c>
      <c r="M46" s="42">
        <f>1000*H46</f>
        <v/>
      </c>
      <c r="N46" s="44" t="n">
        <v>43204</v>
      </c>
      <c r="O46" s="44">
        <f>(O45)</f>
        <v/>
      </c>
      <c r="P46" s="47">
        <f>(N46-O46)</f>
        <v/>
      </c>
      <c r="Q46" s="44">
        <f>(Q45)</f>
        <v/>
      </c>
      <c r="R46" s="368">
        <f>(N46-O46)/7</f>
        <v/>
      </c>
      <c r="S46" s="368">
        <f>(S45)</f>
        <v/>
      </c>
    </row>
    <row r="47">
      <c r="A47" s="42">
        <f>(A46)</f>
        <v/>
      </c>
      <c r="B47" s="42" t="n">
        <v>2.59</v>
      </c>
      <c r="C47" s="42" t="n">
        <v>2.64</v>
      </c>
      <c r="D47" s="42" t="n">
        <v>2.61</v>
      </c>
      <c r="E47" s="42" t="n">
        <v>2.57</v>
      </c>
      <c r="F47" s="42" t="n">
        <v>2.47</v>
      </c>
      <c r="G47" s="42" t="n">
        <v>2.39</v>
      </c>
      <c r="H47" s="42">
        <f>MAX(B47:G47)</f>
        <v/>
      </c>
      <c r="I47" s="42">
        <f>(I46)</f>
        <v/>
      </c>
      <c r="J47" s="37">
        <f>(H47-I47)/(I47)</f>
        <v/>
      </c>
      <c r="K47" s="43">
        <f>(K46)</f>
        <v/>
      </c>
      <c r="L47" s="37">
        <f>(H47-K47)/(K47)</f>
        <v/>
      </c>
      <c r="M47" s="42">
        <f>1000*H47</f>
        <v/>
      </c>
      <c r="N47" s="44" t="n">
        <v>43205</v>
      </c>
      <c r="O47" s="44">
        <f>(O46)</f>
        <v/>
      </c>
      <c r="P47" s="47">
        <f>(N47-O47)</f>
        <v/>
      </c>
      <c r="Q47" s="44">
        <f>(Q46)</f>
        <v/>
      </c>
      <c r="R47" s="368">
        <f>(N47-O47)/7</f>
        <v/>
      </c>
      <c r="S47" s="368">
        <f>(S46)</f>
        <v/>
      </c>
    </row>
    <row r="48">
      <c r="A48" s="42">
        <f>(A47)</f>
        <v/>
      </c>
      <c r="B48" s="42" t="n">
        <v>2.47</v>
      </c>
      <c r="C48" s="42" t="n">
        <v>2.37</v>
      </c>
      <c r="D48" s="42" t="n">
        <v>2.52</v>
      </c>
      <c r="E48" s="42" t="n">
        <v>2.47</v>
      </c>
      <c r="F48" s="42" t="n">
        <v>2.59</v>
      </c>
      <c r="G48" s="42" t="n">
        <v>2.55</v>
      </c>
      <c r="H48" s="42">
        <f>MAX(B48:G48)</f>
        <v/>
      </c>
      <c r="I48" s="42">
        <f>(I47)</f>
        <v/>
      </c>
      <c r="J48" s="37">
        <f>(H48-I48)/(I48)</f>
        <v/>
      </c>
      <c r="K48" s="43">
        <f>(K47)</f>
        <v/>
      </c>
      <c r="L48" s="37">
        <f>(H48-K48)/(K48)</f>
        <v/>
      </c>
      <c r="M48" s="42">
        <f>1000*H48</f>
        <v/>
      </c>
      <c r="N48" s="44" t="n">
        <v>43206</v>
      </c>
      <c r="O48" s="44">
        <f>(O47)</f>
        <v/>
      </c>
      <c r="P48" s="47">
        <f>(N48-O48)</f>
        <v/>
      </c>
      <c r="Q48" s="44">
        <f>(Q47)</f>
        <v/>
      </c>
      <c r="R48" s="368">
        <f>(N48-O48)/7</f>
        <v/>
      </c>
      <c r="S48" s="368">
        <f>(S47)</f>
        <v/>
      </c>
      <c r="U48" s="30" t="n"/>
      <c r="V48" s="30" t="n"/>
      <c r="W48" s="30" t="n"/>
      <c r="X48" s="30" t="n"/>
      <c r="Y48" s="30" t="n"/>
      <c r="AA48" s="30" t="n"/>
      <c r="AB48" s="30" t="n"/>
      <c r="AC48" s="30" t="n"/>
      <c r="AD48" s="30" t="n"/>
      <c r="AE48" s="30" t="n"/>
    </row>
    <row r="49">
      <c r="A49" s="42">
        <f>(A48)</f>
        <v/>
      </c>
      <c r="B49" s="42" t="n">
        <v>2.34</v>
      </c>
      <c r="C49" s="42" t="n">
        <v>2.47</v>
      </c>
      <c r="D49" s="42" t="n">
        <v>2.43</v>
      </c>
      <c r="E49" s="42" t="n">
        <v>2.5</v>
      </c>
      <c r="F49" s="42" t="n">
        <v>2.4</v>
      </c>
      <c r="G49" s="42" t="n">
        <v>2.55</v>
      </c>
      <c r="H49" s="42">
        <f>MAX(B49:G49)</f>
        <v/>
      </c>
      <c r="I49" s="42">
        <f>(I48)</f>
        <v/>
      </c>
      <c r="J49" s="37">
        <f>(H49-I49)/(I49)</f>
        <v/>
      </c>
      <c r="K49" s="43">
        <f>(K48)</f>
        <v/>
      </c>
      <c r="L49" s="37">
        <f>(H49-K49)/(K49)</f>
        <v/>
      </c>
      <c r="M49" s="42">
        <f>1000*H49</f>
        <v/>
      </c>
      <c r="N49" s="44" t="n">
        <v>43207</v>
      </c>
      <c r="O49" s="44">
        <f>(O48)</f>
        <v/>
      </c>
      <c r="P49" s="47">
        <f>(N49-O49)</f>
        <v/>
      </c>
      <c r="Q49" s="44">
        <f>(Q48)</f>
        <v/>
      </c>
      <c r="R49" s="368">
        <f>(N49-O49)/7</f>
        <v/>
      </c>
      <c r="S49" s="368">
        <f>(S48)</f>
        <v/>
      </c>
      <c r="U49" s="369" t="n"/>
      <c r="V49" s="27" t="n"/>
      <c r="W49" s="370" t="n"/>
      <c r="X49" s="172" t="n"/>
      <c r="Y49" s="370" t="n"/>
      <c r="AA49" s="369" t="n"/>
      <c r="AB49" s="27" t="n"/>
      <c r="AC49" s="369" t="n"/>
      <c r="AD49" s="172" t="n"/>
      <c r="AE49" s="370" t="n"/>
    </row>
    <row r="50">
      <c r="A50" s="42">
        <f>(A49)</f>
        <v/>
      </c>
      <c r="B50" s="42" t="n">
        <v>2.44</v>
      </c>
      <c r="C50" s="42" t="n">
        <v>2.37</v>
      </c>
      <c r="D50" s="42" t="n">
        <v>2.56</v>
      </c>
      <c r="E50" s="42" t="n">
        <v>2.54</v>
      </c>
      <c r="F50" s="42" t="n">
        <v>2.34</v>
      </c>
      <c r="G50" s="42" t="n">
        <v>2.48</v>
      </c>
      <c r="H50" s="42">
        <f>MAX(B50:G50)</f>
        <v/>
      </c>
      <c r="I50" s="42">
        <f>(I49)</f>
        <v/>
      </c>
      <c r="J50" s="37">
        <f>(H50-I50)/(I50)</f>
        <v/>
      </c>
      <c r="K50" s="43">
        <f>(K49)</f>
        <v/>
      </c>
      <c r="L50" s="37">
        <f>(H50-K50)/(K50)</f>
        <v/>
      </c>
      <c r="M50" s="42">
        <f>1000*H50</f>
        <v/>
      </c>
      <c r="N50" s="44" t="n">
        <v>43208</v>
      </c>
      <c r="O50" s="44">
        <f>(O49)</f>
        <v/>
      </c>
      <c r="P50" s="47">
        <f>(N50-O50)</f>
        <v/>
      </c>
      <c r="Q50" s="44">
        <f>(Q49)</f>
        <v/>
      </c>
      <c r="R50" s="368">
        <f>(N50-O50)/7</f>
        <v/>
      </c>
      <c r="S50" s="368">
        <f>(S49)</f>
        <v/>
      </c>
    </row>
    <row r="51">
      <c r="A51" s="42">
        <f>(A50)</f>
        <v/>
      </c>
      <c r="B51" s="42" t="n">
        <v>2.61</v>
      </c>
      <c r="C51" s="42" t="n">
        <v>2.41</v>
      </c>
      <c r="D51" s="42" t="n">
        <v>2.34</v>
      </c>
      <c r="E51" s="42" t="n">
        <v>2.61</v>
      </c>
      <c r="F51" s="42" t="n">
        <v>2.56</v>
      </c>
      <c r="G51" s="42" t="n">
        <v>2.34</v>
      </c>
      <c r="H51" s="42">
        <f>MAX(B51:G51)</f>
        <v/>
      </c>
      <c r="I51" s="42">
        <f>(I50)</f>
        <v/>
      </c>
      <c r="J51" s="37">
        <f>(H51-I51)/(I51)</f>
        <v/>
      </c>
      <c r="K51" s="43">
        <f>(K50)</f>
        <v/>
      </c>
      <c r="L51" s="37">
        <f>(H51-K51)/(K51)</f>
        <v/>
      </c>
      <c r="M51" s="42">
        <f>1000*H51</f>
        <v/>
      </c>
      <c r="N51" s="44" t="n">
        <v>43209</v>
      </c>
      <c r="O51" s="44">
        <f>(O50)</f>
        <v/>
      </c>
      <c r="P51" s="47">
        <f>(N51-O51)</f>
        <v/>
      </c>
      <c r="Q51" s="44">
        <f>(Q50)</f>
        <v/>
      </c>
      <c r="R51" s="368">
        <f>(N51-O51)/7</f>
        <v/>
      </c>
      <c r="S51" s="368">
        <f>(S50)</f>
        <v/>
      </c>
      <c r="U51" s="29" t="n"/>
      <c r="V51" s="29" t="n"/>
      <c r="W51" s="29" t="n"/>
      <c r="X51" s="29" t="n"/>
      <c r="Y51" s="29" t="n"/>
    </row>
    <row r="52">
      <c r="A52" s="42">
        <f>(A51)</f>
        <v/>
      </c>
      <c r="B52" s="42" t="n">
        <v>2.5</v>
      </c>
      <c r="C52" s="42" t="n">
        <v>2.38</v>
      </c>
      <c r="D52" s="42" t="n">
        <v>2.34</v>
      </c>
      <c r="E52" s="42" t="n">
        <v>2.57</v>
      </c>
      <c r="F52" s="42" t="n">
        <v>2.43</v>
      </c>
      <c r="G52" s="42" t="n">
        <v>2.47</v>
      </c>
      <c r="H52" s="42">
        <f>MAX(B52:G52)</f>
        <v/>
      </c>
      <c r="I52" s="42">
        <f>(I51)</f>
        <v/>
      </c>
      <c r="J52" s="37">
        <f>(H52-I52)/(I52)</f>
        <v/>
      </c>
      <c r="K52" s="43">
        <f>(K51)</f>
        <v/>
      </c>
      <c r="L52" s="37">
        <f>(H52-K52)/(K52)</f>
        <v/>
      </c>
      <c r="M52" s="42">
        <f>1000*H52</f>
        <v/>
      </c>
      <c r="N52" s="44" t="n">
        <v>43210</v>
      </c>
      <c r="O52" s="44">
        <f>(O51)</f>
        <v/>
      </c>
      <c r="P52" s="47">
        <f>(N52-O52)</f>
        <v/>
      </c>
      <c r="Q52" s="44">
        <f>(Q51)</f>
        <v/>
      </c>
      <c r="R52" s="368">
        <f>(N52-O52)/7</f>
        <v/>
      </c>
      <c r="S52" s="368">
        <f>(S51)</f>
        <v/>
      </c>
      <c r="U52" s="121" t="n"/>
      <c r="V52" s="121" t="n"/>
      <c r="W52" s="121" t="n"/>
      <c r="X52" s="122" t="n"/>
      <c r="Y52" s="28" t="n"/>
      <c r="AA52" s="28" t="n"/>
      <c r="AB52" s="28" t="n"/>
      <c r="AC52" s="28" t="n"/>
      <c r="AD52" s="28" t="n"/>
      <c r="AE52" s="28" t="n"/>
    </row>
    <row r="53">
      <c r="A53" s="42">
        <f>(A52)</f>
        <v/>
      </c>
      <c r="B53" s="42" t="n">
        <v>2.42</v>
      </c>
      <c r="C53" s="42" t="n">
        <v>2.51</v>
      </c>
      <c r="D53" s="42" t="n">
        <v>2.37</v>
      </c>
      <c r="E53" s="42" t="n">
        <v>2.46</v>
      </c>
      <c r="F53" s="42" t="n">
        <v>2.34</v>
      </c>
      <c r="G53" s="42" t="n">
        <v>2.4</v>
      </c>
      <c r="H53" s="42">
        <f>MAX(B53:G53)</f>
        <v/>
      </c>
      <c r="I53" s="42">
        <f>(I52)</f>
        <v/>
      </c>
      <c r="J53" s="37">
        <f>(H53-I53)/(I53)</f>
        <v/>
      </c>
      <c r="K53" s="43">
        <f>(K52)</f>
        <v/>
      </c>
      <c r="L53" s="37">
        <f>(H53-K53)/(K53)</f>
        <v/>
      </c>
      <c r="M53" s="42">
        <f>1000*H53</f>
        <v/>
      </c>
      <c r="N53" s="44" t="n">
        <v>43211</v>
      </c>
      <c r="O53" s="44">
        <f>(O52)</f>
        <v/>
      </c>
      <c r="P53" s="47">
        <f>(N53-O53)</f>
        <v/>
      </c>
      <c r="Q53" s="44">
        <f>(Q52)</f>
        <v/>
      </c>
      <c r="R53" s="368">
        <f>(N53-O53)/7</f>
        <v/>
      </c>
      <c r="S53" s="368">
        <f>(S52)</f>
        <v/>
      </c>
    </row>
    <row r="54">
      <c r="A54" s="42">
        <f>(A53)</f>
        <v/>
      </c>
      <c r="B54" s="42" t="n">
        <v>2.55</v>
      </c>
      <c r="C54" s="42" t="n">
        <v>2.43</v>
      </c>
      <c r="D54" s="42" t="n">
        <v>2.32</v>
      </c>
      <c r="E54" s="42" t="n">
        <v>2.45</v>
      </c>
      <c r="F54" s="42" t="n">
        <v>2.59</v>
      </c>
      <c r="G54" s="42" t="n">
        <v>2.51</v>
      </c>
      <c r="H54" s="42">
        <f>MAX(B54:G54)</f>
        <v/>
      </c>
      <c r="I54" s="42">
        <f>(I53)</f>
        <v/>
      </c>
      <c r="J54" s="37">
        <f>(H54-I54)/(I54)</f>
        <v/>
      </c>
      <c r="K54" s="43">
        <f>(K53)</f>
        <v/>
      </c>
      <c r="L54" s="37">
        <f>(H54-K54)/(K54)</f>
        <v/>
      </c>
      <c r="M54" s="42">
        <f>1000*H54</f>
        <v/>
      </c>
      <c r="N54" s="44" t="n">
        <v>43212</v>
      </c>
      <c r="O54" s="44">
        <f>(O53)</f>
        <v/>
      </c>
      <c r="P54" s="47">
        <f>(N54-O54)</f>
        <v/>
      </c>
      <c r="Q54" s="44">
        <f>(Q53)</f>
        <v/>
      </c>
      <c r="R54" s="368">
        <f>(N54-O54)/7</f>
        <v/>
      </c>
      <c r="S54" s="368">
        <f>(S53)</f>
        <v/>
      </c>
    </row>
    <row r="55">
      <c r="A55" s="42">
        <f>(A54)</f>
        <v/>
      </c>
      <c r="B55" s="42" t="n">
        <v>2.3</v>
      </c>
      <c r="C55" s="42" t="n">
        <v>2.35</v>
      </c>
      <c r="D55" s="42" t="n">
        <v>2.39</v>
      </c>
      <c r="E55" s="42" t="n">
        <v>2.38</v>
      </c>
      <c r="F55" s="42" t="n">
        <v>2.55</v>
      </c>
      <c r="G55" s="42" t="n">
        <v>2.31</v>
      </c>
      <c r="H55" s="42">
        <f>MAX(B55:G55)</f>
        <v/>
      </c>
      <c r="I55" s="42">
        <f>(I54)</f>
        <v/>
      </c>
      <c r="J55" s="37">
        <f>(H55-I55)/(I55)</f>
        <v/>
      </c>
      <c r="K55" s="43">
        <f>(K54)</f>
        <v/>
      </c>
      <c r="L55" s="37">
        <f>(H55-K55)/(K55)</f>
        <v/>
      </c>
      <c r="M55" s="42">
        <f>1000*H55</f>
        <v/>
      </c>
      <c r="N55" s="44" t="n">
        <v>43213</v>
      </c>
      <c r="O55" s="44">
        <f>(O54)</f>
        <v/>
      </c>
      <c r="P55" s="47">
        <f>(N55-O55)</f>
        <v/>
      </c>
      <c r="Q55" s="44">
        <f>(Q54)</f>
        <v/>
      </c>
      <c r="R55" s="368">
        <f>(N55-O55)/7</f>
        <v/>
      </c>
      <c r="S55" s="368">
        <f>(S54)</f>
        <v/>
      </c>
    </row>
    <row r="56">
      <c r="A56" s="42">
        <f>(A55)</f>
        <v/>
      </c>
      <c r="B56" s="42" t="n">
        <v>2.38</v>
      </c>
      <c r="C56" s="42" t="n">
        <v>2.43</v>
      </c>
      <c r="D56" s="42" t="n">
        <v>2.37</v>
      </c>
      <c r="E56" s="42" t="n">
        <v>2.3</v>
      </c>
      <c r="F56" s="42" t="n">
        <v>2.45</v>
      </c>
      <c r="G56" s="42" t="n">
        <v>2.52</v>
      </c>
      <c r="H56" s="42">
        <f>MAX(B56:G56)</f>
        <v/>
      </c>
      <c r="I56" s="42">
        <f>(I55)</f>
        <v/>
      </c>
      <c r="J56" s="37">
        <f>(H56-I56)/(I56)</f>
        <v/>
      </c>
      <c r="K56" s="43">
        <f>(K55)</f>
        <v/>
      </c>
      <c r="L56" s="37">
        <f>(H56-K56)/(K56)</f>
        <v/>
      </c>
      <c r="M56" s="42">
        <f>1000*H56</f>
        <v/>
      </c>
      <c r="N56" s="44" t="n">
        <v>43214</v>
      </c>
      <c r="O56" s="44">
        <f>(O55)</f>
        <v/>
      </c>
      <c r="P56" s="47">
        <f>(N56-O56)</f>
        <v/>
      </c>
      <c r="Q56" s="44">
        <f>(Q55)</f>
        <v/>
      </c>
      <c r="R56" s="368">
        <f>(N56-O56)/7</f>
        <v/>
      </c>
      <c r="S56" s="368">
        <f>(S55)</f>
        <v/>
      </c>
    </row>
    <row r="57">
      <c r="A57" s="42">
        <f>(A56)</f>
        <v/>
      </c>
      <c r="B57" s="42" t="n">
        <v>2.57</v>
      </c>
      <c r="C57" s="42" t="n">
        <v>2.34</v>
      </c>
      <c r="D57" s="42" t="n">
        <v>2.53</v>
      </c>
      <c r="E57" s="42" t="n">
        <v>2.45</v>
      </c>
      <c r="F57" s="42" t="n">
        <v>2.38</v>
      </c>
      <c r="G57" s="42" t="n">
        <v>2.44</v>
      </c>
      <c r="H57" s="42">
        <f>MAX(B57:G57)</f>
        <v/>
      </c>
      <c r="I57" s="42">
        <f>(I56)</f>
        <v/>
      </c>
      <c r="J57" s="37">
        <f>(H57-I57)/(I57)</f>
        <v/>
      </c>
      <c r="K57" s="43">
        <f>(K56)</f>
        <v/>
      </c>
      <c r="L57" s="37">
        <f>(H57-K57)/(K57)</f>
        <v/>
      </c>
      <c r="M57" s="42">
        <f>1000*H57</f>
        <v/>
      </c>
      <c r="N57" s="44" t="n">
        <v>43215</v>
      </c>
      <c r="O57" s="44">
        <f>(O56)</f>
        <v/>
      </c>
      <c r="P57" s="47">
        <f>(N57-O57)</f>
        <v/>
      </c>
      <c r="Q57" s="44">
        <f>(Q56)</f>
        <v/>
      </c>
      <c r="R57" s="368">
        <f>(N57-O57)/7</f>
        <v/>
      </c>
      <c r="S57" s="368">
        <f>(S56)</f>
        <v/>
      </c>
    </row>
    <row r="58">
      <c r="A58" s="42">
        <f>(A57)</f>
        <v/>
      </c>
      <c r="B58" s="42" t="n">
        <v>2.28</v>
      </c>
      <c r="C58" s="42" t="n">
        <v>2.32</v>
      </c>
      <c r="D58" s="42" t="n">
        <v>2.42</v>
      </c>
      <c r="E58" s="42" t="n">
        <v>2.6</v>
      </c>
      <c r="F58" s="42" t="n">
        <v>2.27</v>
      </c>
      <c r="G58" s="42" t="n">
        <v>2.32</v>
      </c>
      <c r="H58" s="42">
        <f>MAX(B58:G58)</f>
        <v/>
      </c>
      <c r="I58" s="42">
        <f>(I57)</f>
        <v/>
      </c>
      <c r="J58" s="37">
        <f>(H58-I58)/(I58)</f>
        <v/>
      </c>
      <c r="K58" s="43">
        <f>(K57)</f>
        <v/>
      </c>
      <c r="L58" s="37">
        <f>(H58-K58)/(K58)</f>
        <v/>
      </c>
      <c r="M58" s="42">
        <f>1000*H58</f>
        <v/>
      </c>
      <c r="N58" s="44" t="n">
        <v>43216</v>
      </c>
      <c r="O58" s="44">
        <f>(O57)</f>
        <v/>
      </c>
      <c r="P58" s="47">
        <f>(N58-O58)</f>
        <v/>
      </c>
      <c r="Q58" s="44">
        <f>(Q57)</f>
        <v/>
      </c>
      <c r="R58" s="368">
        <f>(N58-O58)/7</f>
        <v/>
      </c>
      <c r="S58" s="368">
        <f>(S57)</f>
        <v/>
      </c>
    </row>
    <row r="59">
      <c r="A59" s="42">
        <f>(A58)</f>
        <v/>
      </c>
      <c r="B59" s="42" t="n">
        <v>2.35</v>
      </c>
      <c r="C59" s="42" t="n">
        <v>2.54</v>
      </c>
      <c r="D59" s="42" t="n">
        <v>2.47</v>
      </c>
      <c r="E59" s="42" t="n">
        <v>2.43</v>
      </c>
      <c r="F59" s="42" t="n">
        <v>2.37</v>
      </c>
      <c r="G59" s="42" t="n">
        <v>2.51</v>
      </c>
      <c r="H59" s="42">
        <f>MAX(B59:G59)</f>
        <v/>
      </c>
      <c r="I59" s="42">
        <f>(I58)</f>
        <v/>
      </c>
      <c r="J59" s="37">
        <f>(H59-I59)/(I59)</f>
        <v/>
      </c>
      <c r="K59" s="43">
        <f>(K58)</f>
        <v/>
      </c>
      <c r="L59" s="37">
        <f>(H59-K59)/(K59)</f>
        <v/>
      </c>
      <c r="M59" s="42">
        <f>1000*H59</f>
        <v/>
      </c>
      <c r="N59" s="44" t="n">
        <v>43217</v>
      </c>
      <c r="O59" s="44">
        <f>(O58)</f>
        <v/>
      </c>
      <c r="P59" s="47">
        <f>(N59-O59)</f>
        <v/>
      </c>
      <c r="Q59" s="44">
        <f>(Q58)</f>
        <v/>
      </c>
      <c r="R59" s="368">
        <f>(N59-O59)/7</f>
        <v/>
      </c>
      <c r="S59" s="368">
        <f>(S58)</f>
        <v/>
      </c>
    </row>
    <row r="60">
      <c r="A60" s="42">
        <f>(A59)</f>
        <v/>
      </c>
      <c r="B60" s="42" t="n">
        <v>2.43</v>
      </c>
      <c r="C60" s="42" t="n">
        <v>2.4</v>
      </c>
      <c r="D60" s="42" t="n">
        <v>2.4</v>
      </c>
      <c r="E60" s="42" t="n">
        <v>2.4</v>
      </c>
      <c r="F60" s="42" t="n">
        <v>2.5</v>
      </c>
      <c r="G60" s="42" t="n">
        <v>2.5</v>
      </c>
      <c r="H60" s="42">
        <f>MAX(B60:G60)</f>
        <v/>
      </c>
      <c r="I60" s="42">
        <f>(I59)</f>
        <v/>
      </c>
      <c r="J60" s="37">
        <f>(H60-I60)/(I60)</f>
        <v/>
      </c>
      <c r="K60" s="43">
        <f>(K59)</f>
        <v/>
      </c>
      <c r="L60" s="37">
        <f>(H60-K60)/(K60)</f>
        <v/>
      </c>
      <c r="M60" s="42">
        <f>1000*H60</f>
        <v/>
      </c>
      <c r="N60" s="44" t="n">
        <v>43218</v>
      </c>
      <c r="O60" s="44">
        <f>(O59)</f>
        <v/>
      </c>
      <c r="P60" s="47">
        <f>(N60-O60)</f>
        <v/>
      </c>
      <c r="Q60" s="44">
        <f>(Q59)</f>
        <v/>
      </c>
      <c r="R60" s="368">
        <f>(N60-O60)/7</f>
        <v/>
      </c>
      <c r="S60" s="368">
        <f>(S59)</f>
        <v/>
      </c>
    </row>
    <row r="61">
      <c r="A61" s="42">
        <f>(A60)</f>
        <v/>
      </c>
      <c r="B61" s="42" t="n">
        <v>2.65</v>
      </c>
      <c r="C61" s="42" t="n">
        <v>2.56</v>
      </c>
      <c r="D61" s="42" t="n">
        <v>2.6</v>
      </c>
      <c r="E61" s="42" t="n">
        <v>2.43</v>
      </c>
      <c r="F61" s="42" t="n">
        <v>2.48</v>
      </c>
      <c r="G61" s="42" t="n">
        <v>2.5</v>
      </c>
      <c r="H61" s="42">
        <f>MAX(B61:G61)</f>
        <v/>
      </c>
      <c r="I61" s="42">
        <f>(I60)</f>
        <v/>
      </c>
      <c r="J61" s="37">
        <f>(H61-I61)/(I61)</f>
        <v/>
      </c>
      <c r="K61" s="43">
        <f>(K60)</f>
        <v/>
      </c>
      <c r="L61" s="37">
        <f>(H61-K61)/(K61)</f>
        <v/>
      </c>
      <c r="M61" s="42">
        <f>1000*H61</f>
        <v/>
      </c>
      <c r="N61" s="44" t="n">
        <v>43219</v>
      </c>
      <c r="O61" s="44">
        <f>(O60)</f>
        <v/>
      </c>
      <c r="P61" s="47">
        <f>(N61-O61)</f>
        <v/>
      </c>
      <c r="Q61" s="44">
        <f>(Q60)</f>
        <v/>
      </c>
      <c r="R61" s="368">
        <f>(N61-O61)/7</f>
        <v/>
      </c>
      <c r="S61" s="368">
        <f>(S60)</f>
        <v/>
      </c>
    </row>
    <row r="62">
      <c r="A62" s="42">
        <f>(A61)</f>
        <v/>
      </c>
      <c r="B62" s="42" t="n">
        <v>2.55</v>
      </c>
      <c r="C62" s="42" t="n">
        <v>2.54</v>
      </c>
      <c r="D62" s="42" t="n">
        <v>2.55</v>
      </c>
      <c r="E62" s="42" t="n">
        <v>2.56</v>
      </c>
      <c r="F62" s="42" t="n">
        <v>2.55</v>
      </c>
      <c r="G62" s="42" t="n">
        <v>2.47</v>
      </c>
      <c r="H62" s="42">
        <f>MAX(B62:G62)</f>
        <v/>
      </c>
      <c r="I62" s="42">
        <f>(I61)</f>
        <v/>
      </c>
      <c r="J62" s="37">
        <f>(H62-I62)/(I62)</f>
        <v/>
      </c>
      <c r="K62" s="43">
        <f>(K61)</f>
        <v/>
      </c>
      <c r="L62" s="37">
        <f>(H62-K62)/(K62)</f>
        <v/>
      </c>
      <c r="M62" s="42">
        <f>1000*H62</f>
        <v/>
      </c>
      <c r="N62" s="44" t="n">
        <v>43220</v>
      </c>
      <c r="O62" s="44">
        <f>(O61)</f>
        <v/>
      </c>
      <c r="P62" s="47">
        <f>(N62-O62)</f>
        <v/>
      </c>
      <c r="Q62" s="44">
        <f>(Q61)</f>
        <v/>
      </c>
      <c r="R62" s="368">
        <f>(N62-O62)/7</f>
        <v/>
      </c>
      <c r="S62" s="368">
        <f>(S61)</f>
        <v/>
      </c>
    </row>
    <row r="63">
      <c r="A63" s="113">
        <f>(A62)</f>
        <v/>
      </c>
      <c r="B63" s="113" t="n">
        <v>2.55</v>
      </c>
      <c r="C63" s="113" t="n">
        <v>2.45</v>
      </c>
      <c r="D63" s="113" t="n">
        <v>2.35</v>
      </c>
      <c r="E63" s="113" t="n">
        <v>2.47</v>
      </c>
      <c r="F63" s="113" t="n">
        <v>2.56</v>
      </c>
      <c r="G63" s="113" t="n">
        <v>2.4</v>
      </c>
      <c r="H63" s="113">
        <f>MAX(B63:G63)</f>
        <v/>
      </c>
      <c r="I63" s="113">
        <f>(I62)</f>
        <v/>
      </c>
      <c r="J63" s="111">
        <f>(H63-I63)/(I63)</f>
        <v/>
      </c>
      <c r="K63" s="112">
        <f>(K62)</f>
        <v/>
      </c>
      <c r="L63" s="111">
        <f>(H63-K63)/(K63)</f>
        <v/>
      </c>
      <c r="M63" s="113">
        <f>1000*H63</f>
        <v/>
      </c>
      <c r="N63" s="114" t="n">
        <v>43221</v>
      </c>
      <c r="O63" s="114">
        <f>(O62)</f>
        <v/>
      </c>
      <c r="P63" s="115">
        <f>(N63-O63)</f>
        <v/>
      </c>
      <c r="Q63" s="114">
        <f>(Q62)</f>
        <v/>
      </c>
      <c r="R63" s="368">
        <f>(N63-O63)/7</f>
        <v/>
      </c>
      <c r="S63" s="371">
        <f>(S62)</f>
        <v/>
      </c>
    </row>
    <row r="64">
      <c r="A64" s="42">
        <f>(A63)</f>
        <v/>
      </c>
      <c r="B64" s="42" t="n">
        <v>2.5</v>
      </c>
      <c r="C64" s="42" t="n">
        <v>2.35</v>
      </c>
      <c r="D64" s="42" t="n">
        <v>2.42</v>
      </c>
      <c r="E64" s="42" t="n">
        <v>2.6</v>
      </c>
      <c r="F64" s="42" t="n">
        <v>2.5</v>
      </c>
      <c r="G64" s="42" t="n">
        <v>2.34</v>
      </c>
      <c r="H64" s="42">
        <f>MAX(B64:G64)</f>
        <v/>
      </c>
      <c r="I64" s="42">
        <f>(I63)</f>
        <v/>
      </c>
      <c r="J64" s="37">
        <f>(H64-I64)/(I64)</f>
        <v/>
      </c>
      <c r="K64" s="43">
        <f>(K63)</f>
        <v/>
      </c>
      <c r="L64" s="37">
        <f>(H64-K64)/(K64)</f>
        <v/>
      </c>
      <c r="M64" s="42">
        <f>1000*H64</f>
        <v/>
      </c>
      <c r="N64" s="44" t="n">
        <v>43222</v>
      </c>
      <c r="O64" s="44">
        <f>(O63)</f>
        <v/>
      </c>
      <c r="P64" s="47">
        <f>(N64-O64)</f>
        <v/>
      </c>
      <c r="Q64" s="44">
        <f>(Q63)</f>
        <v/>
      </c>
      <c r="R64" s="368">
        <f>(N64-O64)/7</f>
        <v/>
      </c>
      <c r="S64" s="368">
        <f>(S63)</f>
        <v/>
      </c>
    </row>
    <row r="65">
      <c r="A65" s="42">
        <f>(A64)</f>
        <v/>
      </c>
      <c r="B65" s="42" t="n">
        <v>2.47</v>
      </c>
      <c r="C65" s="42" t="n">
        <v>2.62</v>
      </c>
      <c r="D65" s="46" t="n">
        <v>2.54</v>
      </c>
      <c r="E65" s="42" t="n">
        <v>2.28</v>
      </c>
      <c r="F65" s="42" t="n">
        <v>2.44</v>
      </c>
      <c r="G65" s="42" t="n">
        <v>2.35</v>
      </c>
      <c r="H65" s="42">
        <f>MAX(B65:G65)</f>
        <v/>
      </c>
      <c r="I65" s="42">
        <f>(I64)</f>
        <v/>
      </c>
      <c r="J65" s="37">
        <f>(H65-I65)/(I65)</f>
        <v/>
      </c>
      <c r="K65" s="43">
        <f>(K64)</f>
        <v/>
      </c>
      <c r="L65" s="37">
        <f>(H65-K65)/(K65)</f>
        <v/>
      </c>
      <c r="M65" s="42">
        <f>1000*H65</f>
        <v/>
      </c>
      <c r="N65" s="44" t="n">
        <v>43223</v>
      </c>
      <c r="O65" s="44">
        <f>(O64)</f>
        <v/>
      </c>
      <c r="P65" s="47">
        <f>(N65-O65)</f>
        <v/>
      </c>
      <c r="Q65" s="44">
        <f>(Q64)</f>
        <v/>
      </c>
      <c r="R65" s="368">
        <f>(N65-O65)/7</f>
        <v/>
      </c>
      <c r="S65" s="368">
        <f>(S64)</f>
        <v/>
      </c>
    </row>
    <row r="66">
      <c r="A66" s="42">
        <f>(A65)</f>
        <v/>
      </c>
      <c r="B66" s="42" t="n">
        <v>2.54</v>
      </c>
      <c r="C66" s="42" t="n">
        <v>2.45</v>
      </c>
      <c r="D66" s="42" t="n">
        <v>2.35</v>
      </c>
      <c r="E66" s="42" t="n">
        <v>2.48</v>
      </c>
      <c r="F66" s="42" t="n">
        <v>2.57</v>
      </c>
      <c r="G66" s="42" t="n">
        <v>2.4</v>
      </c>
      <c r="H66" s="42">
        <f>MAX(B66:G66)</f>
        <v/>
      </c>
      <c r="I66" s="42">
        <f>(I65)</f>
        <v/>
      </c>
      <c r="J66" s="37">
        <f>(H66-I66)/(I66)</f>
        <v/>
      </c>
      <c r="K66" s="43">
        <f>(K65)</f>
        <v/>
      </c>
      <c r="L66" s="37">
        <f>(H66-K66)/(K66)</f>
        <v/>
      </c>
      <c r="M66" s="42">
        <f>1000*H66</f>
        <v/>
      </c>
      <c r="N66" s="44" t="n">
        <v>43224</v>
      </c>
      <c r="O66" s="44">
        <f>(O65)</f>
        <v/>
      </c>
      <c r="P66" s="47">
        <f>(N66-O66)</f>
        <v/>
      </c>
      <c r="Q66" s="44">
        <f>(Q65)</f>
        <v/>
      </c>
      <c r="R66" s="368">
        <f>(N66-O66)/7</f>
        <v/>
      </c>
      <c r="S66" s="368">
        <f>(S65)</f>
        <v/>
      </c>
      <c r="U66" s="30" t="n"/>
      <c r="V66" s="30" t="n"/>
      <c r="W66" s="30" t="n"/>
      <c r="X66" s="30" t="n"/>
      <c r="Y66" s="30" t="n"/>
      <c r="AA66" s="30" t="n"/>
      <c r="AB66" s="30" t="n"/>
      <c r="AC66" s="30" t="n"/>
      <c r="AD66" s="30" t="n"/>
      <c r="AE66" s="30" t="n"/>
    </row>
    <row r="67">
      <c r="A67" s="42">
        <f>(A66)</f>
        <v/>
      </c>
      <c r="B67" s="42" t="n">
        <v>2.38</v>
      </c>
      <c r="C67" s="42" t="n">
        <v>2.3</v>
      </c>
      <c r="D67" s="42" t="n">
        <v>2.6</v>
      </c>
      <c r="E67" s="42" t="n">
        <v>2.5</v>
      </c>
      <c r="F67" s="42" t="n">
        <v>2.6</v>
      </c>
      <c r="G67" s="42" t="n">
        <v>2.5</v>
      </c>
      <c r="H67" s="42">
        <f>MAX(B67:G67)</f>
        <v/>
      </c>
      <c r="I67" s="42">
        <f>(I66)</f>
        <v/>
      </c>
      <c r="J67" s="37">
        <f>(H67-I67)/(I67)</f>
        <v/>
      </c>
      <c r="K67" s="43">
        <f>(K66)</f>
        <v/>
      </c>
      <c r="L67" s="37">
        <f>(H67-K67)/(K67)</f>
        <v/>
      </c>
      <c r="M67" s="42">
        <f>1000*H67</f>
        <v/>
      </c>
      <c r="N67" s="44" t="n">
        <v>43225</v>
      </c>
      <c r="O67" s="44">
        <f>(O66)</f>
        <v/>
      </c>
      <c r="P67" s="47">
        <f>(N67-O67)</f>
        <v/>
      </c>
      <c r="Q67" s="44">
        <f>(Q66)</f>
        <v/>
      </c>
      <c r="R67" s="368">
        <f>(N67-O67)/7</f>
        <v/>
      </c>
      <c r="S67" s="368">
        <f>(S66)</f>
        <v/>
      </c>
      <c r="U67" s="370" t="n"/>
      <c r="V67" s="27" t="n"/>
      <c r="W67" s="369" t="n"/>
      <c r="X67" s="172" t="n"/>
      <c r="Y67" s="370" t="n"/>
      <c r="AA67" s="369" t="n"/>
      <c r="AB67" s="27" t="n"/>
      <c r="AC67" s="369" t="n"/>
      <c r="AD67" s="172" t="n"/>
      <c r="AE67" s="370" t="n"/>
    </row>
    <row r="68">
      <c r="A68" s="42">
        <f>(A67)</f>
        <v/>
      </c>
      <c r="B68" s="42" t="n">
        <v>2.43</v>
      </c>
      <c r="C68" s="42" t="n">
        <v>2.56</v>
      </c>
      <c r="D68" s="42" t="n">
        <v>2.35</v>
      </c>
      <c r="E68" s="42" t="n">
        <v>2.61</v>
      </c>
      <c r="F68" s="42" t="n">
        <v>2.44</v>
      </c>
      <c r="G68" s="42" t="n">
        <v>2.6</v>
      </c>
      <c r="H68" s="42">
        <f>MAX(B68:G68)</f>
        <v/>
      </c>
      <c r="I68" s="42">
        <f>(I67)</f>
        <v/>
      </c>
      <c r="J68" s="37">
        <f>(H68-I68)/(I68)</f>
        <v/>
      </c>
      <c r="K68" s="43">
        <f>(K67)</f>
        <v/>
      </c>
      <c r="L68" s="37">
        <f>(H68-K68)/(K68)</f>
        <v/>
      </c>
      <c r="M68" s="42">
        <f>1000*H68</f>
        <v/>
      </c>
      <c r="N68" s="44" t="n">
        <v>43226</v>
      </c>
      <c r="O68" s="44">
        <f>(O67)</f>
        <v/>
      </c>
      <c r="P68" s="47">
        <f>(N68-O68)</f>
        <v/>
      </c>
      <c r="Q68" s="44">
        <f>(Q67)</f>
        <v/>
      </c>
      <c r="R68" s="368">
        <f>(N68-O68)/7</f>
        <v/>
      </c>
      <c r="S68" s="368">
        <f>(S67)</f>
        <v/>
      </c>
      <c r="U68" s="29" t="n"/>
      <c r="V68" s="29" t="n"/>
      <c r="W68" s="29" t="n"/>
      <c r="X68" s="29" t="n"/>
      <c r="Y68" s="29" t="n"/>
    </row>
    <row r="69">
      <c r="A69" s="42">
        <f>(A68)</f>
        <v/>
      </c>
      <c r="B69" s="42" t="n">
        <v>2.46</v>
      </c>
      <c r="C69" s="42" t="n">
        <v>2.41</v>
      </c>
      <c r="D69" s="42" t="n">
        <v>2.23</v>
      </c>
      <c r="E69" s="42" t="n">
        <v>2.33</v>
      </c>
      <c r="F69" s="42" t="n">
        <v>2.42</v>
      </c>
      <c r="G69" s="42" t="n">
        <v>2.6</v>
      </c>
      <c r="H69" s="42">
        <f>MAX(B69:G69)</f>
        <v/>
      </c>
      <c r="I69" s="42">
        <f>(I68)</f>
        <v/>
      </c>
      <c r="J69" s="37">
        <f>(H69-I69)/(I69)</f>
        <v/>
      </c>
      <c r="K69" s="43">
        <f>(K68)</f>
        <v/>
      </c>
      <c r="L69" s="37">
        <f>(H69-K69)/(K69)</f>
        <v/>
      </c>
      <c r="M69" s="42">
        <f>1000*H69</f>
        <v/>
      </c>
      <c r="N69" s="44" t="n">
        <v>43227</v>
      </c>
      <c r="O69" s="44">
        <f>(O68)</f>
        <v/>
      </c>
      <c r="P69" s="47">
        <f>(N69-O69)</f>
        <v/>
      </c>
      <c r="Q69" s="44">
        <f>(Q68)</f>
        <v/>
      </c>
      <c r="R69" s="368">
        <f>(N69-O69)/7</f>
        <v/>
      </c>
      <c r="S69" s="368">
        <f>(S68)</f>
        <v/>
      </c>
      <c r="U69" s="121" t="n"/>
      <c r="V69" s="121" t="n"/>
      <c r="W69" s="121" t="n"/>
      <c r="X69" s="122" t="n"/>
      <c r="Y69" s="28" t="n"/>
      <c r="AA69" s="28" t="n"/>
      <c r="AB69" s="28" t="n"/>
      <c r="AC69" s="28" t="n"/>
      <c r="AD69" s="28" t="n"/>
      <c r="AE69" s="28" t="n"/>
    </row>
    <row r="70">
      <c r="A70" s="113">
        <f>(A69)</f>
        <v/>
      </c>
      <c r="B70" s="113" t="n">
        <v>2.4</v>
      </c>
      <c r="C70" s="113" t="n">
        <v>2.15</v>
      </c>
      <c r="D70" s="113" t="n">
        <v>2.34</v>
      </c>
      <c r="E70" s="113" t="n">
        <v>2.45</v>
      </c>
      <c r="F70" s="113" t="n">
        <v>2.37</v>
      </c>
      <c r="G70" s="113" t="n">
        <v>2.35</v>
      </c>
      <c r="H70" s="113">
        <f>MAX(B70:G70)</f>
        <v/>
      </c>
      <c r="I70" s="113">
        <f>(I69)</f>
        <v/>
      </c>
      <c r="J70" s="111">
        <f>(H70-I70)/(I70)</f>
        <v/>
      </c>
      <c r="K70" s="112">
        <f>(K69)</f>
        <v/>
      </c>
      <c r="L70" s="111">
        <f>(H70-K70)/(K70)</f>
        <v/>
      </c>
      <c r="M70" s="113">
        <f>1000*H70</f>
        <v/>
      </c>
      <c r="N70" s="114" t="n">
        <v>43228</v>
      </c>
      <c r="O70" s="114">
        <f>(O69)</f>
        <v/>
      </c>
      <c r="P70" s="115">
        <f>(N70-O70)</f>
        <v/>
      </c>
      <c r="Q70" s="114">
        <f>(Q69)</f>
        <v/>
      </c>
      <c r="R70" s="368">
        <f>(N70-O70)/7</f>
        <v/>
      </c>
      <c r="S70" s="371">
        <f>(S69)</f>
        <v/>
      </c>
    </row>
    <row r="71">
      <c r="A71" s="42">
        <f>(A70)</f>
        <v/>
      </c>
      <c r="B71" s="42" t="n">
        <v>2.5</v>
      </c>
      <c r="C71" s="42" t="n">
        <v>2.34</v>
      </c>
      <c r="D71" s="42" t="n">
        <v>2.56</v>
      </c>
      <c r="E71" s="42" t="n">
        <v>2.43</v>
      </c>
      <c r="F71" s="42" t="n">
        <v>2.4</v>
      </c>
      <c r="G71" s="42" t="n">
        <v>2.5</v>
      </c>
      <c r="H71" s="42">
        <f>MAX(B71:G71)</f>
        <v/>
      </c>
      <c r="I71" s="42">
        <f>(I70)</f>
        <v/>
      </c>
      <c r="J71" s="37">
        <f>(H71-I71)/(I71)</f>
        <v/>
      </c>
      <c r="K71" s="43">
        <f>(K70)</f>
        <v/>
      </c>
      <c r="L71" s="37">
        <f>(H71-K71)/(K71)</f>
        <v/>
      </c>
      <c r="M71" s="42">
        <f>1000*H71</f>
        <v/>
      </c>
      <c r="N71" s="44" t="n">
        <v>43229</v>
      </c>
      <c r="O71" s="44">
        <f>(O70)</f>
        <v/>
      </c>
      <c r="P71" s="47">
        <f>(N71-O71)</f>
        <v/>
      </c>
      <c r="Q71" s="44">
        <f>(Q70)</f>
        <v/>
      </c>
      <c r="R71" s="368">
        <f>(N71-O71)/7</f>
        <v/>
      </c>
      <c r="S71" s="368">
        <f>(S70)</f>
        <v/>
      </c>
    </row>
    <row r="72">
      <c r="A72" s="42">
        <f>(A71)</f>
        <v/>
      </c>
      <c r="B72" s="42" t="n">
        <v>2.5</v>
      </c>
      <c r="C72" s="42" t="n">
        <v>2.37</v>
      </c>
      <c r="D72" s="42" t="n">
        <v>2.53</v>
      </c>
      <c r="E72" s="42" t="n">
        <v>2.4</v>
      </c>
      <c r="F72" s="42" t="n">
        <v>2.51</v>
      </c>
      <c r="G72" s="42" t="n">
        <v>2.49</v>
      </c>
      <c r="H72" s="42">
        <f>MAX(B72:G72)</f>
        <v/>
      </c>
      <c r="I72" s="42">
        <f>(I71)</f>
        <v/>
      </c>
      <c r="J72" s="37">
        <f>(H72-I72)/(I72)</f>
        <v/>
      </c>
      <c r="K72" s="43">
        <f>(K71)</f>
        <v/>
      </c>
      <c r="L72" s="37">
        <f>(H72-K72)/(K72)</f>
        <v/>
      </c>
      <c r="M72" s="42">
        <f>1000*H72</f>
        <v/>
      </c>
      <c r="N72" s="44" t="n">
        <v>43230</v>
      </c>
      <c r="O72" s="44">
        <f>(O71)</f>
        <v/>
      </c>
      <c r="P72" s="47">
        <f>(N72-O72)</f>
        <v/>
      </c>
      <c r="Q72" s="44">
        <f>(Q71)</f>
        <v/>
      </c>
      <c r="R72" s="368">
        <f>(N72-O72)/7</f>
        <v/>
      </c>
      <c r="S72" s="368">
        <f>(S71)</f>
        <v/>
      </c>
    </row>
    <row r="73">
      <c r="A73" s="42">
        <f>(A72)</f>
        <v/>
      </c>
      <c r="B73" s="42" t="n">
        <v>2.62</v>
      </c>
      <c r="C73" s="42" t="n">
        <v>2.6</v>
      </c>
      <c r="D73" s="42" t="n">
        <v>2.56</v>
      </c>
      <c r="E73" s="42" t="n">
        <v>2.5</v>
      </c>
      <c r="F73" s="42" t="n">
        <v>2.64</v>
      </c>
      <c r="G73" s="42" t="n">
        <v>2.6</v>
      </c>
      <c r="H73" s="42">
        <f>MAX(B73:G73)</f>
        <v/>
      </c>
      <c r="I73" s="42">
        <f>(I72)</f>
        <v/>
      </c>
      <c r="J73" s="37">
        <f>(H73-I73)/(I73)</f>
        <v/>
      </c>
      <c r="K73" s="43">
        <f>(K72)</f>
        <v/>
      </c>
      <c r="L73" s="37">
        <f>(H73-K73)/(K73)</f>
        <v/>
      </c>
      <c r="M73" s="42">
        <f>1000*H73</f>
        <v/>
      </c>
      <c r="N73" s="44" t="n">
        <v>43231</v>
      </c>
      <c r="O73" s="44">
        <f>(O72)</f>
        <v/>
      </c>
      <c r="P73" s="47">
        <f>(N73-O73)</f>
        <v/>
      </c>
      <c r="Q73" s="44">
        <f>(Q72)</f>
        <v/>
      </c>
      <c r="R73" s="368">
        <f>(N73-O73)/7</f>
        <v/>
      </c>
      <c r="S73" s="368">
        <f>(S72)</f>
        <v/>
      </c>
    </row>
    <row r="74">
      <c r="A74" s="42">
        <f>(A73)</f>
        <v/>
      </c>
      <c r="B74" s="42" t="n">
        <v>2.2</v>
      </c>
      <c r="C74" s="42" t="n">
        <v>2.3</v>
      </c>
      <c r="D74" s="42" t="n">
        <v>2.35</v>
      </c>
      <c r="E74" s="42" t="n">
        <v>2.27</v>
      </c>
      <c r="F74" s="42" t="n">
        <v>2.22</v>
      </c>
      <c r="G74" s="42" t="n">
        <v>2.37</v>
      </c>
      <c r="H74" s="42">
        <f>MAX(B74:G74)</f>
        <v/>
      </c>
      <c r="I74" s="42">
        <f>(I73)</f>
        <v/>
      </c>
      <c r="J74" s="37">
        <f>(H74-I74)/(I74)</f>
        <v/>
      </c>
      <c r="K74" s="43">
        <f>(K73)</f>
        <v/>
      </c>
      <c r="L74" s="37">
        <f>(H74-K74)/(K74)</f>
        <v/>
      </c>
      <c r="M74" s="42">
        <f>1000*H74</f>
        <v/>
      </c>
      <c r="N74" s="44" t="n">
        <v>43233</v>
      </c>
      <c r="O74" s="44">
        <f>(O73)</f>
        <v/>
      </c>
      <c r="P74" s="47">
        <f>(N74-O74)</f>
        <v/>
      </c>
      <c r="Q74" s="44">
        <f>(Q73)</f>
        <v/>
      </c>
      <c r="R74" s="368">
        <f>(N74-O74)/7</f>
        <v/>
      </c>
      <c r="S74" s="368">
        <f>(S73)</f>
        <v/>
      </c>
    </row>
    <row r="75">
      <c r="A75" s="42">
        <f>(A74)</f>
        <v/>
      </c>
      <c r="B75" s="42" t="n">
        <v>2.3</v>
      </c>
      <c r="C75" s="42" t="n">
        <v>2.42</v>
      </c>
      <c r="D75" s="42" t="n">
        <v>2.37</v>
      </c>
      <c r="E75" s="42" t="n">
        <v>2.7</v>
      </c>
      <c r="F75" s="42" t="n">
        <v>2.34</v>
      </c>
      <c r="G75" s="42" t="n">
        <v>2.49</v>
      </c>
      <c r="H75" s="42">
        <f>MAX(B75:G75)</f>
        <v/>
      </c>
      <c r="I75" s="42">
        <f>(I74)</f>
        <v/>
      </c>
      <c r="J75" s="37">
        <f>(H75-I75)/(I75)</f>
        <v/>
      </c>
      <c r="K75" s="43">
        <f>(K74)</f>
        <v/>
      </c>
      <c r="L75" s="37">
        <f>(H75-K75)/(K75)</f>
        <v/>
      </c>
      <c r="M75" s="42">
        <f>1000*H75</f>
        <v/>
      </c>
      <c r="N75" s="44" t="n">
        <v>43233</v>
      </c>
      <c r="O75" s="44">
        <f>(O74)</f>
        <v/>
      </c>
      <c r="P75" s="47">
        <f>(N75-O75)</f>
        <v/>
      </c>
      <c r="Q75" s="44">
        <f>(Q74)</f>
        <v/>
      </c>
      <c r="R75" s="368">
        <f>(N75-O75)/7</f>
        <v/>
      </c>
      <c r="S75" s="368">
        <f>(S74)</f>
        <v/>
      </c>
    </row>
    <row r="76">
      <c r="A76" s="42">
        <f>(A75)</f>
        <v/>
      </c>
      <c r="B76" s="42" t="n">
        <v>2.61</v>
      </c>
      <c r="C76" s="42" t="n">
        <v>2.51</v>
      </c>
      <c r="D76" s="42" t="n">
        <v>2.34</v>
      </c>
      <c r="E76" s="42" t="n">
        <v>2.47</v>
      </c>
      <c r="F76" s="42" t="n">
        <v>2.43</v>
      </c>
      <c r="G76" s="42" t="n">
        <v>2.56</v>
      </c>
      <c r="H76" s="42">
        <f>MAX(B76:G76)</f>
        <v/>
      </c>
      <c r="I76" s="42">
        <f>(I75)</f>
        <v/>
      </c>
      <c r="J76" s="37">
        <f>(H76-I76)/(I76)</f>
        <v/>
      </c>
      <c r="K76" s="43">
        <f>(K75)</f>
        <v/>
      </c>
      <c r="L76" s="37">
        <f>(H76-K76)/(K76)</f>
        <v/>
      </c>
      <c r="M76" s="42">
        <f>1000*H76</f>
        <v/>
      </c>
      <c r="N76" s="44" t="n">
        <v>43232</v>
      </c>
      <c r="O76" s="44">
        <f>(O75)</f>
        <v/>
      </c>
      <c r="P76" s="47">
        <f>(N76-O76)</f>
        <v/>
      </c>
      <c r="Q76" s="44">
        <f>(Q75)</f>
        <v/>
      </c>
      <c r="R76" s="368">
        <f>(N76-O76)/7</f>
        <v/>
      </c>
      <c r="S76" s="368">
        <f>(S75)</f>
        <v/>
      </c>
    </row>
    <row r="77">
      <c r="A77" s="113">
        <f>(A76)</f>
        <v/>
      </c>
      <c r="B77" s="113" t="n">
        <v>2.45</v>
      </c>
      <c r="C77" s="113" t="n">
        <v>2.35</v>
      </c>
      <c r="D77" s="113" t="n">
        <v>2.45</v>
      </c>
      <c r="E77" s="113" t="n">
        <v>2.4</v>
      </c>
      <c r="F77" s="113" t="n">
        <v>2.36</v>
      </c>
      <c r="G77" s="113" t="n">
        <v>2.44</v>
      </c>
      <c r="H77" s="113">
        <f>MAX(B77:G77)</f>
        <v/>
      </c>
      <c r="I77" s="113">
        <f>(I76)</f>
        <v/>
      </c>
      <c r="J77" s="111">
        <f>(H77-I77)/(I77)</f>
        <v/>
      </c>
      <c r="K77" s="112">
        <f>(K76)</f>
        <v/>
      </c>
      <c r="L77" s="111">
        <f>(H77-K77)/(K77)</f>
        <v/>
      </c>
      <c r="M77" s="113">
        <f>1000*H77</f>
        <v/>
      </c>
      <c r="N77" s="114" t="n">
        <v>43234</v>
      </c>
      <c r="O77" s="114">
        <f>(O76)</f>
        <v/>
      </c>
      <c r="P77" s="115">
        <f>(N77-O77)</f>
        <v/>
      </c>
      <c r="Q77" s="114">
        <f>(Q76)</f>
        <v/>
      </c>
      <c r="R77" s="368">
        <f>(N77-O77)/7</f>
        <v/>
      </c>
      <c r="S77" s="371">
        <f>(S76)</f>
        <v/>
      </c>
    </row>
    <row r="78">
      <c r="A78">
        <f>(A77)</f>
        <v/>
      </c>
      <c r="B78" t="n">
        <v>2.55</v>
      </c>
      <c r="C78" t="n">
        <v>2.43</v>
      </c>
      <c r="D78" t="n">
        <v>2.32</v>
      </c>
      <c r="E78" t="n">
        <v>2.45</v>
      </c>
      <c r="F78" t="n">
        <v>2.59</v>
      </c>
      <c r="G78" t="n">
        <v>2.51</v>
      </c>
      <c r="H78">
        <f>MAX(B78:G78)</f>
        <v/>
      </c>
      <c r="I78">
        <f>(I77)</f>
        <v/>
      </c>
      <c r="J78" s="28">
        <f>(H78-I78)/(I78)</f>
        <v/>
      </c>
      <c r="K78" s="27">
        <f>(K77)</f>
        <v/>
      </c>
      <c r="L78" s="28">
        <f>(H78-K78)/(K78)</f>
        <v/>
      </c>
      <c r="M78">
        <f>1000*H78</f>
        <v/>
      </c>
      <c r="N78" s="171" t="n">
        <v>43241</v>
      </c>
      <c r="O78" s="171">
        <f>(O77)</f>
        <v/>
      </c>
      <c r="P78" s="172">
        <f>(N78-O78)</f>
        <v/>
      </c>
      <c r="Q78" s="171">
        <f>(Q77)</f>
        <v/>
      </c>
      <c r="R78" s="368">
        <f>(N78-O78)/7</f>
        <v/>
      </c>
      <c r="S78" s="351" t="inlineStr">
        <is>
          <t>Month 12</t>
        </is>
      </c>
    </row>
    <row r="79">
      <c r="A79">
        <f>(A78)</f>
        <v/>
      </c>
      <c r="B79" t="n">
        <v>2.3</v>
      </c>
      <c r="C79" t="n">
        <v>2.35</v>
      </c>
      <c r="D79" t="n">
        <v>2.39</v>
      </c>
      <c r="E79" t="n">
        <v>2.38</v>
      </c>
      <c r="F79" t="n">
        <v>2.55</v>
      </c>
      <c r="G79" t="n">
        <v>2.31</v>
      </c>
      <c r="H79">
        <f>MAX(B79:G79)</f>
        <v/>
      </c>
      <c r="I79">
        <f>(I78)</f>
        <v/>
      </c>
      <c r="J79" s="28">
        <f>(H79-I79)/(I79)</f>
        <v/>
      </c>
      <c r="K79" s="27">
        <f>(K78)</f>
        <v/>
      </c>
      <c r="L79" s="28">
        <f>(H79-K79)/(K79)</f>
        <v/>
      </c>
      <c r="M79">
        <f>1000*H79</f>
        <v/>
      </c>
      <c r="N79" s="207">
        <f>(N78+7)</f>
        <v/>
      </c>
      <c r="O79" s="171">
        <f>(O78)</f>
        <v/>
      </c>
      <c r="P79" s="172">
        <f>(N79-O79)</f>
        <v/>
      </c>
      <c r="Q79" s="171">
        <f>(Q78)</f>
        <v/>
      </c>
      <c r="R79" s="368">
        <f>(N79-O79)/7</f>
        <v/>
      </c>
      <c r="S79" s="351">
        <f>(S78)</f>
        <v/>
      </c>
    </row>
    <row r="80">
      <c r="A80">
        <f>(A79)</f>
        <v/>
      </c>
      <c r="B80" t="n">
        <v>2.38</v>
      </c>
      <c r="C80" t="n">
        <v>2.43</v>
      </c>
      <c r="D80" t="n">
        <v>2.37</v>
      </c>
      <c r="E80" t="n">
        <v>2.3</v>
      </c>
      <c r="F80" t="n">
        <v>2.45</v>
      </c>
      <c r="G80" t="n">
        <v>2.52</v>
      </c>
      <c r="H80">
        <f>MAX(B80:G80)</f>
        <v/>
      </c>
      <c r="I80">
        <f>(I79)</f>
        <v/>
      </c>
      <c r="J80" s="28">
        <f>(H80-I80)/(I80)</f>
        <v/>
      </c>
      <c r="K80" s="27">
        <f>(K79)</f>
        <v/>
      </c>
      <c r="L80" s="28">
        <f>(H80-K80)/(K80)</f>
        <v/>
      </c>
      <c r="M80">
        <f>1000*H80</f>
        <v/>
      </c>
      <c r="N80" s="207">
        <f>(N79+7)</f>
        <v/>
      </c>
      <c r="O80" s="171">
        <f>(O79)</f>
        <v/>
      </c>
      <c r="P80" s="172">
        <f>(N80-O80)</f>
        <v/>
      </c>
      <c r="Q80" s="171">
        <f>(Q79)</f>
        <v/>
      </c>
      <c r="R80" s="368">
        <f>(N80-O80)/7</f>
        <v/>
      </c>
      <c r="S80" s="351">
        <f>(S79)</f>
        <v/>
      </c>
    </row>
    <row r="81">
      <c r="A81" s="63">
        <f>(A80)</f>
        <v/>
      </c>
      <c r="B81" s="63" t="n">
        <v>2.57</v>
      </c>
      <c r="C81" s="63" t="n">
        <v>2.34</v>
      </c>
      <c r="D81" s="63" t="n">
        <v>2.53</v>
      </c>
      <c r="E81" s="63" t="n">
        <v>2.45</v>
      </c>
      <c r="F81" s="63" t="n">
        <v>2.38</v>
      </c>
      <c r="G81" s="63" t="n">
        <v>2.44</v>
      </c>
      <c r="H81" s="63">
        <f>MAX(B81:G81)</f>
        <v/>
      </c>
      <c r="I81" s="63">
        <f>(I80)</f>
        <v/>
      </c>
      <c r="J81" s="58">
        <f>(H81-I81)/(I81)</f>
        <v/>
      </c>
      <c r="K81" s="59">
        <f>(K80)</f>
        <v/>
      </c>
      <c r="L81" s="58">
        <f>(H81-K81)/(K81)</f>
        <v/>
      </c>
      <c r="M81" s="63">
        <f>1000*H81</f>
        <v/>
      </c>
      <c r="N81" s="61">
        <f>(N80+7)</f>
        <v/>
      </c>
      <c r="O81" s="173">
        <f>(O80)</f>
        <v/>
      </c>
      <c r="P81" s="174">
        <f>(N81-O81)</f>
        <v/>
      </c>
      <c r="Q81" s="173">
        <f>(Q80)</f>
        <v/>
      </c>
      <c r="R81" s="368">
        <f>(N81-O81)/7</f>
        <v/>
      </c>
      <c r="S81" s="372">
        <f>(S80)</f>
        <v/>
      </c>
    </row>
    <row r="82">
      <c r="A82">
        <f>(A81)</f>
        <v/>
      </c>
      <c r="B82" t="n">
        <v>2.28</v>
      </c>
      <c r="C82" t="n">
        <v>2.32</v>
      </c>
      <c r="D82" t="n">
        <v>2.42</v>
      </c>
      <c r="E82" t="n">
        <v>2.6</v>
      </c>
      <c r="F82" t="n">
        <v>2.27</v>
      </c>
      <c r="G82" t="n">
        <v>2.32</v>
      </c>
      <c r="H82">
        <f>MAX(B82:G82)</f>
        <v/>
      </c>
      <c r="I82">
        <f>(I81)</f>
        <v/>
      </c>
      <c r="J82" s="28">
        <f>(H82-I82)/(I82)</f>
        <v/>
      </c>
      <c r="K82" s="27">
        <f>(K81)</f>
        <v/>
      </c>
      <c r="L82" s="28">
        <f>(H82-K82)/(K82)</f>
        <v/>
      </c>
      <c r="M82">
        <f>1000*H82</f>
        <v/>
      </c>
      <c r="N82" s="207">
        <f>(N81+7)</f>
        <v/>
      </c>
      <c r="O82" s="171">
        <f>(O81)</f>
        <v/>
      </c>
      <c r="P82" s="172">
        <f>(N82-O82)</f>
        <v/>
      </c>
      <c r="Q82" s="171">
        <f>(Q81)</f>
        <v/>
      </c>
      <c r="R82" s="368">
        <f>(N82-O82)/7</f>
        <v/>
      </c>
      <c r="S82" s="351" t="inlineStr">
        <is>
          <t>Month 11</t>
        </is>
      </c>
    </row>
    <row r="83">
      <c r="A83">
        <f>(A82)</f>
        <v/>
      </c>
      <c r="B83" t="n">
        <v>2.35</v>
      </c>
      <c r="C83" t="n">
        <v>2.54</v>
      </c>
      <c r="D83" t="n">
        <v>2.47</v>
      </c>
      <c r="E83" t="n">
        <v>2.43</v>
      </c>
      <c r="F83" t="n">
        <v>2.37</v>
      </c>
      <c r="G83" t="n">
        <v>2.51</v>
      </c>
      <c r="H83">
        <f>MAX(B83:G83)</f>
        <v/>
      </c>
      <c r="I83">
        <f>(I82)</f>
        <v/>
      </c>
      <c r="J83" s="28">
        <f>(H83-I83)/(I83)</f>
        <v/>
      </c>
      <c r="K83" s="27">
        <f>(K82)</f>
        <v/>
      </c>
      <c r="L83" s="28">
        <f>(H83-K83)/(K83)</f>
        <v/>
      </c>
      <c r="M83">
        <f>1000*H83</f>
        <v/>
      </c>
      <c r="N83" s="207">
        <f>(N82+7)</f>
        <v/>
      </c>
      <c r="O83" s="171">
        <f>(O82)</f>
        <v/>
      </c>
      <c r="P83" s="172">
        <f>(N83-O83)</f>
        <v/>
      </c>
      <c r="Q83" s="171">
        <f>(Q82)</f>
        <v/>
      </c>
      <c r="R83" s="368">
        <f>(N83-O83)/7</f>
        <v/>
      </c>
      <c r="S83" s="351">
        <f>(S82)</f>
        <v/>
      </c>
    </row>
    <row r="84">
      <c r="A84">
        <f>(A83)</f>
        <v/>
      </c>
      <c r="B84" t="n">
        <v>2.43</v>
      </c>
      <c r="C84" t="n">
        <v>2.4</v>
      </c>
      <c r="D84" t="n">
        <v>2.4</v>
      </c>
      <c r="E84" t="n">
        <v>2.4</v>
      </c>
      <c r="F84" t="n">
        <v>2.5</v>
      </c>
      <c r="G84" t="n">
        <v>2.5</v>
      </c>
      <c r="H84">
        <f>MAX(B84:G84)</f>
        <v/>
      </c>
      <c r="I84">
        <f>(I83)</f>
        <v/>
      </c>
      <c r="J84" s="28">
        <f>(H84-I84)/(I84)</f>
        <v/>
      </c>
      <c r="K84" s="27">
        <f>(K83)</f>
        <v/>
      </c>
      <c r="L84" s="28">
        <f>(H84-K84)/(K84)</f>
        <v/>
      </c>
      <c r="M84">
        <f>1000*H84</f>
        <v/>
      </c>
      <c r="N84" s="207">
        <f>(N83+7)</f>
        <v/>
      </c>
      <c r="O84" s="171">
        <f>(O83)</f>
        <v/>
      </c>
      <c r="P84" s="172">
        <f>(N84-O84)</f>
        <v/>
      </c>
      <c r="Q84" s="171">
        <f>(Q83)</f>
        <v/>
      </c>
      <c r="R84" s="368">
        <f>(N84-O84)/7</f>
        <v/>
      </c>
      <c r="S84" s="351">
        <f>(S83)</f>
        <v/>
      </c>
    </row>
    <row r="85">
      <c r="A85" s="63">
        <f>(A84)</f>
        <v/>
      </c>
      <c r="B85" s="63" t="n">
        <v>2.65</v>
      </c>
      <c r="C85" s="63" t="n">
        <v>2.56</v>
      </c>
      <c r="D85" s="63" t="n">
        <v>2.6</v>
      </c>
      <c r="E85" s="63" t="n">
        <v>2.43</v>
      </c>
      <c r="F85" s="63" t="n">
        <v>2.48</v>
      </c>
      <c r="G85" s="63" t="n">
        <v>2.5</v>
      </c>
      <c r="H85" s="63">
        <f>MAX(B85:G85)</f>
        <v/>
      </c>
      <c r="I85" s="63">
        <f>(I84)</f>
        <v/>
      </c>
      <c r="J85" s="58">
        <f>(H85-I85)/(I85)</f>
        <v/>
      </c>
      <c r="K85" s="59">
        <f>(K84)</f>
        <v/>
      </c>
      <c r="L85" s="58">
        <f>(H85-K85)/(K85)</f>
        <v/>
      </c>
      <c r="M85" s="63">
        <f>1000*H85</f>
        <v/>
      </c>
      <c r="N85" s="61">
        <f>(N84+7)</f>
        <v/>
      </c>
      <c r="O85" s="173">
        <f>(O84)</f>
        <v/>
      </c>
      <c r="P85" s="174">
        <f>(N85-O85)</f>
        <v/>
      </c>
      <c r="Q85" s="173">
        <f>(Q84)</f>
        <v/>
      </c>
      <c r="R85" s="368">
        <f>(N85-O85)/7</f>
        <v/>
      </c>
      <c r="S85" s="372">
        <f>(S84)</f>
        <v/>
      </c>
    </row>
    <row r="86">
      <c r="A86">
        <f>(A85)</f>
        <v/>
      </c>
      <c r="B86" t="n">
        <v>2.55</v>
      </c>
      <c r="C86" t="n">
        <v>2.54</v>
      </c>
      <c r="D86" t="n">
        <v>2.55</v>
      </c>
      <c r="E86" t="n">
        <v>2.56</v>
      </c>
      <c r="F86" t="n">
        <v>2.55</v>
      </c>
      <c r="G86" t="n">
        <v>2.47</v>
      </c>
      <c r="H86">
        <f>MAX(B86:G86)</f>
        <v/>
      </c>
      <c r="I86">
        <f>(I85)</f>
        <v/>
      </c>
      <c r="J86" s="28">
        <f>(H86-I86)/(I86)</f>
        <v/>
      </c>
      <c r="K86" s="27">
        <f>(K85)</f>
        <v/>
      </c>
      <c r="L86" s="28">
        <f>(H86-K86)/(K86)</f>
        <v/>
      </c>
      <c r="M86">
        <f>1000*H86</f>
        <v/>
      </c>
      <c r="N86" s="207">
        <f>(N85+7)</f>
        <v/>
      </c>
      <c r="O86" s="171">
        <f>(O85)</f>
        <v/>
      </c>
      <c r="P86" s="172">
        <f>(N86-O86)</f>
        <v/>
      </c>
      <c r="Q86" s="171">
        <f>(Q85)</f>
        <v/>
      </c>
      <c r="R86" s="368">
        <f>(N86-O86)/7</f>
        <v/>
      </c>
      <c r="S86" s="351" t="inlineStr">
        <is>
          <t>Month 10</t>
        </is>
      </c>
    </row>
    <row r="87">
      <c r="A87">
        <f>(A86)</f>
        <v/>
      </c>
      <c r="B87" t="n">
        <v>2.55</v>
      </c>
      <c r="C87" t="n">
        <v>2.45</v>
      </c>
      <c r="D87" t="n">
        <v>2.35</v>
      </c>
      <c r="E87" t="n">
        <v>2.47</v>
      </c>
      <c r="F87" t="n">
        <v>2.56</v>
      </c>
      <c r="G87" t="n">
        <v>2.4</v>
      </c>
      <c r="H87">
        <f>MAX(B87:G87)</f>
        <v/>
      </c>
      <c r="I87">
        <f>(I86)</f>
        <v/>
      </c>
      <c r="J87" s="28">
        <f>(H87-I87)/(I87)</f>
        <v/>
      </c>
      <c r="K87" s="27">
        <f>(K86)</f>
        <v/>
      </c>
      <c r="L87" s="28">
        <f>(H87-K87)/(K87)</f>
        <v/>
      </c>
      <c r="M87">
        <f>1000*H87</f>
        <v/>
      </c>
      <c r="N87" s="207">
        <f>(N86+7)</f>
        <v/>
      </c>
      <c r="O87" s="171">
        <f>(O86)</f>
        <v/>
      </c>
      <c r="P87" s="172">
        <f>(N87-O87)</f>
        <v/>
      </c>
      <c r="Q87" s="171">
        <f>(Q86)</f>
        <v/>
      </c>
      <c r="R87" s="368">
        <f>(N87-O87)/7</f>
        <v/>
      </c>
      <c r="S87" s="351">
        <f>(S86)</f>
        <v/>
      </c>
    </row>
    <row r="88">
      <c r="A88">
        <f>(A87)</f>
        <v/>
      </c>
      <c r="B88" t="n">
        <v>2.5</v>
      </c>
      <c r="C88" t="n">
        <v>2.35</v>
      </c>
      <c r="D88" t="n">
        <v>2.42</v>
      </c>
      <c r="E88" t="n">
        <v>2.6</v>
      </c>
      <c r="F88" t="n">
        <v>2.5</v>
      </c>
      <c r="G88" t="n">
        <v>2.34</v>
      </c>
      <c r="H88">
        <f>MAX(B88:G88)</f>
        <v/>
      </c>
      <c r="I88">
        <f>(I87)</f>
        <v/>
      </c>
      <c r="J88" s="28">
        <f>(H88-I88)/(I88)</f>
        <v/>
      </c>
      <c r="K88" s="27">
        <f>(K87)</f>
        <v/>
      </c>
      <c r="L88" s="28">
        <f>(H88-K88)/(K88)</f>
        <v/>
      </c>
      <c r="M88">
        <f>1000*H88</f>
        <v/>
      </c>
      <c r="N88" s="207">
        <f>(N87+7)</f>
        <v/>
      </c>
      <c r="O88" s="171">
        <f>(O87)</f>
        <v/>
      </c>
      <c r="P88" s="172">
        <f>(N88-O88)</f>
        <v/>
      </c>
      <c r="Q88" s="171">
        <f>(Q87)</f>
        <v/>
      </c>
      <c r="R88" s="368">
        <f>(N88-O88)/7</f>
        <v/>
      </c>
      <c r="S88" s="351">
        <f>(S87)</f>
        <v/>
      </c>
    </row>
    <row r="89">
      <c r="A89" s="63">
        <f>(A88)</f>
        <v/>
      </c>
      <c r="B89" s="63" t="n">
        <v>2.47</v>
      </c>
      <c r="C89" s="63" t="n">
        <v>2.62</v>
      </c>
      <c r="D89" s="176" t="n">
        <v>2.54</v>
      </c>
      <c r="E89" s="63" t="n">
        <v>2.28</v>
      </c>
      <c r="F89" s="63" t="n">
        <v>2.44</v>
      </c>
      <c r="G89" s="63" t="n">
        <v>2.35</v>
      </c>
      <c r="H89" s="63">
        <f>MAX(B89:G89)</f>
        <v/>
      </c>
      <c r="I89" s="63">
        <f>(I88)</f>
        <v/>
      </c>
      <c r="J89" s="58">
        <f>(H89-I89)/(I89)</f>
        <v/>
      </c>
      <c r="K89" s="59">
        <f>(K88)</f>
        <v/>
      </c>
      <c r="L89" s="58">
        <f>(H89-K89)/(K89)</f>
        <v/>
      </c>
      <c r="M89" s="63">
        <f>1000*H89</f>
        <v/>
      </c>
      <c r="N89" s="61">
        <f>(N88+7)</f>
        <v/>
      </c>
      <c r="O89" s="173">
        <f>(O88)</f>
        <v/>
      </c>
      <c r="P89" s="174">
        <f>(N89-O89)</f>
        <v/>
      </c>
      <c r="Q89" s="173">
        <f>(Q88)</f>
        <v/>
      </c>
      <c r="R89" s="368">
        <f>(N89-O89)/7</f>
        <v/>
      </c>
      <c r="S89" s="372">
        <f>(S88)</f>
        <v/>
      </c>
    </row>
    <row r="90">
      <c r="A90">
        <f>(A89)</f>
        <v/>
      </c>
      <c r="B90" t="n">
        <v>2.54</v>
      </c>
      <c r="C90" t="n">
        <v>2.45</v>
      </c>
      <c r="D90" t="n">
        <v>2.35</v>
      </c>
      <c r="E90" t="n">
        <v>2.48</v>
      </c>
      <c r="F90" t="n">
        <v>2.57</v>
      </c>
      <c r="G90" t="n">
        <v>2.4</v>
      </c>
      <c r="H90">
        <f>MAX(B90:G90)</f>
        <v/>
      </c>
      <c r="I90">
        <f>(I89)</f>
        <v/>
      </c>
      <c r="J90" s="28">
        <f>(H90-I90)/(I90)</f>
        <v/>
      </c>
      <c r="K90" s="27">
        <f>(K89)</f>
        <v/>
      </c>
      <c r="L90" s="28">
        <f>(H90-K90)/(K90)</f>
        <v/>
      </c>
      <c r="M90">
        <f>1000*H90</f>
        <v/>
      </c>
      <c r="N90" s="207">
        <f>(N89+7)</f>
        <v/>
      </c>
      <c r="O90" s="171">
        <f>(O89)</f>
        <v/>
      </c>
      <c r="P90" s="172">
        <f>(N90-O90)</f>
        <v/>
      </c>
      <c r="Q90" s="171">
        <f>(Q89)</f>
        <v/>
      </c>
      <c r="R90" s="368">
        <f>(N90-O90)/7</f>
        <v/>
      </c>
      <c r="S90" s="351" t="inlineStr">
        <is>
          <t>Month 9</t>
        </is>
      </c>
    </row>
    <row r="91">
      <c r="A91">
        <f>(A90)</f>
        <v/>
      </c>
      <c r="B91" t="n">
        <v>2.38</v>
      </c>
      <c r="C91" t="n">
        <v>2.3</v>
      </c>
      <c r="D91" t="n">
        <v>2.6</v>
      </c>
      <c r="E91" t="n">
        <v>2.5</v>
      </c>
      <c r="F91" t="n">
        <v>2.6</v>
      </c>
      <c r="G91" t="n">
        <v>2.5</v>
      </c>
      <c r="H91">
        <f>MAX(B91:G91)</f>
        <v/>
      </c>
      <c r="I91">
        <f>(I90)</f>
        <v/>
      </c>
      <c r="J91" s="28">
        <f>(H91-I91)/(I91)</f>
        <v/>
      </c>
      <c r="K91" s="27">
        <f>(K90)</f>
        <v/>
      </c>
      <c r="L91" s="28">
        <f>(H91-K91)/(K91)</f>
        <v/>
      </c>
      <c r="M91">
        <f>1000*H91</f>
        <v/>
      </c>
      <c r="N91" s="207">
        <f>(N90+7)</f>
        <v/>
      </c>
      <c r="O91" s="171">
        <f>(O90)</f>
        <v/>
      </c>
      <c r="P91" s="172">
        <f>(N91-O91)</f>
        <v/>
      </c>
      <c r="Q91" s="171">
        <f>(Q90)</f>
        <v/>
      </c>
      <c r="R91" s="368">
        <f>(N91-O91)/7</f>
        <v/>
      </c>
      <c r="S91" s="351">
        <f>(S90)</f>
        <v/>
      </c>
    </row>
    <row r="92">
      <c r="A92">
        <f>(A91)</f>
        <v/>
      </c>
      <c r="B92" t="n">
        <v>2.43</v>
      </c>
      <c r="C92" t="n">
        <v>2.56</v>
      </c>
      <c r="D92" t="n">
        <v>2.35</v>
      </c>
      <c r="E92" t="n">
        <v>2.61</v>
      </c>
      <c r="F92" t="n">
        <v>2.44</v>
      </c>
      <c r="G92" t="n">
        <v>2.6</v>
      </c>
      <c r="H92">
        <f>MAX(B92:G92)</f>
        <v/>
      </c>
      <c r="I92">
        <f>(I91)</f>
        <v/>
      </c>
      <c r="J92" s="28">
        <f>(H92-I92)/(I92)</f>
        <v/>
      </c>
      <c r="K92" s="27">
        <f>(K91)</f>
        <v/>
      </c>
      <c r="L92" s="28">
        <f>(H92-K92)/(K92)</f>
        <v/>
      </c>
      <c r="M92">
        <f>1000*H92</f>
        <v/>
      </c>
      <c r="N92" s="207">
        <f>(N91+7)</f>
        <v/>
      </c>
      <c r="O92" s="171">
        <f>(O91)</f>
        <v/>
      </c>
      <c r="P92" s="172">
        <f>(N92-O92)</f>
        <v/>
      </c>
      <c r="Q92" s="171">
        <f>(Q91)</f>
        <v/>
      </c>
      <c r="R92" s="368">
        <f>(N92-O92)/7</f>
        <v/>
      </c>
      <c r="S92" s="351">
        <f>(S91)</f>
        <v/>
      </c>
    </row>
    <row r="93">
      <c r="A93" s="63">
        <f>(A92)</f>
        <v/>
      </c>
      <c r="B93" s="63" t="n">
        <v>2.46</v>
      </c>
      <c r="C93" s="63" t="n">
        <v>2.41</v>
      </c>
      <c r="D93" s="63" t="n">
        <v>2.23</v>
      </c>
      <c r="E93" s="63" t="n">
        <v>2.33</v>
      </c>
      <c r="F93" s="63" t="n">
        <v>2.42</v>
      </c>
      <c r="G93" s="63" t="n">
        <v>2.6</v>
      </c>
      <c r="H93" s="63">
        <f>MAX(B93:G93)</f>
        <v/>
      </c>
      <c r="I93" s="63">
        <f>(I92)</f>
        <v/>
      </c>
      <c r="J93" s="58">
        <f>(H93-I93)/(I93)</f>
        <v/>
      </c>
      <c r="K93" s="59">
        <f>(K92)</f>
        <v/>
      </c>
      <c r="L93" s="58">
        <f>(H93-K93)/(K93)</f>
        <v/>
      </c>
      <c r="M93" s="63">
        <f>1000*H93</f>
        <v/>
      </c>
      <c r="N93" s="61">
        <f>(N92+7)</f>
        <v/>
      </c>
      <c r="O93" s="173">
        <f>(O92)</f>
        <v/>
      </c>
      <c r="P93" s="174">
        <f>(N93-O93)</f>
        <v/>
      </c>
      <c r="Q93" s="173">
        <f>(Q92)</f>
        <v/>
      </c>
      <c r="R93" s="368">
        <f>(N93-O93)/7</f>
        <v/>
      </c>
      <c r="S93" s="372">
        <f>(S92)</f>
        <v/>
      </c>
    </row>
    <row r="94">
      <c r="A94">
        <f>(A93)</f>
        <v/>
      </c>
      <c r="B94" t="n">
        <v>2.4</v>
      </c>
      <c r="C94" t="n">
        <v>2.15</v>
      </c>
      <c r="D94" t="n">
        <v>2.34</v>
      </c>
      <c r="E94" t="n">
        <v>2.45</v>
      </c>
      <c r="F94" t="n">
        <v>2.37</v>
      </c>
      <c r="G94" t="n">
        <v>2.35</v>
      </c>
      <c r="H94">
        <f>MAX(B94:G94)</f>
        <v/>
      </c>
      <c r="I94">
        <f>(I93)</f>
        <v/>
      </c>
      <c r="J94" s="28">
        <f>(H94-I94)/(I94)</f>
        <v/>
      </c>
      <c r="K94" s="27">
        <f>(K93)</f>
        <v/>
      </c>
      <c r="L94" s="28">
        <f>(H94-K94)/(K94)</f>
        <v/>
      </c>
      <c r="M94">
        <f>1000*H94</f>
        <v/>
      </c>
      <c r="N94" s="207">
        <f>(N93+7)</f>
        <v/>
      </c>
      <c r="O94" s="171">
        <f>(O93)</f>
        <v/>
      </c>
      <c r="P94" s="172">
        <f>(N94-O94)</f>
        <v/>
      </c>
      <c r="Q94" s="171">
        <f>(Q93)</f>
        <v/>
      </c>
      <c r="R94" s="368">
        <f>(N94-O94)/7</f>
        <v/>
      </c>
      <c r="S94" s="351" t="inlineStr">
        <is>
          <t>Month 8</t>
        </is>
      </c>
    </row>
    <row r="95">
      <c r="A95">
        <f>(A94)</f>
        <v/>
      </c>
      <c r="B95" t="n">
        <v>2.5</v>
      </c>
      <c r="C95" t="n">
        <v>2.34</v>
      </c>
      <c r="D95" t="n">
        <v>2.56</v>
      </c>
      <c r="E95" t="n">
        <v>2.43</v>
      </c>
      <c r="F95" t="n">
        <v>2.4</v>
      </c>
      <c r="G95" t="n">
        <v>2.5</v>
      </c>
      <c r="H95">
        <f>MAX(B95:G95)</f>
        <v/>
      </c>
      <c r="I95">
        <f>(I94)</f>
        <v/>
      </c>
      <c r="J95" s="28">
        <f>(H95-I95)/(I95)</f>
        <v/>
      </c>
      <c r="K95" s="27">
        <f>(K94)</f>
        <v/>
      </c>
      <c r="L95" s="28">
        <f>(H95-K95)/(K95)</f>
        <v/>
      </c>
      <c r="M95">
        <f>1000*H95</f>
        <v/>
      </c>
      <c r="N95" s="207">
        <f>(N94+7)</f>
        <v/>
      </c>
      <c r="O95" s="171">
        <f>(O94)</f>
        <v/>
      </c>
      <c r="P95" s="172">
        <f>(N95-O95)</f>
        <v/>
      </c>
      <c r="Q95" s="171">
        <f>(Q94)</f>
        <v/>
      </c>
      <c r="R95" s="368">
        <f>(N95-O95)/7</f>
        <v/>
      </c>
      <c r="S95" s="351">
        <f>(S94)</f>
        <v/>
      </c>
    </row>
    <row r="96">
      <c r="A96">
        <f>(A95)</f>
        <v/>
      </c>
      <c r="B96" t="n">
        <v>2.5</v>
      </c>
      <c r="C96" t="n">
        <v>2.37</v>
      </c>
      <c r="D96" t="n">
        <v>2.53</v>
      </c>
      <c r="E96" t="n">
        <v>2.4</v>
      </c>
      <c r="F96" t="n">
        <v>2.51</v>
      </c>
      <c r="G96" t="n">
        <v>2.49</v>
      </c>
      <c r="H96">
        <f>MAX(B96:G96)</f>
        <v/>
      </c>
      <c r="I96">
        <f>(I95)</f>
        <v/>
      </c>
      <c r="J96" s="28">
        <f>(H96-I96)/(I96)</f>
        <v/>
      </c>
      <c r="K96" s="27">
        <f>(K95)</f>
        <v/>
      </c>
      <c r="L96" s="28">
        <f>(H96-K96)/(K96)</f>
        <v/>
      </c>
      <c r="M96">
        <f>1000*H96</f>
        <v/>
      </c>
      <c r="N96" s="207">
        <f>(N95+7)</f>
        <v/>
      </c>
      <c r="O96" s="171">
        <f>(O95)</f>
        <v/>
      </c>
      <c r="P96" s="172">
        <f>(N96-O96)</f>
        <v/>
      </c>
      <c r="Q96" s="171">
        <f>(Q95)</f>
        <v/>
      </c>
      <c r="R96" s="368">
        <f>(N96-O96)/7</f>
        <v/>
      </c>
      <c r="S96" s="351">
        <f>(S95)</f>
        <v/>
      </c>
    </row>
    <row r="97">
      <c r="A97" s="63">
        <f>(A96)</f>
        <v/>
      </c>
      <c r="B97" s="63" t="n">
        <v>2.62</v>
      </c>
      <c r="C97" s="63" t="n">
        <v>2.6</v>
      </c>
      <c r="D97" s="63" t="n">
        <v>2.56</v>
      </c>
      <c r="E97" s="63" t="n">
        <v>2.5</v>
      </c>
      <c r="F97" s="63" t="n">
        <v>2.64</v>
      </c>
      <c r="G97" s="63" t="n">
        <v>2.6</v>
      </c>
      <c r="H97" s="63">
        <f>MAX(B97:G97)</f>
        <v/>
      </c>
      <c r="I97" s="63">
        <f>(I96)</f>
        <v/>
      </c>
      <c r="J97" s="58">
        <f>(H97-I97)/(I97)</f>
        <v/>
      </c>
      <c r="K97" s="59">
        <f>(K96)</f>
        <v/>
      </c>
      <c r="L97" s="58">
        <f>(H97-K97)/(K97)</f>
        <v/>
      </c>
      <c r="M97" s="63">
        <f>1000*H97</f>
        <v/>
      </c>
      <c r="N97" s="61">
        <f>(N96+7)</f>
        <v/>
      </c>
      <c r="O97" s="173">
        <f>(O96)</f>
        <v/>
      </c>
      <c r="P97" s="174">
        <f>(N97-O97)</f>
        <v/>
      </c>
      <c r="Q97" s="173">
        <f>(Q96)</f>
        <v/>
      </c>
      <c r="R97" s="368">
        <f>(N97-O97)/7</f>
        <v/>
      </c>
      <c r="S97" s="372">
        <f>(S96)</f>
        <v/>
      </c>
    </row>
    <row r="98">
      <c r="A98">
        <f>(A97)</f>
        <v/>
      </c>
      <c r="B98" t="n">
        <v>2.2</v>
      </c>
      <c r="C98" t="n">
        <v>2.3</v>
      </c>
      <c r="D98" t="n">
        <v>2.35</v>
      </c>
      <c r="E98" t="n">
        <v>2.27</v>
      </c>
      <c r="F98" t="n">
        <v>2.22</v>
      </c>
      <c r="G98" t="n">
        <v>2.37</v>
      </c>
      <c r="H98">
        <f>MAX(B98:G98)</f>
        <v/>
      </c>
      <c r="I98">
        <f>(I97)</f>
        <v/>
      </c>
      <c r="J98" s="28">
        <f>(H98-I98)/(I98)</f>
        <v/>
      </c>
      <c r="K98" s="27">
        <f>(K97)</f>
        <v/>
      </c>
      <c r="L98" s="28">
        <f>(H98-K98)/(K98)</f>
        <v/>
      </c>
      <c r="M98">
        <f>1000*H98</f>
        <v/>
      </c>
      <c r="N98" s="207">
        <f>(N97+7)</f>
        <v/>
      </c>
      <c r="O98" s="171">
        <f>(O97)</f>
        <v/>
      </c>
      <c r="P98" s="172">
        <f>(N98-O98)</f>
        <v/>
      </c>
      <c r="Q98" s="171">
        <f>(Q97)</f>
        <v/>
      </c>
      <c r="R98" s="368">
        <f>(N98-O98)/7</f>
        <v/>
      </c>
      <c r="S98" s="351" t="inlineStr">
        <is>
          <t>Month 7</t>
        </is>
      </c>
    </row>
    <row r="99">
      <c r="A99">
        <f>(A98)</f>
        <v/>
      </c>
      <c r="B99" t="n">
        <v>2.3</v>
      </c>
      <c r="C99" t="n">
        <v>2.42</v>
      </c>
      <c r="D99" t="n">
        <v>2.37</v>
      </c>
      <c r="E99" t="n">
        <v>2.7</v>
      </c>
      <c r="F99" t="n">
        <v>2.34</v>
      </c>
      <c r="G99" t="n">
        <v>2.49</v>
      </c>
      <c r="H99">
        <f>MAX(B99:G99)</f>
        <v/>
      </c>
      <c r="I99">
        <f>(I98)</f>
        <v/>
      </c>
      <c r="J99" s="28">
        <f>(H99-I99)/(I99)</f>
        <v/>
      </c>
      <c r="K99" s="27">
        <f>(K98)</f>
        <v/>
      </c>
      <c r="L99" s="28">
        <f>(H99-K99)/(K99)</f>
        <v/>
      </c>
      <c r="M99">
        <f>1000*H99</f>
        <v/>
      </c>
      <c r="N99" s="207">
        <f>(N98+7)</f>
        <v/>
      </c>
      <c r="O99" s="171">
        <f>(O98)</f>
        <v/>
      </c>
      <c r="P99" s="172">
        <f>(N99-O99)</f>
        <v/>
      </c>
      <c r="Q99" s="171">
        <f>(Q98)</f>
        <v/>
      </c>
      <c r="R99" s="368">
        <f>(N99-O99)/7</f>
        <v/>
      </c>
      <c r="S99" s="351">
        <f>(S98)</f>
        <v/>
      </c>
    </row>
    <row r="100">
      <c r="A100">
        <f>(A99)</f>
        <v/>
      </c>
      <c r="B100" t="n">
        <v>2.61</v>
      </c>
      <c r="C100" t="n">
        <v>2.51</v>
      </c>
      <c r="D100" t="n">
        <v>2.34</v>
      </c>
      <c r="E100" t="n">
        <v>2.47</v>
      </c>
      <c r="F100" t="n">
        <v>2.43</v>
      </c>
      <c r="G100" t="n">
        <v>2.56</v>
      </c>
      <c r="H100">
        <f>MAX(B100:G100)</f>
        <v/>
      </c>
      <c r="I100">
        <f>(I99)</f>
        <v/>
      </c>
      <c r="J100" s="28">
        <f>(H100-I100)/(I100)</f>
        <v/>
      </c>
      <c r="K100" s="27">
        <f>(K99)</f>
        <v/>
      </c>
      <c r="L100" s="28">
        <f>(H100-K100)/(K100)</f>
        <v/>
      </c>
      <c r="M100">
        <f>1000*H100</f>
        <v/>
      </c>
      <c r="N100" s="207">
        <f>(N99+7)</f>
        <v/>
      </c>
      <c r="O100" s="171">
        <f>(O99)</f>
        <v/>
      </c>
      <c r="P100" s="172">
        <f>(N100-O100)</f>
        <v/>
      </c>
      <c r="Q100" s="171">
        <f>(Q99)</f>
        <v/>
      </c>
      <c r="R100" s="368">
        <f>(N100-O100)/7</f>
        <v/>
      </c>
      <c r="S100" s="351">
        <f>(S99)</f>
        <v/>
      </c>
    </row>
    <row r="101">
      <c r="A101" s="63">
        <f>(A100)</f>
        <v/>
      </c>
      <c r="B101" s="63" t="n">
        <v>2.45</v>
      </c>
      <c r="C101" s="63" t="n">
        <v>2.35</v>
      </c>
      <c r="D101" s="63" t="n">
        <v>2.45</v>
      </c>
      <c r="E101" s="63" t="n">
        <v>2.4</v>
      </c>
      <c r="F101" s="63" t="n">
        <v>2.36</v>
      </c>
      <c r="G101" s="63" t="n">
        <v>2.44</v>
      </c>
      <c r="H101" s="63">
        <f>MAX(B101:G101)</f>
        <v/>
      </c>
      <c r="I101" s="63">
        <f>(I100)</f>
        <v/>
      </c>
      <c r="J101" s="58">
        <f>(H101-I101)/(I101)</f>
        <v/>
      </c>
      <c r="K101" s="59">
        <f>(K100)</f>
        <v/>
      </c>
      <c r="L101" s="58">
        <f>(H101-K101)/(K101)</f>
        <v/>
      </c>
      <c r="M101" s="63">
        <f>1000*H101</f>
        <v/>
      </c>
      <c r="N101" s="61">
        <f>(N100+7)</f>
        <v/>
      </c>
      <c r="O101" s="173">
        <f>(O100)</f>
        <v/>
      </c>
      <c r="P101" s="174">
        <f>(N101-O101)</f>
        <v/>
      </c>
      <c r="Q101" s="173">
        <f>(Q100)</f>
        <v/>
      </c>
      <c r="R101" s="368">
        <f>(N101-O101)/7</f>
        <v/>
      </c>
      <c r="S101" s="372">
        <f>(S100)</f>
        <v/>
      </c>
    </row>
    <row r="102">
      <c r="A102" t="n">
        <v>20</v>
      </c>
      <c r="B102" t="n">
        <v>2.42</v>
      </c>
      <c r="C102" t="n">
        <v>2.48</v>
      </c>
      <c r="D102" t="n">
        <v>2.52</v>
      </c>
      <c r="E102" t="n">
        <v>2.5</v>
      </c>
      <c r="F102" t="n">
        <v>2.47</v>
      </c>
      <c r="G102" t="n">
        <v>2.43</v>
      </c>
      <c r="H102">
        <f>MAX(B102:G102)</f>
        <v/>
      </c>
      <c r="I102">
        <f>(I77)</f>
        <v/>
      </c>
      <c r="J102" s="28">
        <f>(H102-I102)/(I102)</f>
        <v/>
      </c>
      <c r="K102" s="43">
        <f>AVERAGE(H102:H109)</f>
        <v/>
      </c>
      <c r="L102" s="28">
        <f>(H102-K102)/(K102)</f>
        <v/>
      </c>
      <c r="M102">
        <f>1000*H102</f>
        <v/>
      </c>
      <c r="N102" s="207">
        <f>(N101+7)</f>
        <v/>
      </c>
      <c r="O102" s="171" t="n">
        <v>43191</v>
      </c>
      <c r="P102" s="172">
        <f>(N102-O102)</f>
        <v/>
      </c>
      <c r="Q102" s="171" t="n">
        <v>40648</v>
      </c>
      <c r="R102" s="368">
        <f>(N102-O102)/7</f>
        <v/>
      </c>
      <c r="S102" s="351" t="inlineStr">
        <is>
          <t>Month 6</t>
        </is>
      </c>
    </row>
    <row r="103">
      <c r="A103" t="n">
        <v>20</v>
      </c>
      <c r="B103" t="n">
        <v>2.5</v>
      </c>
      <c r="C103" t="n">
        <v>2.38</v>
      </c>
      <c r="D103" t="n">
        <v>2.34</v>
      </c>
      <c r="E103" t="n">
        <v>2.57</v>
      </c>
      <c r="F103" t="n">
        <v>2.43</v>
      </c>
      <c r="G103" t="n">
        <v>2.47</v>
      </c>
      <c r="H103">
        <f>MAX(B103:G103)</f>
        <v/>
      </c>
      <c r="I103">
        <f>(I102)</f>
        <v/>
      </c>
      <c r="J103" s="28">
        <f>(H103-I103)/(I103)</f>
        <v/>
      </c>
      <c r="K103" s="27">
        <f>(K102)</f>
        <v/>
      </c>
      <c r="L103" s="28">
        <f>(H103-K103)/(K103)</f>
        <v/>
      </c>
      <c r="M103">
        <f>1000*H103</f>
        <v/>
      </c>
      <c r="N103" s="207">
        <f>(N102+7)</f>
        <v/>
      </c>
      <c r="O103" s="171">
        <f>(O102)</f>
        <v/>
      </c>
      <c r="P103" s="172">
        <f>(N103-O103)</f>
        <v/>
      </c>
      <c r="Q103" s="171">
        <f>(Q102)</f>
        <v/>
      </c>
      <c r="R103" s="368">
        <f>(N103-O103)/7</f>
        <v/>
      </c>
      <c r="S103" s="351">
        <f>(S102)</f>
        <v/>
      </c>
    </row>
    <row r="104">
      <c r="A104" t="n">
        <v>20</v>
      </c>
      <c r="B104" t="n">
        <v>2.42</v>
      </c>
      <c r="C104" t="n">
        <v>2.51</v>
      </c>
      <c r="D104" t="n">
        <v>2.37</v>
      </c>
      <c r="E104" t="n">
        <v>2.46</v>
      </c>
      <c r="F104" t="n">
        <v>2.34</v>
      </c>
      <c r="G104" t="n">
        <v>2.4</v>
      </c>
      <c r="H104">
        <f>MAX(B104:G104)</f>
        <v/>
      </c>
      <c r="I104">
        <f>(I103)</f>
        <v/>
      </c>
      <c r="J104" s="28">
        <f>(H104-I104)/(I104)</f>
        <v/>
      </c>
      <c r="K104" s="27">
        <f>(K103)</f>
        <v/>
      </c>
      <c r="L104" s="28">
        <f>(H104-K104)/(K104)</f>
        <v/>
      </c>
      <c r="M104">
        <f>1000*H104</f>
        <v/>
      </c>
      <c r="N104" s="207">
        <f>(N103+7)</f>
        <v/>
      </c>
      <c r="O104" s="171">
        <f>(O103)</f>
        <v/>
      </c>
      <c r="P104" s="172">
        <f>(N104-O104)</f>
        <v/>
      </c>
      <c r="Q104" s="171">
        <f>(Q103)</f>
        <v/>
      </c>
      <c r="R104" s="368">
        <f>(N104-O104)/7</f>
        <v/>
      </c>
      <c r="S104" s="351">
        <f>(S103)</f>
        <v/>
      </c>
    </row>
    <row r="105">
      <c r="A105" t="n">
        <v>20</v>
      </c>
      <c r="B105" t="n">
        <v>2.57</v>
      </c>
      <c r="C105" t="n">
        <v>2.34</v>
      </c>
      <c r="D105" t="n">
        <v>2.53</v>
      </c>
      <c r="E105" t="n">
        <v>2.45</v>
      </c>
      <c r="F105" t="n">
        <v>2.38</v>
      </c>
      <c r="G105" t="n">
        <v>2.44</v>
      </c>
      <c r="H105">
        <f>MAX(B105:G105)</f>
        <v/>
      </c>
      <c r="I105">
        <f>(I104)</f>
        <v/>
      </c>
      <c r="J105" s="28">
        <f>(H105-I105)/(I105)</f>
        <v/>
      </c>
      <c r="K105" s="27">
        <f>(K104)</f>
        <v/>
      </c>
      <c r="L105" s="28">
        <f>(H105-K105)/(K105)</f>
        <v/>
      </c>
      <c r="M105">
        <f>1000*H105</f>
        <v/>
      </c>
      <c r="N105" s="207">
        <f>(N104+7)</f>
        <v/>
      </c>
      <c r="O105" s="171">
        <f>(O104)</f>
        <v/>
      </c>
      <c r="P105" s="172">
        <f>(N105-O105)</f>
        <v/>
      </c>
      <c r="Q105" s="171">
        <f>(Q104)</f>
        <v/>
      </c>
      <c r="R105" s="368">
        <f>(N105-O105)/7</f>
        <v/>
      </c>
      <c r="S105" s="351">
        <f>(S104)</f>
        <v/>
      </c>
    </row>
    <row r="106">
      <c r="A106" s="63" t="n">
        <v>20</v>
      </c>
      <c r="B106" s="63" t="n">
        <v>2.5</v>
      </c>
      <c r="C106" s="63" t="n">
        <v>2.37</v>
      </c>
      <c r="D106" s="63" t="n">
        <v>2.44</v>
      </c>
      <c r="E106" s="63" t="n">
        <v>2.32</v>
      </c>
      <c r="F106" s="63" t="n">
        <v>2.47</v>
      </c>
      <c r="G106" s="63" t="n">
        <v>2.51</v>
      </c>
      <c r="H106" s="63">
        <f>MAX(B106:G106)</f>
        <v/>
      </c>
      <c r="I106" s="63">
        <f>(I105)</f>
        <v/>
      </c>
      <c r="J106" s="58">
        <f>(H106-I106)/(I106)</f>
        <v/>
      </c>
      <c r="K106" s="59">
        <f>(K105)</f>
        <v/>
      </c>
      <c r="L106" s="58">
        <f>(H106-K106)/(K106)</f>
        <v/>
      </c>
      <c r="M106" s="63">
        <f>1000*H106</f>
        <v/>
      </c>
      <c r="N106" s="61">
        <f>(N105+7)</f>
        <v/>
      </c>
      <c r="O106" s="173">
        <f>(O105)</f>
        <v/>
      </c>
      <c r="P106" s="174">
        <f>(N106-O106)</f>
        <v/>
      </c>
      <c r="Q106" s="173">
        <f>(Q105)</f>
        <v/>
      </c>
      <c r="R106" s="368">
        <f>(N106-O106)/7</f>
        <v/>
      </c>
      <c r="S106" s="372">
        <f>(S105)</f>
        <v/>
      </c>
    </row>
    <row r="107">
      <c r="A107" t="n">
        <v>20</v>
      </c>
      <c r="B107" t="n">
        <v>2.69</v>
      </c>
      <c r="C107" t="n">
        <v>2.56</v>
      </c>
      <c r="D107" t="n">
        <v>2.69</v>
      </c>
      <c r="E107" t="n">
        <v>2.43</v>
      </c>
      <c r="F107" t="n">
        <v>2.48</v>
      </c>
      <c r="G107" t="n">
        <v>2.67</v>
      </c>
      <c r="H107">
        <f>MAX(B107:G107)</f>
        <v/>
      </c>
      <c r="I107">
        <f>(I106)</f>
        <v/>
      </c>
      <c r="J107" s="28">
        <f>(H107-I107)/(I107)</f>
        <v/>
      </c>
      <c r="K107" s="27">
        <f>(K106)</f>
        <v/>
      </c>
      <c r="L107" s="28">
        <f>(H107-K107)/(K107)</f>
        <v/>
      </c>
      <c r="M107">
        <f>1000*H107</f>
        <v/>
      </c>
      <c r="N107" s="207">
        <f>(N106+7)</f>
        <v/>
      </c>
      <c r="O107" s="171">
        <f>(O106)</f>
        <v/>
      </c>
      <c r="P107" s="172">
        <f>(N107-O107)</f>
        <v/>
      </c>
      <c r="Q107" s="171">
        <f>(Q106)</f>
        <v/>
      </c>
      <c r="R107" s="368">
        <f>(N107-O107)/7</f>
        <v/>
      </c>
      <c r="S107" s="351" t="inlineStr">
        <is>
          <t>Month 5</t>
        </is>
      </c>
      <c r="U107" s="30" t="n"/>
      <c r="V107" s="30" t="n"/>
      <c r="W107" s="30" t="n"/>
      <c r="X107" s="30" t="n"/>
    </row>
    <row r="108">
      <c r="A108" t="n">
        <v>20</v>
      </c>
      <c r="B108" t="n">
        <v>2.38</v>
      </c>
      <c r="C108" t="n">
        <v>2.3</v>
      </c>
      <c r="D108" t="n">
        <v>2.69</v>
      </c>
      <c r="E108" t="n">
        <v>2.67</v>
      </c>
      <c r="F108" t="n">
        <v>2.69</v>
      </c>
      <c r="G108" t="n">
        <v>2.67</v>
      </c>
      <c r="H108">
        <f>MAX(B108:G108)</f>
        <v/>
      </c>
      <c r="I108">
        <f>(I107)</f>
        <v/>
      </c>
      <c r="J108" s="28">
        <f>(H108-I108)/(I108)</f>
        <v/>
      </c>
      <c r="K108" s="27">
        <f>(K107)</f>
        <v/>
      </c>
      <c r="L108" s="28">
        <f>(H108-K108)/(K108)</f>
        <v/>
      </c>
      <c r="M108">
        <f>1000*H108</f>
        <v/>
      </c>
      <c r="N108" s="207">
        <f>(N107+7)</f>
        <v/>
      </c>
      <c r="O108" s="171">
        <f>(O107)</f>
        <v/>
      </c>
      <c r="P108" s="172">
        <f>(N108-O108)</f>
        <v/>
      </c>
      <c r="Q108" s="171">
        <f>(Q107)</f>
        <v/>
      </c>
      <c r="R108" s="368">
        <f>(N108-O108)/7</f>
        <v/>
      </c>
      <c r="S108" s="351">
        <f>(S107)</f>
        <v/>
      </c>
      <c r="U108" s="370" t="n"/>
      <c r="V108" s="27" t="n"/>
      <c r="W108" s="369" t="n"/>
      <c r="X108" s="370" t="n"/>
    </row>
    <row r="109">
      <c r="A109" t="n">
        <v>20</v>
      </c>
      <c r="B109" t="n">
        <v>2.4</v>
      </c>
      <c r="C109" t="n">
        <v>2.15</v>
      </c>
      <c r="D109" t="n">
        <v>2.34</v>
      </c>
      <c r="E109" t="n">
        <v>2.4</v>
      </c>
      <c r="F109" t="n">
        <v>2.37</v>
      </c>
      <c r="G109" t="n">
        <v>2.41</v>
      </c>
      <c r="H109">
        <f>MAX(B109:G109)</f>
        <v/>
      </c>
      <c r="I109">
        <f>(I108)</f>
        <v/>
      </c>
      <c r="J109" s="28">
        <f>(H109-I109)/(I109)</f>
        <v/>
      </c>
      <c r="K109" s="27">
        <f>(K108)</f>
        <v/>
      </c>
      <c r="L109" s="28">
        <f>(H109-K109)/(K109)</f>
        <v/>
      </c>
      <c r="M109">
        <f>1000*H109</f>
        <v/>
      </c>
      <c r="N109" s="207">
        <f>(N108+7)</f>
        <v/>
      </c>
      <c r="O109" s="171">
        <f>(O108)</f>
        <v/>
      </c>
      <c r="P109" s="172">
        <f>(N109-O109)</f>
        <v/>
      </c>
      <c r="Q109" s="171">
        <f>(Q108)</f>
        <v/>
      </c>
      <c r="R109" s="368">
        <f>(N109-O109)/7</f>
        <v/>
      </c>
      <c r="S109" s="351">
        <f>(S108)</f>
        <v/>
      </c>
      <c r="U109" s="369" t="n"/>
      <c r="V109" s="27" t="n"/>
      <c r="W109" s="369" t="n"/>
      <c r="X109" s="370" t="n"/>
    </row>
    <row r="110">
      <c r="A110" s="63">
        <f>(A109)</f>
        <v/>
      </c>
      <c r="B110" s="63" t="n">
        <v>2.46</v>
      </c>
      <c r="C110" s="63" t="n">
        <v>2.41</v>
      </c>
      <c r="D110" s="63" t="n">
        <v>2.23</v>
      </c>
      <c r="E110" s="63" t="n">
        <v>2.33</v>
      </c>
      <c r="F110" s="63" t="n">
        <v>2.42</v>
      </c>
      <c r="G110" s="63" t="n">
        <v>2.35</v>
      </c>
      <c r="H110" s="63">
        <f>MAX(B110:G110)</f>
        <v/>
      </c>
      <c r="I110" s="63">
        <f>(I109)</f>
        <v/>
      </c>
      <c r="J110" s="58">
        <f>(H110-I110)/(I110)</f>
        <v/>
      </c>
      <c r="K110" s="112">
        <f>AVERAGE(H110:H117)</f>
        <v/>
      </c>
      <c r="L110" s="58">
        <f>(H110-K110)/(K110)</f>
        <v/>
      </c>
      <c r="M110" s="63">
        <f>1000*H110</f>
        <v/>
      </c>
      <c r="N110" s="61">
        <f>(N109+7)</f>
        <v/>
      </c>
      <c r="O110" s="173">
        <f>(O109)</f>
        <v/>
      </c>
      <c r="P110" s="174">
        <f>(N110-O110)</f>
        <v/>
      </c>
      <c r="Q110" s="173">
        <f>(Q109)</f>
        <v/>
      </c>
      <c r="R110" s="368">
        <f>(N110-O110)/7</f>
        <v/>
      </c>
      <c r="S110" s="372">
        <f>(S109)</f>
        <v/>
      </c>
      <c r="U110" s="369" t="n"/>
      <c r="V110" s="27" t="n"/>
      <c r="W110" s="369" t="n"/>
      <c r="X110" s="370" t="n"/>
    </row>
    <row r="111">
      <c r="A111">
        <f>(A110)</f>
        <v/>
      </c>
      <c r="B111" t="n">
        <v>2.62</v>
      </c>
      <c r="C111" t="n">
        <v>2.69</v>
      </c>
      <c r="D111" t="n">
        <v>2.56</v>
      </c>
      <c r="E111" t="n">
        <v>2.5</v>
      </c>
      <c r="F111" t="n">
        <v>2.64</v>
      </c>
      <c r="G111" t="n">
        <v>2.6</v>
      </c>
      <c r="H111">
        <f>MAX(B111:G111)</f>
        <v/>
      </c>
      <c r="I111">
        <f>(I110)</f>
        <v/>
      </c>
      <c r="J111" s="28">
        <f>(H111-I111)/(I111)</f>
        <v/>
      </c>
      <c r="K111" s="27">
        <f>(K110)</f>
        <v/>
      </c>
      <c r="L111" s="28">
        <f>(H111-K111)/(K111)</f>
        <v/>
      </c>
      <c r="M111">
        <f>1000*H111</f>
        <v/>
      </c>
      <c r="N111" s="207">
        <f>(N110+7)</f>
        <v/>
      </c>
      <c r="O111" s="171">
        <f>(O110)</f>
        <v/>
      </c>
      <c r="P111" s="172">
        <f>(N111-O111)</f>
        <v/>
      </c>
      <c r="Q111" s="171">
        <f>(Q110)</f>
        <v/>
      </c>
      <c r="R111" s="368">
        <f>(N111-O111)/7</f>
        <v/>
      </c>
      <c r="S111" s="351" t="inlineStr">
        <is>
          <t>Month 4</t>
        </is>
      </c>
      <c r="U111" s="369" t="n"/>
      <c r="V111" s="27" t="n"/>
      <c r="W111" s="369" t="n"/>
      <c r="X111" s="370" t="n"/>
    </row>
    <row r="112">
      <c r="A112">
        <f>(A111)</f>
        <v/>
      </c>
      <c r="B112" t="n">
        <v>2.55</v>
      </c>
      <c r="C112" t="n">
        <v>2.45</v>
      </c>
      <c r="D112" t="n">
        <v>2.35</v>
      </c>
      <c r="E112" t="n">
        <v>2.47</v>
      </c>
      <c r="F112" t="n">
        <v>2.56</v>
      </c>
      <c r="G112" t="n">
        <v>2.65</v>
      </c>
      <c r="H112">
        <f>MAX(B112:G112)</f>
        <v/>
      </c>
      <c r="I112">
        <f>(I111)</f>
        <v/>
      </c>
      <c r="J112" s="28">
        <f>(H112-I112)/(I112)</f>
        <v/>
      </c>
      <c r="K112" s="27">
        <f>(K111)</f>
        <v/>
      </c>
      <c r="L112" s="28">
        <f>(H112-K112)/(K112)</f>
        <v/>
      </c>
      <c r="M112">
        <f>1000*H112</f>
        <v/>
      </c>
      <c r="N112" s="207">
        <f>(N111+7)</f>
        <v/>
      </c>
      <c r="O112" s="171">
        <f>(O111)</f>
        <v/>
      </c>
      <c r="P112" s="172">
        <f>(N112-O112)</f>
        <v/>
      </c>
      <c r="Q112" s="171">
        <f>(Q111)</f>
        <v/>
      </c>
      <c r="R112" s="368">
        <f>(N112-O112)/7</f>
        <v/>
      </c>
      <c r="S112" s="351">
        <f>(S111)</f>
        <v/>
      </c>
      <c r="U112" s="369" t="n"/>
      <c r="V112" s="27" t="n"/>
      <c r="W112" s="369" t="n"/>
      <c r="X112" s="370" t="n"/>
    </row>
    <row r="113">
      <c r="A113">
        <f>(A112)</f>
        <v/>
      </c>
      <c r="B113" t="n">
        <v>2.43</v>
      </c>
      <c r="C113" t="n">
        <v>2.56</v>
      </c>
      <c r="D113" t="n">
        <v>2.56</v>
      </c>
      <c r="E113" t="n">
        <v>2.65</v>
      </c>
      <c r="F113" t="n">
        <v>2.75</v>
      </c>
      <c r="G113" t="n">
        <v>2.7</v>
      </c>
      <c r="H113">
        <f>MAX(B113:G113)</f>
        <v/>
      </c>
      <c r="I113">
        <f>(I112)</f>
        <v/>
      </c>
      <c r="J113" s="28">
        <f>(H113-I113)/(I113)</f>
        <v/>
      </c>
      <c r="K113" s="27">
        <f>(K112)</f>
        <v/>
      </c>
      <c r="L113" s="28">
        <f>(H113-K113)/(K113)</f>
        <v/>
      </c>
      <c r="M113">
        <f>1000*H113</f>
        <v/>
      </c>
      <c r="N113" s="207">
        <f>(N112+7)</f>
        <v/>
      </c>
      <c r="O113" s="171">
        <f>(O112)</f>
        <v/>
      </c>
      <c r="P113" s="172">
        <f>(N113-O113)</f>
        <v/>
      </c>
      <c r="Q113" s="171">
        <f>(Q112)</f>
        <v/>
      </c>
      <c r="R113" s="368">
        <f>(N113-O113)/7</f>
        <v/>
      </c>
      <c r="S113" s="351">
        <f>(S112)</f>
        <v/>
      </c>
      <c r="U113" s="67" t="n"/>
    </row>
    <row r="114">
      <c r="A114" s="63">
        <f>(A113)</f>
        <v/>
      </c>
      <c r="B114" s="63" t="n">
        <v>2.3</v>
      </c>
      <c r="C114" s="63" t="n">
        <v>2.42</v>
      </c>
      <c r="D114" s="63" t="n">
        <v>2.37</v>
      </c>
      <c r="E114" s="63" t="n">
        <v>2.52</v>
      </c>
      <c r="F114" s="63" t="n">
        <v>2.34</v>
      </c>
      <c r="G114" s="63" t="n">
        <v>2.49</v>
      </c>
      <c r="H114" s="63">
        <f>MAX(B114:G114)</f>
        <v/>
      </c>
      <c r="I114" s="63">
        <f>(I113)</f>
        <v/>
      </c>
      <c r="J114" s="58">
        <f>(H114-I114)/(I114)</f>
        <v/>
      </c>
      <c r="K114" s="59">
        <f>(K113)</f>
        <v/>
      </c>
      <c r="L114" s="58">
        <f>(H114-K114)/(K114)</f>
        <v/>
      </c>
      <c r="M114" s="63">
        <f>1000*H114</f>
        <v/>
      </c>
      <c r="N114" s="61">
        <f>(N113+7)</f>
        <v/>
      </c>
      <c r="O114" s="173">
        <f>(O113)</f>
        <v/>
      </c>
      <c r="P114" s="174">
        <f>(N114-O114)</f>
        <v/>
      </c>
      <c r="Q114" s="173">
        <f>(Q113)</f>
        <v/>
      </c>
      <c r="R114" s="368">
        <f>(N114-O114)/7</f>
        <v/>
      </c>
      <c r="S114" s="372">
        <f>(S113)</f>
        <v/>
      </c>
      <c r="U114" s="29" t="n"/>
      <c r="V114" s="29" t="n"/>
      <c r="W114" s="29" t="n"/>
      <c r="X114" s="29" t="n"/>
      <c r="Y114" s="29" t="n"/>
      <c r="AA114" s="29" t="n"/>
      <c r="AB114" s="29" t="n"/>
      <c r="AC114" s="29" t="n"/>
      <c r="AD114" s="29" t="n"/>
      <c r="AE114" s="29" t="n"/>
    </row>
    <row r="115">
      <c r="A115">
        <f>(A114)</f>
        <v/>
      </c>
      <c r="B115" t="n">
        <v>2.46</v>
      </c>
      <c r="C115" t="n">
        <v>2.41</v>
      </c>
      <c r="D115" t="n">
        <v>2.23</v>
      </c>
      <c r="E115" t="n">
        <v>2.33</v>
      </c>
      <c r="F115" t="n">
        <v>2.42</v>
      </c>
      <c r="G115" t="n">
        <v>2.35</v>
      </c>
      <c r="H115">
        <f>MAX(B115:G115)</f>
        <v/>
      </c>
      <c r="I115">
        <f>(I114)</f>
        <v/>
      </c>
      <c r="J115" s="28">
        <f>(H115-I115)/(I115)</f>
        <v/>
      </c>
      <c r="K115" s="27">
        <f>(K114)</f>
        <v/>
      </c>
      <c r="L115" s="28">
        <f>(H115-K115)/(K115)</f>
        <v/>
      </c>
      <c r="M115">
        <f>1000*H115</f>
        <v/>
      </c>
      <c r="N115" s="207">
        <f>(N114+7)</f>
        <v/>
      </c>
      <c r="O115" s="171">
        <f>(O114)</f>
        <v/>
      </c>
      <c r="P115" s="172">
        <f>(N115-O115)</f>
        <v/>
      </c>
      <c r="Q115" s="171">
        <f>(Q114)</f>
        <v/>
      </c>
      <c r="R115" s="368">
        <f>(N115-O115)/7</f>
        <v/>
      </c>
      <c r="S115" s="351" t="inlineStr">
        <is>
          <t>Month 3</t>
        </is>
      </c>
      <c r="U115" s="27" t="n"/>
      <c r="V115" s="27" t="n"/>
      <c r="W115" s="27" t="n"/>
      <c r="X115" s="27" t="n"/>
      <c r="Y115" s="28" t="n"/>
    </row>
    <row r="116">
      <c r="A116">
        <f>(A115)</f>
        <v/>
      </c>
      <c r="B116" t="n">
        <v>2.61</v>
      </c>
      <c r="C116" t="n">
        <v>2.51</v>
      </c>
      <c r="D116" t="n">
        <v>2.34</v>
      </c>
      <c r="E116" t="n">
        <v>2.47</v>
      </c>
      <c r="F116" t="n">
        <v>2.43</v>
      </c>
      <c r="G116" t="n">
        <v>2.56</v>
      </c>
      <c r="H116">
        <f>MAX(B116:G116)</f>
        <v/>
      </c>
      <c r="I116">
        <f>(I115)</f>
        <v/>
      </c>
      <c r="J116" s="28">
        <f>(H116-I116)/(I116)</f>
        <v/>
      </c>
      <c r="K116" s="27">
        <f>(K115)</f>
        <v/>
      </c>
      <c r="L116" s="28">
        <f>(H116-K116)/(K116)</f>
        <v/>
      </c>
      <c r="M116">
        <f>1000*H116</f>
        <v/>
      </c>
      <c r="N116" s="207">
        <f>(N115+7)</f>
        <v/>
      </c>
      <c r="O116" s="171">
        <f>(O115)</f>
        <v/>
      </c>
      <c r="P116" s="172">
        <f>(N116-O116)</f>
        <v/>
      </c>
      <c r="Q116" s="171">
        <f>(Q115)</f>
        <v/>
      </c>
      <c r="R116" s="368">
        <f>(N116-O116)/7</f>
        <v/>
      </c>
      <c r="S116" s="351">
        <f>(S115)</f>
        <v/>
      </c>
    </row>
    <row r="117">
      <c r="A117">
        <f>(A116)</f>
        <v/>
      </c>
      <c r="B117" t="n">
        <v>2.5</v>
      </c>
      <c r="C117" t="n">
        <v>2.38</v>
      </c>
      <c r="D117" t="n">
        <v>2.34</v>
      </c>
      <c r="E117" t="n">
        <v>2.57</v>
      </c>
      <c r="F117" t="n">
        <v>2.43</v>
      </c>
      <c r="G117" t="n">
        <v>2.47</v>
      </c>
      <c r="H117">
        <f>MAX(B117:G117)</f>
        <v/>
      </c>
      <c r="I117">
        <f>(I116)</f>
        <v/>
      </c>
      <c r="J117" s="28">
        <f>(H117-I117)/(I117)</f>
        <v/>
      </c>
      <c r="K117" s="27">
        <f>(K116)</f>
        <v/>
      </c>
      <c r="L117" s="28">
        <f>(H117-K117)/(K117)</f>
        <v/>
      </c>
      <c r="M117">
        <f>1000*H117</f>
        <v/>
      </c>
      <c r="N117" s="207">
        <f>(N116+7)</f>
        <v/>
      </c>
      <c r="O117" s="171">
        <f>(O116)</f>
        <v/>
      </c>
      <c r="P117" s="172">
        <f>(N117-O117)</f>
        <v/>
      </c>
      <c r="Q117" s="171">
        <f>(Q116)</f>
        <v/>
      </c>
      <c r="R117" s="368">
        <f>(N117-O117)/7</f>
        <v/>
      </c>
      <c r="S117" s="351">
        <f>(S116)</f>
        <v/>
      </c>
    </row>
    <row r="118">
      <c r="A118" s="63">
        <f>(A117)</f>
        <v/>
      </c>
      <c r="B118" s="63" t="n">
        <v>2.5</v>
      </c>
      <c r="C118" s="63" t="n">
        <v>2.37</v>
      </c>
      <c r="D118" s="63" t="n">
        <v>2.53</v>
      </c>
      <c r="E118" s="63" t="n">
        <v>2.4</v>
      </c>
      <c r="F118" s="63" t="n">
        <v>2.51</v>
      </c>
      <c r="G118" s="63" t="n">
        <v>2.49</v>
      </c>
      <c r="H118" s="63">
        <f>MAX(B118:G118)</f>
        <v/>
      </c>
      <c r="I118" s="63">
        <f>(I117)</f>
        <v/>
      </c>
      <c r="J118" s="58">
        <f>(H118-I118)/(I118)</f>
        <v/>
      </c>
      <c r="K118" s="112">
        <f>AVERAGE(H118:H128)</f>
        <v/>
      </c>
      <c r="L118" s="58">
        <f>(H118-K118)/(K118)</f>
        <v/>
      </c>
      <c r="M118" s="63">
        <f>1000*H118</f>
        <v/>
      </c>
      <c r="N118" s="61">
        <f>(N117+7)</f>
        <v/>
      </c>
      <c r="O118" s="173">
        <f>(O117)</f>
        <v/>
      </c>
      <c r="P118" s="174">
        <f>(N118-O118)</f>
        <v/>
      </c>
      <c r="Q118" s="173">
        <f>(Q117)</f>
        <v/>
      </c>
      <c r="R118" s="368">
        <f>(N118-O118)/7</f>
        <v/>
      </c>
      <c r="S118" s="372">
        <f>(S117)</f>
        <v/>
      </c>
    </row>
    <row r="119">
      <c r="A119">
        <f>(A118)</f>
        <v/>
      </c>
      <c r="B119" t="n">
        <v>2.62</v>
      </c>
      <c r="C119" t="n">
        <v>2.69</v>
      </c>
      <c r="D119" t="n">
        <v>2.56</v>
      </c>
      <c r="E119" t="n">
        <v>2.5</v>
      </c>
      <c r="F119" t="n">
        <v>2.64</v>
      </c>
      <c r="G119" t="n">
        <v>2.6</v>
      </c>
      <c r="H119">
        <f>MAX(B119:G119)</f>
        <v/>
      </c>
      <c r="I119">
        <f>(I118)</f>
        <v/>
      </c>
      <c r="J119" s="28">
        <f>(H119-I119)/(I119)</f>
        <v/>
      </c>
      <c r="K119" s="27">
        <f>(K118)</f>
        <v/>
      </c>
      <c r="L119" s="28">
        <f>(H119-K119)/(K119)</f>
        <v/>
      </c>
      <c r="M119">
        <f>1000*H119</f>
        <v/>
      </c>
      <c r="N119" s="207">
        <f>(N118+7)</f>
        <v/>
      </c>
      <c r="O119" s="171">
        <f>(O118)</f>
        <v/>
      </c>
      <c r="P119" s="172">
        <f>(N119-O119)</f>
        <v/>
      </c>
      <c r="Q119" s="171">
        <f>(Q118)</f>
        <v/>
      </c>
      <c r="R119" s="368">
        <f>(N119-O119)/7</f>
        <v/>
      </c>
      <c r="S119" s="351" t="inlineStr">
        <is>
          <t>Month 2</t>
        </is>
      </c>
    </row>
    <row r="120">
      <c r="A120">
        <f>(A119)</f>
        <v/>
      </c>
      <c r="B120" t="n">
        <v>2.28</v>
      </c>
      <c r="C120" t="n">
        <v>2.32</v>
      </c>
      <c r="D120" t="n">
        <v>2.42</v>
      </c>
      <c r="E120" t="n">
        <v>2.48</v>
      </c>
      <c r="F120" t="n">
        <v>2.27</v>
      </c>
      <c r="G120" t="n">
        <v>2.32</v>
      </c>
      <c r="H120">
        <f>MAX(B120:G120)</f>
        <v/>
      </c>
      <c r="I120">
        <f>(I119)</f>
        <v/>
      </c>
      <c r="J120" s="28">
        <f>(H120-I120)/(I120)</f>
        <v/>
      </c>
      <c r="K120" s="27">
        <f>(K119)</f>
        <v/>
      </c>
      <c r="L120" s="28">
        <f>(H120-K120)/(K120)</f>
        <v/>
      </c>
      <c r="M120">
        <f>1000*H120</f>
        <v/>
      </c>
      <c r="N120" s="207">
        <f>(N119+7)</f>
        <v/>
      </c>
      <c r="O120" s="171">
        <f>(O119)</f>
        <v/>
      </c>
      <c r="P120" s="172">
        <f>(N120-O120)</f>
        <v/>
      </c>
      <c r="Q120" s="171">
        <f>(Q119)</f>
        <v/>
      </c>
      <c r="R120" s="368">
        <f>(N120-O120)/7</f>
        <v/>
      </c>
      <c r="S120" s="351">
        <f>(S119)</f>
        <v/>
      </c>
    </row>
    <row r="121">
      <c r="A121">
        <f>(A120)</f>
        <v/>
      </c>
      <c r="B121" t="n">
        <v>2.35</v>
      </c>
      <c r="C121" t="n">
        <v>2.54</v>
      </c>
      <c r="D121" t="n">
        <v>2.47</v>
      </c>
      <c r="E121" t="n">
        <v>2.43</v>
      </c>
      <c r="F121" t="n">
        <v>2.37</v>
      </c>
      <c r="G121" t="n">
        <v>2.51</v>
      </c>
      <c r="H121">
        <f>MAX(B121:G121)</f>
        <v/>
      </c>
      <c r="I121">
        <f>(I120)</f>
        <v/>
      </c>
      <c r="J121" s="28">
        <f>(H121-I121)/(I121)</f>
        <v/>
      </c>
      <c r="K121" s="27">
        <f>(K120)</f>
        <v/>
      </c>
      <c r="L121" s="28">
        <f>(H121-K121)/(K121)</f>
        <v/>
      </c>
      <c r="M121">
        <f>1000*H121</f>
        <v/>
      </c>
      <c r="N121" s="207">
        <f>(N120+7)</f>
        <v/>
      </c>
      <c r="O121" s="171">
        <f>(O120)</f>
        <v/>
      </c>
      <c r="P121" s="172">
        <f>(N121-O121)</f>
        <v/>
      </c>
      <c r="Q121" s="171">
        <f>(Q120)</f>
        <v/>
      </c>
      <c r="R121" s="368">
        <f>(N121-O121)/7</f>
        <v/>
      </c>
      <c r="S121" s="351">
        <f>(S120)</f>
        <v/>
      </c>
    </row>
    <row r="122">
      <c r="A122" s="63">
        <f>(A121)</f>
        <v/>
      </c>
      <c r="B122" s="63" t="n">
        <v>2.4</v>
      </c>
      <c r="C122" s="63" t="n">
        <v>2.48</v>
      </c>
      <c r="D122" s="63" t="n">
        <v>2.44</v>
      </c>
      <c r="E122" s="63" t="n">
        <v>2.51</v>
      </c>
      <c r="F122" s="63" t="n">
        <v>2.56</v>
      </c>
      <c r="G122" s="63" t="n">
        <v>2.49</v>
      </c>
      <c r="H122" s="63">
        <f>MAX(B122:G122)</f>
        <v/>
      </c>
      <c r="I122" s="63">
        <f>(I121)</f>
        <v/>
      </c>
      <c r="J122" s="58">
        <f>(H122-I122)/(I122)</f>
        <v/>
      </c>
      <c r="K122" s="59">
        <f>(K121)</f>
        <v/>
      </c>
      <c r="L122" s="58">
        <f>(H122-K122)/(K122)</f>
        <v/>
      </c>
      <c r="M122" s="63">
        <f>1000*H122</f>
        <v/>
      </c>
      <c r="N122" s="61">
        <f>(N121+7)</f>
        <v/>
      </c>
      <c r="O122" s="173">
        <f>(O121)</f>
        <v/>
      </c>
      <c r="P122" s="174">
        <f>(N122-O122)</f>
        <v/>
      </c>
      <c r="Q122" s="173">
        <f>(Q121)</f>
        <v/>
      </c>
      <c r="R122" s="368">
        <f>(N122-O122)/7</f>
        <v/>
      </c>
      <c r="S122" s="372">
        <f>(S121)</f>
        <v/>
      </c>
    </row>
    <row r="123">
      <c r="A123">
        <f>(A122)</f>
        <v/>
      </c>
      <c r="B123" t="n">
        <v>2.63</v>
      </c>
      <c r="C123" t="n">
        <v>2.52</v>
      </c>
      <c r="D123" t="n">
        <v>2.48</v>
      </c>
      <c r="E123" t="n">
        <v>2.59</v>
      </c>
      <c r="F123" t="n">
        <v>2.61</v>
      </c>
      <c r="G123" t="n">
        <v>2.54</v>
      </c>
      <c r="H123">
        <f>MAX(B123:G123)</f>
        <v/>
      </c>
      <c r="I123">
        <f>(I122)</f>
        <v/>
      </c>
      <c r="J123" s="28">
        <f>(H123-I123)/(I123)</f>
        <v/>
      </c>
      <c r="K123" s="27">
        <f>(K122)</f>
        <v/>
      </c>
      <c r="L123" s="28">
        <f>(H123-K123)/(K123)</f>
        <v/>
      </c>
      <c r="M123">
        <f>1000*H123</f>
        <v/>
      </c>
      <c r="N123" s="207">
        <f>(N122+7)</f>
        <v/>
      </c>
      <c r="O123" s="171">
        <f>(O122)</f>
        <v/>
      </c>
      <c r="P123" s="172">
        <f>(N123-O123)</f>
        <v/>
      </c>
      <c r="Q123" s="171">
        <f>(Q122)</f>
        <v/>
      </c>
      <c r="R123" s="368">
        <f>(N123-O123)/7</f>
        <v/>
      </c>
      <c r="S123" s="351" t="inlineStr">
        <is>
          <t>Month 1</t>
        </is>
      </c>
    </row>
    <row r="124">
      <c r="A124">
        <f>(A123)</f>
        <v/>
      </c>
      <c r="B124" t="n">
        <v>2.3</v>
      </c>
      <c r="C124" t="n">
        <v>2.31</v>
      </c>
      <c r="D124" t="n">
        <v>2.28</v>
      </c>
      <c r="E124" t="n">
        <v>2.32</v>
      </c>
      <c r="F124" t="n">
        <v>2.54</v>
      </c>
      <c r="G124" t="n">
        <v>2.3</v>
      </c>
      <c r="H124">
        <f>MAX(B124:G124)</f>
        <v/>
      </c>
      <c r="I124">
        <f>(I123)</f>
        <v/>
      </c>
      <c r="J124" s="28">
        <f>(H124-I124)/(I124)</f>
        <v/>
      </c>
      <c r="K124" s="27">
        <f>(K123)</f>
        <v/>
      </c>
      <c r="L124" s="28">
        <f>(H124-K124)/(K124)</f>
        <v/>
      </c>
      <c r="M124">
        <f>1000*H124</f>
        <v/>
      </c>
      <c r="N124" s="207">
        <f>(N123+7)</f>
        <v/>
      </c>
      <c r="O124" s="171">
        <f>(O123)</f>
        <v/>
      </c>
      <c r="P124" s="172">
        <f>(N124-O124)</f>
        <v/>
      </c>
      <c r="Q124" s="171">
        <f>(Q123)</f>
        <v/>
      </c>
      <c r="R124" s="368">
        <f>(N124-O124)/7</f>
        <v/>
      </c>
      <c r="S124" s="351">
        <f>(S123)</f>
        <v/>
      </c>
    </row>
    <row r="125">
      <c r="A125">
        <f>(A124)</f>
        <v/>
      </c>
      <c r="B125" t="n">
        <v>2.43</v>
      </c>
      <c r="C125" t="n">
        <v>2.56</v>
      </c>
      <c r="D125" t="n">
        <v>2.56</v>
      </c>
      <c r="E125" t="n">
        <v>2.65</v>
      </c>
      <c r="F125" t="n">
        <v>2.65</v>
      </c>
      <c r="G125" t="n">
        <v>2.65</v>
      </c>
      <c r="H125">
        <f>MAX(B125:G125)</f>
        <v/>
      </c>
      <c r="I125">
        <f>(I124)</f>
        <v/>
      </c>
      <c r="J125" s="28">
        <f>(H125-I125)/(I125)</f>
        <v/>
      </c>
      <c r="K125" s="27">
        <f>(K124)</f>
        <v/>
      </c>
      <c r="L125" s="28">
        <f>(H125-K125)/(K125)</f>
        <v/>
      </c>
      <c r="M125">
        <f>1000*H125</f>
        <v/>
      </c>
      <c r="N125" s="207">
        <f>(N124+7)</f>
        <v/>
      </c>
      <c r="O125" s="171">
        <f>(O124)</f>
        <v/>
      </c>
      <c r="P125" s="172">
        <f>(N125-O125)</f>
        <v/>
      </c>
      <c r="Q125" s="171">
        <f>(Q124)</f>
        <v/>
      </c>
      <c r="R125" s="368">
        <f>(N125-O125)/7</f>
        <v/>
      </c>
      <c r="S125" s="351">
        <f>(S124)</f>
        <v/>
      </c>
    </row>
    <row r="126">
      <c r="A126">
        <f>(A125)</f>
        <v/>
      </c>
      <c r="B126" t="n">
        <v>2.46</v>
      </c>
      <c r="C126" t="n">
        <v>2.41</v>
      </c>
      <c r="D126" t="n">
        <v>2.23</v>
      </c>
      <c r="E126" t="n">
        <v>2.33</v>
      </c>
      <c r="F126" t="n">
        <v>2.42</v>
      </c>
      <c r="G126" t="n">
        <v>2.35</v>
      </c>
      <c r="H126">
        <f>MAX(B126:G126)</f>
        <v/>
      </c>
      <c r="I126">
        <f>(I125)</f>
        <v/>
      </c>
      <c r="J126" s="28">
        <f>(H126-I126)/(I126)</f>
        <v/>
      </c>
      <c r="K126" s="27">
        <f>(K125)</f>
        <v/>
      </c>
      <c r="L126" s="28">
        <f>(H126-K126)/(K126)</f>
        <v/>
      </c>
      <c r="M126">
        <f>1000*H126</f>
        <v/>
      </c>
      <c r="N126" s="207">
        <f>(N125+7)</f>
        <v/>
      </c>
      <c r="O126" s="171">
        <f>(O125)</f>
        <v/>
      </c>
      <c r="P126" s="172">
        <f>(N126-O126)</f>
        <v/>
      </c>
      <c r="Q126" s="171">
        <f>(Q125)</f>
        <v/>
      </c>
      <c r="R126" s="368">
        <f>(N126-O126)/7</f>
        <v/>
      </c>
      <c r="S126" s="351">
        <f>(S125)</f>
        <v/>
      </c>
    </row>
    <row customHeight="1" ht="16" r="127" s="62" thickBot="1">
      <c r="A127" s="208">
        <f>(A126)</f>
        <v/>
      </c>
      <c r="B127" s="208" t="n">
        <v>2.57</v>
      </c>
      <c r="C127" s="208" t="n">
        <v>2.34</v>
      </c>
      <c r="D127" s="208" t="n">
        <v>2.53</v>
      </c>
      <c r="E127" s="208" t="n">
        <v>2.45</v>
      </c>
      <c r="F127" s="208" t="n">
        <v>2.38</v>
      </c>
      <c r="G127" s="208" t="n">
        <v>2.44</v>
      </c>
      <c r="H127" s="208">
        <f>MAX(B127:G127)</f>
        <v/>
      </c>
      <c r="I127" s="208">
        <f>(I126)</f>
        <v/>
      </c>
      <c r="J127" s="150">
        <f>(H127-I127)/(I127)</f>
        <v/>
      </c>
      <c r="K127" s="151">
        <f>(K126)</f>
        <v/>
      </c>
      <c r="L127" s="150">
        <f>(H127-K127)/(K127)</f>
        <v/>
      </c>
      <c r="M127" s="208">
        <f>1000*H127</f>
        <v/>
      </c>
      <c r="N127" s="157">
        <f>(N126+7)</f>
        <v/>
      </c>
      <c r="O127" s="144">
        <f>(O126)</f>
        <v/>
      </c>
      <c r="P127" s="145">
        <f>(N127-O127)</f>
        <v/>
      </c>
      <c r="Q127" s="144">
        <f>(Q126)</f>
        <v/>
      </c>
      <c r="R127" s="368">
        <f>(N127-O127)/7</f>
        <v/>
      </c>
      <c r="S127" s="373">
        <f>(S126)</f>
        <v/>
      </c>
    </row>
    <row customHeight="1" ht="17" r="128" s="62" thickBot="1" thickTop="1">
      <c r="A128" s="208" t="n"/>
      <c r="B128" s="208" t="n"/>
      <c r="C128" s="208" t="n"/>
      <c r="D128" s="208" t="n"/>
      <c r="E128" s="208" t="n"/>
      <c r="F128" s="208" t="n"/>
      <c r="G128" s="208" t="n"/>
      <c r="H128" s="208" t="n"/>
      <c r="I128" s="208" t="n"/>
      <c r="J128" s="150" t="n"/>
      <c r="K128" s="151" t="n"/>
      <c r="L128" s="150" t="n"/>
      <c r="M128" s="208" t="n"/>
      <c r="N128" s="157" t="n"/>
      <c r="O128" s="144" t="n"/>
      <c r="P128" s="145" t="n"/>
      <c r="Q128" s="144" t="n"/>
      <c r="R128" s="374" t="n"/>
      <c r="S128" s="373" t="n"/>
    </row>
    <row customHeight="1" ht="16" r="129" s="62" thickTop="1">
      <c r="J129" s="28" t="n"/>
      <c r="K129" s="27" t="n"/>
      <c r="L129" s="28" t="n"/>
      <c r="N129" s="171" t="n"/>
      <c r="O129" s="171" t="n"/>
      <c r="P129" s="172" t="n"/>
      <c r="Q129" s="171" t="n"/>
      <c r="R129" s="351" t="n"/>
      <c r="S129" s="351" t="n"/>
    </row>
    <row r="130">
      <c r="J130" s="28" t="n"/>
      <c r="K130" s="27" t="n"/>
      <c r="L130" s="28" t="n"/>
      <c r="N130" s="171" t="n"/>
      <c r="O130" s="171" t="n"/>
      <c r="P130" s="172" t="n"/>
      <c r="Q130" s="171" t="n"/>
      <c r="R130" s="351" t="n"/>
      <c r="S130" s="351" t="n"/>
    </row>
    <row r="131">
      <c r="J131" s="28" t="n"/>
      <c r="K131" s="27" t="n"/>
      <c r="L131" s="28" t="n"/>
      <c r="N131" s="171" t="n"/>
      <c r="O131" s="171" t="n"/>
      <c r="P131" s="172" t="n"/>
      <c r="Q131" s="171" t="n"/>
      <c r="R131" s="351" t="n"/>
      <c r="S131" s="351" t="n"/>
    </row>
    <row r="132">
      <c r="J132" s="28" t="n"/>
      <c r="K132" s="27" t="n"/>
      <c r="L132" s="28" t="n"/>
      <c r="N132" s="171" t="n"/>
      <c r="O132" s="171" t="n"/>
      <c r="P132" s="172" t="n"/>
      <c r="Q132" s="171" t="n"/>
      <c r="R132" s="351" t="n"/>
      <c r="S132" s="351" t="n"/>
    </row>
    <row r="133">
      <c r="J133" s="28" t="n"/>
      <c r="K133" s="27" t="n"/>
      <c r="L133" s="28" t="n"/>
      <c r="N133" s="171" t="n"/>
      <c r="O133" s="171" t="n"/>
      <c r="P133" s="172" t="n"/>
      <c r="Q133" s="171" t="n"/>
      <c r="R133" s="351" t="n"/>
      <c r="S133" s="351" t="n"/>
      <c r="V133" s="30" t="n"/>
      <c r="W133" s="30" t="n"/>
      <c r="X133" s="30" t="n"/>
      <c r="Y133" s="30" t="n"/>
      <c r="AC133" s="30" t="n"/>
      <c r="AD133" s="30" t="n"/>
      <c r="AE133" s="30" t="n"/>
      <c r="AF133" s="30" t="n"/>
    </row>
    <row r="134">
      <c r="J134" s="28" t="n"/>
      <c r="K134" s="27" t="n"/>
      <c r="L134" s="28" t="n"/>
      <c r="N134" s="171" t="n"/>
      <c r="O134" s="171" t="n"/>
      <c r="P134" s="172" t="n"/>
      <c r="Q134" s="171" t="n"/>
      <c r="R134" s="351" t="n"/>
      <c r="S134" s="351" t="n"/>
      <c r="V134" s="369" t="n"/>
      <c r="W134" s="27" t="n"/>
      <c r="X134" s="369" t="n"/>
      <c r="Y134" s="370" t="n"/>
      <c r="AC134" s="370" t="n"/>
      <c r="AD134" s="27" t="n"/>
      <c r="AE134" s="369" t="n"/>
      <c r="AF134" s="370" t="n"/>
    </row>
    <row r="135">
      <c r="J135" s="28" t="n"/>
      <c r="K135" s="27" t="n"/>
      <c r="L135" s="28" t="n"/>
      <c r="N135" s="171" t="n"/>
      <c r="O135" s="171" t="n"/>
      <c r="P135" s="172" t="n"/>
      <c r="Q135" s="171" t="n"/>
      <c r="R135" s="351" t="n"/>
      <c r="S135" s="351" t="n"/>
    </row>
    <row r="136">
      <c r="J136" s="28" t="n"/>
      <c r="K136" s="27" t="n"/>
      <c r="L136" s="28" t="n"/>
      <c r="N136" s="171" t="n"/>
      <c r="O136" s="171" t="n"/>
      <c r="P136" s="172" t="n"/>
      <c r="Q136" s="171" t="n"/>
      <c r="R136" s="351" t="n"/>
      <c r="S136" s="351" t="n"/>
      <c r="U136" s="67" t="n"/>
    </row>
    <row r="137">
      <c r="J137" s="28" t="n"/>
      <c r="K137" s="27" t="n"/>
      <c r="L137" s="28" t="n"/>
      <c r="N137" s="171" t="n"/>
      <c r="O137" s="171" t="n"/>
      <c r="P137" s="172" t="n"/>
      <c r="Q137" s="171" t="n"/>
      <c r="R137" s="351" t="n"/>
      <c r="S137" s="351" t="n"/>
      <c r="U137" s="29" t="n"/>
      <c r="V137" s="29" t="n"/>
      <c r="W137" s="29" t="n"/>
      <c r="X137" s="29" t="n"/>
      <c r="Y137" s="29" t="n"/>
      <c r="AA137" s="29" t="n"/>
      <c r="AB137" s="29" t="n"/>
      <c r="AC137" s="29" t="n"/>
      <c r="AD137" s="29" t="n"/>
      <c r="AE137" s="29" t="n"/>
    </row>
    <row r="138">
      <c r="J138" s="28" t="n"/>
      <c r="K138" s="27" t="n"/>
      <c r="L138" s="28" t="n"/>
      <c r="N138" s="171" t="n"/>
      <c r="O138" s="171" t="n"/>
      <c r="P138" s="172" t="n"/>
      <c r="Q138" s="171" t="n"/>
      <c r="R138" s="351" t="n"/>
      <c r="S138" s="351" t="n"/>
      <c r="U138" s="27" t="n"/>
      <c r="V138" s="27" t="n"/>
      <c r="W138" s="27" t="n"/>
      <c r="X138" s="27" t="n"/>
      <c r="Y138" s="28" t="n"/>
    </row>
    <row r="139">
      <c r="J139" s="28" t="n"/>
      <c r="K139" s="27" t="n"/>
      <c r="L139" s="28" t="n"/>
      <c r="N139" s="171" t="n"/>
      <c r="O139" s="171" t="n"/>
      <c r="P139" s="172" t="n"/>
      <c r="Q139" s="171" t="n"/>
      <c r="R139" s="351" t="n"/>
      <c r="S139" s="351" t="n"/>
    </row>
    <row r="140">
      <c r="J140" s="28" t="n"/>
      <c r="K140" s="27" t="n"/>
      <c r="L140" s="28" t="n"/>
      <c r="N140" s="171" t="n"/>
      <c r="O140" s="171" t="n"/>
      <c r="P140" s="172" t="n"/>
      <c r="Q140" s="171" t="n"/>
      <c r="R140" s="351" t="n"/>
      <c r="S140" s="351" t="n"/>
    </row>
    <row r="141">
      <c r="J141" s="28" t="n"/>
      <c r="K141" s="27" t="n"/>
      <c r="L141" s="28" t="n"/>
      <c r="N141" s="171" t="n"/>
      <c r="O141" s="171" t="n"/>
      <c r="P141" s="172" t="n"/>
      <c r="Q141" s="171" t="n"/>
      <c r="R141" s="351" t="n"/>
      <c r="S141" s="351" t="n"/>
    </row>
    <row r="142">
      <c r="J142" s="28" t="n"/>
      <c r="K142" s="27" t="n"/>
      <c r="L142" s="28" t="n"/>
      <c r="N142" s="171" t="n"/>
      <c r="O142" s="171" t="n"/>
      <c r="P142" s="172" t="n"/>
      <c r="Q142" s="171" t="n"/>
      <c r="R142" s="351" t="n"/>
      <c r="S142" s="351" t="n"/>
    </row>
    <row r="143">
      <c r="J143" s="28" t="n"/>
      <c r="K143" s="27" t="n"/>
      <c r="L143" s="28" t="n"/>
      <c r="N143" s="171" t="n"/>
      <c r="O143" s="171" t="n"/>
      <c r="P143" s="172" t="n"/>
      <c r="Q143" s="171" t="n"/>
      <c r="R143" s="351" t="n"/>
      <c r="S143" s="351" t="n"/>
    </row>
    <row r="144">
      <c r="J144" s="28" t="n"/>
      <c r="K144" s="27" t="n"/>
      <c r="L144" s="28" t="n"/>
      <c r="N144" s="171" t="n"/>
      <c r="O144" s="171" t="n"/>
      <c r="P144" s="172" t="n"/>
      <c r="Q144" s="171" t="n"/>
      <c r="R144" s="351" t="n"/>
      <c r="S144" s="351" t="n"/>
    </row>
    <row r="145">
      <c r="J145" s="28" t="n"/>
      <c r="K145" s="27" t="n"/>
      <c r="L145" s="28" t="n"/>
      <c r="N145" s="171" t="n"/>
      <c r="O145" s="171" t="n"/>
      <c r="P145" s="172" t="n"/>
      <c r="Q145" s="171" t="n"/>
      <c r="R145" s="351" t="n"/>
      <c r="S145" s="351" t="n"/>
    </row>
    <row r="146">
      <c r="J146" s="28" t="n"/>
      <c r="K146" s="27" t="n"/>
      <c r="L146" s="28" t="n"/>
      <c r="N146" s="171" t="n"/>
      <c r="O146" s="171" t="n"/>
      <c r="P146" s="172" t="n"/>
      <c r="Q146" s="171" t="n"/>
      <c r="R146" s="351" t="n"/>
      <c r="S146" s="351" t="n"/>
    </row>
    <row r="147">
      <c r="J147" s="28" t="n"/>
      <c r="K147" s="27" t="n"/>
      <c r="L147" s="28" t="n"/>
      <c r="N147" s="171" t="n"/>
      <c r="O147" s="171" t="n"/>
      <c r="P147" s="172" t="n"/>
      <c r="Q147" s="171" t="n"/>
      <c r="R147" s="351" t="n"/>
      <c r="S147" s="351" t="n"/>
    </row>
    <row r="148">
      <c r="J148" s="28" t="n"/>
      <c r="K148" s="27" t="n"/>
      <c r="L148" s="28" t="n"/>
      <c r="N148" s="171" t="n"/>
      <c r="O148" s="171" t="n"/>
      <c r="P148" s="172" t="n"/>
      <c r="Q148" s="171" t="n"/>
      <c r="R148" s="351" t="n"/>
      <c r="S148" s="351" t="n"/>
    </row>
    <row r="149">
      <c r="J149" s="28" t="n"/>
      <c r="K149" s="27" t="n"/>
      <c r="L149" s="28" t="n"/>
      <c r="N149" s="171" t="n"/>
      <c r="O149" s="171" t="n"/>
      <c r="P149" s="172" t="n"/>
      <c r="Q149" s="171" t="n"/>
      <c r="R149" s="351" t="n"/>
      <c r="S149" s="351" t="n"/>
    </row>
    <row r="150">
      <c r="J150" s="28" t="n"/>
      <c r="K150" s="27" t="n"/>
      <c r="L150" s="28" t="n"/>
      <c r="N150" s="171" t="n"/>
      <c r="O150" s="171" t="n"/>
      <c r="P150" s="172" t="n"/>
      <c r="Q150" s="171" t="n"/>
      <c r="R150" s="351" t="n"/>
      <c r="S150" s="351" t="n"/>
    </row>
    <row r="151">
      <c r="J151" s="28" t="n"/>
      <c r="K151" s="27" t="n"/>
      <c r="L151" s="28" t="n"/>
      <c r="N151" s="171" t="n"/>
      <c r="O151" s="171" t="n"/>
      <c r="P151" s="172" t="n"/>
      <c r="Q151" s="171" t="n"/>
      <c r="R151" s="351" t="n"/>
      <c r="S151" s="351" t="n"/>
    </row>
    <row r="152">
      <c r="J152" s="28" t="n"/>
      <c r="K152" s="27" t="n"/>
      <c r="L152" s="28" t="n"/>
      <c r="N152" s="171" t="n"/>
      <c r="O152" s="171" t="n"/>
      <c r="P152" s="172" t="n"/>
      <c r="Q152" s="171" t="n"/>
      <c r="R152" s="351" t="n"/>
      <c r="S152" s="351" t="n"/>
    </row>
    <row r="153">
      <c r="J153" s="28" t="n"/>
      <c r="K153" s="27" t="n"/>
      <c r="L153" s="28" t="n"/>
      <c r="N153" s="171" t="n"/>
      <c r="O153" s="171" t="n"/>
      <c r="P153" s="172" t="n"/>
      <c r="Q153" s="171" t="n"/>
      <c r="R153" s="351" t="n"/>
      <c r="S153" s="351" t="n"/>
      <c r="V153" s="30" t="n"/>
      <c r="W153" s="30" t="n"/>
      <c r="X153" s="30" t="n"/>
      <c r="Y153" s="30" t="n"/>
      <c r="AC153" s="30" t="n"/>
      <c r="AD153" s="30" t="n"/>
      <c r="AE153" s="30" t="n"/>
      <c r="AF153" s="30" t="n"/>
    </row>
    <row r="154">
      <c r="J154" s="28" t="n"/>
      <c r="K154" s="27" t="n"/>
      <c r="L154" s="28" t="n"/>
      <c r="N154" s="171" t="n"/>
      <c r="O154" s="171" t="n"/>
      <c r="P154" s="172" t="n"/>
      <c r="Q154" s="171" t="n"/>
      <c r="R154" s="351" t="n"/>
      <c r="S154" s="351" t="n"/>
      <c r="V154" s="369" t="n"/>
      <c r="W154" s="27" t="n"/>
      <c r="X154" s="369" t="n"/>
      <c r="Y154" s="370" t="n"/>
      <c r="AC154" s="370" t="n"/>
      <c r="AD154" s="27" t="n"/>
      <c r="AE154" s="369" t="n"/>
      <c r="AF154" s="370" t="n"/>
    </row>
    <row r="155">
      <c r="J155" s="28" t="n"/>
      <c r="K155" s="27" t="n"/>
      <c r="L155" s="28" t="n"/>
      <c r="N155" s="171" t="n"/>
      <c r="O155" s="171" t="n"/>
      <c r="P155" s="172" t="n"/>
      <c r="Q155" s="171" t="n"/>
      <c r="R155" s="351" t="n"/>
      <c r="S155" s="351" t="n"/>
    </row>
    <row r="156">
      <c r="J156" s="28" t="n"/>
      <c r="K156" s="27" t="n"/>
      <c r="L156" s="28" t="n"/>
      <c r="N156" s="171" t="n"/>
      <c r="O156" s="171" t="n"/>
      <c r="P156" s="172" t="n"/>
      <c r="Q156" s="171" t="n"/>
      <c r="R156" s="351" t="n"/>
      <c r="S156" s="351" t="n"/>
      <c r="U156" s="67" t="n"/>
    </row>
    <row r="157">
      <c r="J157" s="28" t="n"/>
      <c r="K157" s="27" t="n"/>
      <c r="L157" s="28" t="n"/>
      <c r="N157" s="171" t="n"/>
      <c r="O157" s="171" t="n"/>
      <c r="P157" s="172" t="n"/>
      <c r="Q157" s="171" t="n"/>
      <c r="R157" s="351" t="n"/>
      <c r="S157" s="351" t="n"/>
      <c r="U157" s="29" t="n"/>
      <c r="V157" s="29" t="n"/>
      <c r="W157" s="29" t="n"/>
      <c r="X157" s="29" t="n"/>
      <c r="Y157" s="29" t="n"/>
      <c r="AA157" s="29" t="n"/>
      <c r="AB157" s="29" t="n"/>
      <c r="AC157" s="29" t="n"/>
      <c r="AD157" s="29" t="n"/>
      <c r="AE157" s="29" t="n"/>
    </row>
    <row r="158">
      <c r="J158" s="28" t="n"/>
      <c r="K158" s="27" t="n"/>
      <c r="L158" s="28" t="n"/>
      <c r="N158" s="171" t="n"/>
      <c r="O158" s="171" t="n"/>
      <c r="P158" s="172" t="n"/>
      <c r="Q158" s="171" t="n"/>
      <c r="R158" s="351" t="n"/>
      <c r="S158" s="351" t="n"/>
      <c r="U158" s="27" t="n"/>
      <c r="V158" s="27" t="n"/>
      <c r="W158" s="27" t="n"/>
      <c r="X158" s="27" t="n"/>
      <c r="Y158" s="28" t="n"/>
    </row>
    <row r="159">
      <c r="J159" s="28" t="n"/>
      <c r="K159" s="27" t="n"/>
      <c r="L159" s="28" t="n"/>
      <c r="N159" s="171" t="n"/>
      <c r="O159" s="171" t="n"/>
      <c r="P159" s="172" t="n"/>
      <c r="Q159" s="171" t="n"/>
      <c r="R159" s="351" t="n"/>
      <c r="S159" s="351" t="n"/>
    </row>
    <row r="160">
      <c r="J160" s="28" t="n"/>
      <c r="K160" s="27" t="n"/>
      <c r="L160" s="28" t="n"/>
      <c r="N160" s="171" t="n"/>
      <c r="O160" s="171" t="n"/>
      <c r="P160" s="172" t="n"/>
      <c r="Q160" s="171" t="n"/>
      <c r="R160" s="351" t="n"/>
      <c r="S160" s="351" t="n"/>
    </row>
    <row r="161">
      <c r="J161" s="28" t="n"/>
      <c r="K161" s="27" t="n"/>
      <c r="L161" s="28" t="n"/>
      <c r="N161" s="171" t="n"/>
      <c r="O161" s="171" t="n"/>
      <c r="P161" s="172" t="n"/>
      <c r="Q161" s="171" t="n"/>
      <c r="R161" s="351" t="n"/>
      <c r="S161" s="351" t="n"/>
    </row>
    <row r="162">
      <c r="J162" s="28" t="n"/>
      <c r="K162" s="27" t="n"/>
      <c r="L162" s="28" t="n"/>
      <c r="N162" s="171" t="n"/>
      <c r="O162" s="171" t="n"/>
      <c r="P162" s="172" t="n"/>
      <c r="Q162" s="171" t="n"/>
      <c r="R162" s="351" t="n"/>
      <c r="S162" s="351" t="n"/>
    </row>
    <row r="163">
      <c r="J163" s="28" t="n"/>
      <c r="K163" s="27" t="n"/>
      <c r="L163" s="28" t="n"/>
      <c r="N163" s="171" t="n"/>
      <c r="O163" s="171" t="n"/>
      <c r="P163" s="172" t="n"/>
      <c r="Q163" s="171" t="n"/>
      <c r="R163" s="351" t="n"/>
      <c r="S163" s="351" t="n"/>
    </row>
    <row r="164">
      <c r="J164" s="28" t="n"/>
      <c r="K164" s="27" t="n"/>
      <c r="L164" s="28" t="n"/>
      <c r="N164" s="171" t="n"/>
      <c r="O164" s="171" t="n"/>
      <c r="P164" s="172" t="n"/>
      <c r="Q164" s="171" t="n"/>
      <c r="R164" s="351" t="n"/>
      <c r="S164" s="351" t="n"/>
    </row>
    <row r="165">
      <c r="J165" s="28" t="n"/>
      <c r="K165" s="27" t="n"/>
      <c r="L165" s="28" t="n"/>
      <c r="N165" s="171" t="n"/>
      <c r="O165" s="171" t="n"/>
      <c r="P165" s="172" t="n"/>
      <c r="Q165" s="171" t="n"/>
      <c r="R165" s="351" t="n"/>
      <c r="S165" s="351" t="n"/>
    </row>
    <row r="166">
      <c r="J166" s="28" t="n"/>
      <c r="K166" s="27" t="n"/>
      <c r="L166" s="28" t="n"/>
      <c r="N166" s="171" t="n"/>
      <c r="O166" s="171" t="n"/>
      <c r="P166" s="172" t="n"/>
      <c r="Q166" s="171" t="n"/>
      <c r="R166" s="351" t="n"/>
      <c r="S166" s="351" t="n"/>
    </row>
    <row r="167">
      <c r="J167" s="28" t="n"/>
      <c r="K167" s="27" t="n"/>
      <c r="L167" s="28" t="n"/>
      <c r="N167" s="171" t="n"/>
      <c r="O167" s="171" t="n"/>
      <c r="P167" s="172" t="n"/>
      <c r="Q167" s="171" t="n"/>
      <c r="R167" s="351" t="n"/>
      <c r="S167" s="351" t="n"/>
    </row>
    <row r="168">
      <c r="J168" s="28" t="n"/>
      <c r="K168" s="27" t="n"/>
      <c r="L168" s="28" t="n"/>
      <c r="N168" s="171" t="n"/>
      <c r="O168" s="171" t="n"/>
      <c r="P168" s="172" t="n"/>
      <c r="Q168" s="171" t="n"/>
      <c r="R168" s="351" t="n"/>
      <c r="S168" s="351" t="n"/>
    </row>
    <row r="169">
      <c r="J169" s="28" t="n"/>
      <c r="K169" s="27" t="n"/>
      <c r="L169" s="28" t="n"/>
      <c r="N169" s="171" t="n"/>
      <c r="O169" s="171" t="n"/>
      <c r="P169" s="172" t="n"/>
      <c r="Q169" s="171" t="n"/>
      <c r="R169" s="351" t="n"/>
      <c r="S169" s="351" t="n"/>
    </row>
    <row r="170">
      <c r="J170" s="28" t="n"/>
      <c r="K170" s="27" t="n"/>
      <c r="L170" s="28" t="n"/>
      <c r="N170" s="171" t="n"/>
      <c r="O170" s="171" t="n"/>
      <c r="P170" s="172" t="n"/>
      <c r="Q170" s="171" t="n"/>
      <c r="R170" s="351" t="n"/>
      <c r="S170" s="351" t="n"/>
    </row>
    <row r="171">
      <c r="J171" s="28" t="n"/>
      <c r="K171" s="27" t="n"/>
      <c r="L171" s="28" t="n"/>
      <c r="N171" s="171" t="n"/>
      <c r="O171" s="171" t="n"/>
      <c r="P171" s="172" t="n"/>
      <c r="Q171" s="171" t="n"/>
      <c r="R171" s="351" t="n"/>
      <c r="S171" s="351" t="n"/>
    </row>
    <row r="172">
      <c r="J172" s="28" t="n"/>
      <c r="K172" s="27" t="n"/>
      <c r="L172" s="28" t="n"/>
      <c r="N172" s="171" t="n"/>
      <c r="O172" s="171" t="n"/>
      <c r="P172" s="172" t="n"/>
      <c r="Q172" s="171" t="n"/>
      <c r="R172" s="351" t="n"/>
      <c r="S172" s="351" t="n"/>
    </row>
    <row r="173">
      <c r="J173" s="28" t="n"/>
      <c r="K173" s="27" t="n"/>
      <c r="L173" s="28" t="n"/>
      <c r="N173" s="171" t="n"/>
      <c r="O173" s="171" t="n"/>
      <c r="P173" s="172" t="n"/>
      <c r="Q173" s="171" t="n"/>
      <c r="R173" s="351" t="n"/>
      <c r="S173" s="351" t="n"/>
      <c r="V173" s="30" t="n"/>
      <c r="W173" s="30" t="n"/>
      <c r="X173" s="30" t="n"/>
      <c r="Y173" s="30" t="n"/>
      <c r="AC173" s="30" t="n"/>
      <c r="AD173" s="30" t="n"/>
      <c r="AE173" s="30" t="n"/>
      <c r="AF173" s="30" t="n"/>
    </row>
    <row r="174">
      <c r="J174" s="28" t="n"/>
      <c r="K174" s="27" t="n"/>
      <c r="L174" s="28" t="n"/>
      <c r="N174" s="171" t="n"/>
      <c r="O174" s="171" t="n"/>
      <c r="P174" s="172" t="n"/>
      <c r="Q174" s="171" t="n"/>
      <c r="R174" s="351" t="n"/>
      <c r="S174" s="351" t="n"/>
      <c r="V174" s="369" t="n"/>
      <c r="W174" s="27" t="n"/>
      <c r="X174" s="369" t="n"/>
      <c r="Y174" s="370" t="n"/>
      <c r="AC174" s="370" t="n"/>
      <c r="AD174" s="27" t="n"/>
      <c r="AE174" s="369" t="n"/>
      <c r="AF174" s="370" t="n"/>
    </row>
    <row r="175">
      <c r="J175" s="28" t="n"/>
      <c r="K175" s="27" t="n"/>
      <c r="L175" s="28" t="n"/>
      <c r="N175" s="171" t="n"/>
      <c r="O175" s="171" t="n"/>
      <c r="P175" s="172" t="n"/>
      <c r="Q175" s="171" t="n"/>
      <c r="R175" s="351" t="n"/>
      <c r="S175" s="351" t="n"/>
    </row>
    <row r="176">
      <c r="J176" s="28" t="n"/>
      <c r="K176" s="27" t="n"/>
      <c r="L176" s="28" t="n"/>
      <c r="N176" s="171" t="n"/>
      <c r="O176" s="171" t="n"/>
      <c r="P176" s="172" t="n"/>
      <c r="Q176" s="171" t="n"/>
      <c r="R176" s="351" t="n"/>
      <c r="S176" s="351" t="n"/>
    </row>
    <row r="177">
      <c r="J177" s="28" t="n"/>
      <c r="K177" s="27" t="n"/>
      <c r="L177" s="28" t="n"/>
      <c r="N177" s="171" t="n"/>
      <c r="O177" s="171" t="n"/>
      <c r="P177" s="172" t="n"/>
      <c r="Q177" s="171" t="n"/>
      <c r="R177" s="351" t="n"/>
      <c r="S177" s="351" t="n"/>
    </row>
    <row r="178">
      <c r="J178" s="28" t="n"/>
      <c r="K178" s="27" t="n"/>
      <c r="L178" s="28" t="n"/>
      <c r="N178" s="171" t="n"/>
      <c r="O178" s="171" t="n"/>
      <c r="P178" s="172" t="n"/>
      <c r="Q178" s="171" t="n"/>
      <c r="R178" s="351" t="n"/>
      <c r="S178" s="351" t="n"/>
    </row>
    <row r="179">
      <c r="J179" s="28" t="n"/>
      <c r="K179" s="27" t="n"/>
      <c r="L179" s="28" t="n"/>
      <c r="N179" s="171" t="n"/>
      <c r="O179" s="171" t="n"/>
      <c r="P179" s="172" t="n"/>
      <c r="Q179" s="171" t="n"/>
      <c r="R179" s="351" t="n"/>
      <c r="S179" s="351" t="n"/>
    </row>
    <row r="180">
      <c r="J180" s="28" t="n"/>
      <c r="K180" s="27" t="n"/>
      <c r="L180" s="28" t="n"/>
      <c r="N180" s="171" t="n"/>
      <c r="O180" s="171" t="n"/>
      <c r="P180" s="172" t="n"/>
      <c r="Q180" s="171" t="n"/>
      <c r="R180" s="351" t="n"/>
      <c r="S180" s="351" t="n"/>
    </row>
    <row r="181">
      <c r="J181" s="28" t="n"/>
      <c r="K181" s="27" t="n"/>
      <c r="L181" s="28" t="n"/>
      <c r="N181" s="171" t="n"/>
      <c r="O181" s="171" t="n"/>
      <c r="P181" s="172" t="n"/>
      <c r="Q181" s="171" t="n"/>
      <c r="R181" s="351" t="n"/>
      <c r="S181" s="351" t="n"/>
    </row>
    <row r="182">
      <c r="J182" s="28" t="n"/>
      <c r="K182" s="27" t="n"/>
      <c r="L182" s="28" t="n"/>
      <c r="N182" s="171" t="n"/>
      <c r="O182" s="171" t="n"/>
      <c r="P182" s="172" t="n"/>
      <c r="Q182" s="171" t="n"/>
      <c r="R182" s="351" t="n"/>
      <c r="S182" s="351" t="n"/>
    </row>
    <row r="183">
      <c r="J183" s="28" t="n"/>
      <c r="K183" s="27" t="n"/>
      <c r="L183" s="28" t="n"/>
      <c r="N183" s="171" t="n"/>
      <c r="O183" s="171" t="n"/>
      <c r="P183" s="172" t="n"/>
      <c r="Q183" s="171" t="n"/>
      <c r="R183" s="351" t="n"/>
      <c r="S183" s="351" t="n"/>
    </row>
    <row r="184">
      <c r="J184" s="28" t="n"/>
      <c r="K184" s="27" t="n"/>
      <c r="L184" s="28" t="n"/>
      <c r="N184" s="171" t="n"/>
      <c r="O184" s="171" t="n"/>
      <c r="P184" s="172" t="n"/>
      <c r="Q184" s="171" t="n"/>
      <c r="R184" s="351" t="n"/>
      <c r="S184" s="351" t="n"/>
    </row>
    <row r="185">
      <c r="J185" s="28" t="n"/>
      <c r="K185" s="27" t="n"/>
      <c r="L185" s="28" t="n"/>
      <c r="N185" s="171" t="n"/>
      <c r="O185" s="171" t="n"/>
      <c r="P185" s="172" t="n"/>
      <c r="Q185" s="171" t="n"/>
      <c r="R185" s="351" t="n"/>
      <c r="S185" s="351" t="n"/>
    </row>
    <row r="186">
      <c r="J186" s="28" t="n"/>
      <c r="K186" s="27" t="n"/>
      <c r="L186" s="28" t="n"/>
      <c r="N186" s="171" t="n"/>
      <c r="O186" s="171" t="n"/>
      <c r="P186" s="172" t="n"/>
      <c r="Q186" s="171" t="n"/>
      <c r="R186" s="351" t="n"/>
      <c r="S186" s="351" t="n"/>
    </row>
    <row r="187">
      <c r="J187" s="28" t="n"/>
      <c r="K187" s="27" t="n"/>
      <c r="L187" s="28" t="n"/>
      <c r="N187" s="171" t="n"/>
      <c r="O187" s="171" t="n"/>
      <c r="P187" s="172" t="n"/>
      <c r="Q187" s="171" t="n"/>
      <c r="R187" s="351" t="n"/>
      <c r="S187" s="351" t="n"/>
    </row>
    <row r="188">
      <c r="J188" s="28" t="n"/>
      <c r="K188" s="27" t="n"/>
      <c r="L188" s="28" t="n"/>
      <c r="N188" s="171" t="n"/>
      <c r="O188" s="171" t="n"/>
      <c r="P188" s="172" t="n"/>
      <c r="Q188" s="171" t="n"/>
      <c r="R188" s="351" t="n"/>
      <c r="S188" s="351" t="n"/>
    </row>
    <row r="189">
      <c r="J189" s="28" t="n"/>
      <c r="K189" s="27" t="n"/>
      <c r="L189" s="28" t="n"/>
      <c r="N189" s="171" t="n"/>
      <c r="O189" s="171" t="n"/>
      <c r="P189" s="172" t="n"/>
      <c r="Q189" s="171" t="n"/>
      <c r="R189" s="351" t="n"/>
      <c r="S189" s="351" t="n"/>
    </row>
    <row r="190">
      <c r="J190" s="28" t="n"/>
      <c r="K190" s="27" t="n"/>
      <c r="L190" s="28" t="n"/>
      <c r="N190" s="171" t="n"/>
      <c r="O190" s="171" t="n"/>
      <c r="P190" s="172" t="n"/>
      <c r="Q190" s="171" t="n"/>
      <c r="R190" s="351" t="n"/>
      <c r="S190" s="351" t="n"/>
    </row>
    <row r="191">
      <c r="J191" s="28" t="n"/>
      <c r="K191" s="27" t="n"/>
      <c r="L191" s="28" t="n"/>
      <c r="N191" s="171" t="n"/>
      <c r="O191" s="171" t="n"/>
      <c r="P191" s="172" t="n"/>
      <c r="Q191" s="171" t="n"/>
      <c r="R191" s="351" t="n"/>
      <c r="S191" s="351" t="n"/>
    </row>
    <row r="192">
      <c r="J192" s="28" t="n"/>
      <c r="K192" s="27" t="n"/>
      <c r="L192" s="28" t="n"/>
      <c r="N192" s="171" t="n"/>
      <c r="O192" s="171" t="n"/>
      <c r="P192" s="172" t="n"/>
      <c r="Q192" s="171" t="n"/>
      <c r="R192" s="351" t="n"/>
      <c r="S192" s="351" t="n"/>
    </row>
    <row r="193">
      <c r="J193" s="28" t="n"/>
      <c r="K193" s="27" t="n"/>
      <c r="L193" s="28" t="n"/>
      <c r="N193" s="171" t="n"/>
      <c r="O193" s="171" t="n"/>
      <c r="P193" s="172" t="n"/>
      <c r="Q193" s="171" t="n"/>
      <c r="R193" s="351" t="n"/>
      <c r="S193" s="351" t="n"/>
    </row>
    <row r="194">
      <c r="J194" s="28" t="n"/>
      <c r="K194" s="27" t="n"/>
      <c r="L194" s="28" t="n"/>
      <c r="N194" s="171" t="n"/>
      <c r="O194" s="171" t="n"/>
      <c r="P194" s="172" t="n"/>
      <c r="Q194" s="171" t="n"/>
      <c r="R194" s="351" t="n"/>
      <c r="S194" s="351" t="n"/>
    </row>
    <row r="195">
      <c r="J195" s="28" t="n"/>
      <c r="K195" s="27" t="n"/>
      <c r="L195" s="28" t="n"/>
      <c r="N195" s="171" t="n"/>
      <c r="O195" s="171" t="n"/>
      <c r="P195" s="172" t="n"/>
      <c r="Q195" s="171" t="n"/>
      <c r="R195" s="351" t="n"/>
      <c r="S195" s="351" t="n"/>
    </row>
    <row r="196">
      <c r="J196" s="28" t="n"/>
      <c r="K196" s="27" t="n"/>
      <c r="L196" s="28" t="n"/>
      <c r="N196" s="171" t="n"/>
      <c r="O196" s="171" t="n"/>
      <c r="P196" s="172" t="n"/>
      <c r="Q196" s="171" t="n"/>
      <c r="R196" s="351" t="n"/>
      <c r="S196" s="351" t="n"/>
    </row>
    <row r="197">
      <c r="J197" s="28" t="n"/>
      <c r="K197" s="27" t="n"/>
      <c r="L197" s="28" t="n"/>
      <c r="N197" s="171" t="n"/>
      <c r="O197" s="171" t="n"/>
      <c r="P197" s="172" t="n"/>
      <c r="Q197" s="171" t="n"/>
      <c r="R197" s="351" t="n"/>
      <c r="S197" s="351" t="n"/>
    </row>
    <row r="198">
      <c r="J198" s="28" t="n"/>
      <c r="K198" s="27" t="n"/>
      <c r="L198" s="28" t="n"/>
      <c r="N198" s="171" t="n"/>
      <c r="O198" s="171" t="n"/>
      <c r="P198" s="172" t="n"/>
      <c r="Q198" s="171" t="n"/>
      <c r="R198" s="351" t="n"/>
      <c r="S198" s="351" t="n"/>
    </row>
    <row r="199">
      <c r="J199" s="28" t="n"/>
      <c r="K199" s="27" t="n"/>
      <c r="L199" s="28" t="n"/>
      <c r="N199" s="171" t="n"/>
      <c r="O199" s="171" t="n"/>
      <c r="P199" s="172" t="n"/>
      <c r="Q199" s="171" t="n"/>
      <c r="R199" s="351" t="n"/>
      <c r="S199" s="351" t="n"/>
    </row>
    <row r="200">
      <c r="J200" s="28" t="n"/>
      <c r="K200" s="27" t="n"/>
      <c r="L200" s="28" t="n"/>
      <c r="N200" s="171" t="n"/>
      <c r="O200" s="171" t="n"/>
      <c r="P200" s="172" t="n"/>
      <c r="Q200" s="171" t="n"/>
      <c r="R200" s="351" t="n"/>
      <c r="S200" s="351" t="n"/>
    </row>
    <row r="201">
      <c r="J201" s="28" t="n"/>
      <c r="K201" s="27" t="n"/>
      <c r="L201" s="28" t="n"/>
      <c r="N201" s="171" t="n"/>
      <c r="O201" s="171" t="n"/>
      <c r="P201" s="172" t="n"/>
      <c r="Q201" s="171" t="n"/>
      <c r="R201" s="351" t="n"/>
      <c r="S201" s="351" t="n"/>
    </row>
    <row r="202">
      <c r="J202" s="28" t="n"/>
      <c r="K202" s="27" t="n"/>
      <c r="L202" s="28" t="n"/>
      <c r="N202" s="171" t="n"/>
      <c r="O202" s="171" t="n"/>
      <c r="P202" s="172" t="n"/>
      <c r="Q202" s="171" t="n"/>
      <c r="R202" s="351" t="n"/>
      <c r="S202" s="351" t="n"/>
    </row>
    <row r="203">
      <c r="J203" s="28" t="n"/>
      <c r="K203" s="27" t="n"/>
      <c r="L203" s="28" t="n"/>
      <c r="N203" s="171" t="n"/>
      <c r="O203" s="171" t="n"/>
      <c r="P203" s="172" t="n"/>
      <c r="Q203" s="171" t="n"/>
      <c r="R203" s="351" t="n"/>
      <c r="S203" s="351" t="n"/>
    </row>
    <row r="204">
      <c r="J204" s="28" t="n"/>
      <c r="K204" s="27" t="n"/>
      <c r="L204" s="28" t="n"/>
      <c r="N204" s="171" t="n"/>
      <c r="O204" s="171" t="n"/>
      <c r="P204" s="172" t="n"/>
      <c r="Q204" s="171" t="n"/>
      <c r="R204" s="351" t="n"/>
      <c r="S204" s="351" t="n"/>
    </row>
    <row r="205">
      <c r="J205" s="28" t="n"/>
      <c r="K205" s="27" t="n"/>
      <c r="L205" s="28" t="n"/>
      <c r="N205" s="171" t="n"/>
      <c r="O205" s="171" t="n"/>
      <c r="P205" s="172" t="n"/>
      <c r="Q205" s="171" t="n"/>
      <c r="R205" s="351" t="n"/>
      <c r="S205" s="351" t="n"/>
    </row>
    <row r="206">
      <c r="J206" s="28" t="n"/>
      <c r="K206" s="27" t="n"/>
      <c r="L206" s="28" t="n"/>
      <c r="N206" s="171" t="n"/>
      <c r="O206" s="171" t="n"/>
      <c r="P206" s="172" t="n"/>
      <c r="Q206" s="171" t="n"/>
      <c r="R206" s="351" t="n"/>
      <c r="S206" s="351" t="n"/>
    </row>
    <row r="207">
      <c r="J207" s="28" t="n"/>
      <c r="K207" s="27" t="n"/>
      <c r="L207" s="28" t="n"/>
      <c r="N207" s="171" t="n"/>
      <c r="O207" s="171" t="n"/>
      <c r="P207" s="172" t="n"/>
      <c r="Q207" s="171" t="n"/>
      <c r="R207" s="351" t="n"/>
      <c r="S207" s="351" t="n"/>
    </row>
    <row r="208">
      <c r="J208" s="28" t="n"/>
      <c r="K208" s="27" t="n"/>
      <c r="L208" s="28" t="n"/>
      <c r="N208" s="171" t="n"/>
      <c r="O208" s="171" t="n"/>
      <c r="P208" s="172" t="n"/>
      <c r="Q208" s="171" t="n"/>
      <c r="R208" s="351" t="n"/>
      <c r="S208" s="351" t="n"/>
    </row>
    <row r="209">
      <c r="J209" s="28" t="n"/>
      <c r="K209" s="27" t="n"/>
      <c r="L209" s="28" t="n"/>
      <c r="N209" s="171" t="n"/>
      <c r="O209" s="171" t="n"/>
      <c r="P209" s="172" t="n"/>
      <c r="Q209" s="171" t="n"/>
      <c r="R209" s="351" t="n"/>
      <c r="S209" s="351" t="n"/>
    </row>
    <row r="210">
      <c r="J210" s="28" t="n"/>
      <c r="K210" s="27" t="n"/>
      <c r="L210" s="28" t="n"/>
      <c r="N210" s="171" t="n"/>
      <c r="O210" s="171" t="n"/>
      <c r="P210" s="172" t="n"/>
      <c r="Q210" s="171" t="n"/>
      <c r="R210" s="351" t="n"/>
      <c r="S210" s="351" t="n"/>
    </row>
    <row r="211">
      <c r="J211" s="28" t="n"/>
      <c r="K211" s="27" t="n"/>
      <c r="L211" s="28" t="n"/>
      <c r="N211" s="171" t="n"/>
      <c r="O211" s="171" t="n"/>
      <c r="P211" s="172" t="n"/>
      <c r="Q211" s="171" t="n"/>
      <c r="R211" s="351" t="n"/>
      <c r="S211" s="351" t="n"/>
    </row>
    <row r="212">
      <c r="J212" s="28" t="n"/>
      <c r="K212" s="27" t="n"/>
      <c r="L212" s="28" t="n"/>
      <c r="N212" s="171" t="n"/>
      <c r="O212" s="171" t="n"/>
      <c r="P212" s="172" t="n"/>
      <c r="Q212" s="171" t="n"/>
      <c r="R212" s="351" t="n"/>
      <c r="S212" s="351" t="n"/>
    </row>
    <row r="213">
      <c r="J213" s="28" t="n"/>
      <c r="K213" s="27" t="n"/>
      <c r="L213" s="28" t="n"/>
      <c r="N213" s="171" t="n"/>
      <c r="O213" s="171" t="n"/>
      <c r="P213" s="172" t="n"/>
      <c r="Q213" s="171" t="n"/>
      <c r="R213" s="351" t="n"/>
      <c r="S213" s="351" t="n"/>
    </row>
    <row r="214">
      <c r="J214" s="28" t="n"/>
      <c r="K214" s="27" t="n"/>
      <c r="L214" s="28" t="n"/>
      <c r="N214" s="171" t="n"/>
      <c r="O214" s="171" t="n"/>
      <c r="P214" s="172" t="n"/>
      <c r="Q214" s="171" t="n"/>
      <c r="R214" s="351" t="n"/>
      <c r="S214" s="351" t="n"/>
    </row>
    <row r="215">
      <c r="J215" s="28" t="n"/>
      <c r="K215" s="27" t="n"/>
      <c r="L215" s="28" t="n"/>
      <c r="N215" s="171" t="n"/>
      <c r="O215" s="171" t="n"/>
      <c r="P215" s="172" t="n"/>
      <c r="Q215" s="171" t="n"/>
      <c r="R215" s="351" t="n"/>
      <c r="S215" s="351" t="n"/>
    </row>
    <row r="216">
      <c r="J216" s="28" t="n"/>
      <c r="K216" s="27" t="n"/>
      <c r="L216" s="28" t="n"/>
      <c r="N216" s="171" t="n"/>
      <c r="O216" s="171" t="n"/>
      <c r="P216" s="172" t="n"/>
      <c r="Q216" s="171" t="n"/>
      <c r="R216" s="351" t="n"/>
      <c r="S216" s="351" t="n"/>
    </row>
    <row r="217">
      <c r="J217" s="28" t="n"/>
      <c r="K217" s="27" t="n"/>
      <c r="L217" s="28" t="n"/>
      <c r="N217" s="171" t="n"/>
      <c r="O217" s="171" t="n"/>
      <c r="P217" s="172" t="n"/>
      <c r="Q217" s="171" t="n"/>
      <c r="R217" s="351" t="n"/>
      <c r="S217" s="351" t="n"/>
    </row>
    <row r="218">
      <c r="J218" s="28" t="n"/>
      <c r="K218" s="27" t="n"/>
      <c r="L218" s="28" t="n"/>
      <c r="N218" s="171" t="n"/>
      <c r="O218" s="171" t="n"/>
      <c r="P218" s="172" t="n"/>
      <c r="Q218" s="171" t="n"/>
      <c r="R218" s="351" t="n"/>
      <c r="S218" s="351" t="n"/>
    </row>
    <row r="219">
      <c r="J219" s="28" t="n"/>
      <c r="K219" s="27" t="n"/>
      <c r="L219" s="28" t="n"/>
      <c r="N219" s="171" t="n"/>
      <c r="O219" s="171" t="n"/>
      <c r="P219" s="172" t="n"/>
      <c r="Q219" s="171" t="n"/>
      <c r="R219" s="351" t="n"/>
      <c r="S219" s="351" t="n"/>
    </row>
    <row r="220">
      <c r="J220" s="28" t="n"/>
      <c r="K220" s="27" t="n"/>
      <c r="L220" s="28" t="n"/>
      <c r="N220" s="171" t="n"/>
      <c r="O220" s="171" t="n"/>
      <c r="P220" s="172" t="n"/>
      <c r="Q220" s="171" t="n"/>
      <c r="R220" s="351" t="n"/>
      <c r="S220" s="351" t="n"/>
    </row>
    <row r="221">
      <c r="J221" s="28" t="n"/>
      <c r="K221" s="27" t="n"/>
      <c r="L221" s="28" t="n"/>
      <c r="N221" s="171" t="n"/>
      <c r="O221" s="171" t="n"/>
      <c r="P221" s="172" t="n"/>
      <c r="Q221" s="171" t="n"/>
      <c r="R221" s="351" t="n"/>
      <c r="S221" s="351" t="n"/>
    </row>
    <row r="222">
      <c r="J222" s="28" t="n"/>
      <c r="K222" s="27" t="n"/>
      <c r="L222" s="28" t="n"/>
      <c r="N222" s="171" t="n"/>
      <c r="O222" s="171" t="n"/>
      <c r="P222" s="172" t="n"/>
      <c r="Q222" s="171" t="n"/>
      <c r="R222" s="351" t="n"/>
      <c r="S222" s="351" t="n"/>
    </row>
    <row r="223">
      <c r="J223" s="28" t="n"/>
      <c r="K223" s="27" t="n"/>
      <c r="L223" s="28" t="n"/>
      <c r="N223" s="171" t="n"/>
      <c r="O223" s="171" t="n"/>
      <c r="P223" s="172" t="n"/>
      <c r="Q223" s="171" t="n"/>
      <c r="R223" s="351" t="n"/>
      <c r="S223" s="351" t="n"/>
    </row>
    <row r="224">
      <c r="J224" s="28" t="n"/>
      <c r="K224" s="27" t="n"/>
      <c r="L224" s="28" t="n"/>
      <c r="N224" s="171" t="n"/>
      <c r="O224" s="171" t="n"/>
      <c r="P224" s="172" t="n"/>
      <c r="Q224" s="171" t="n"/>
      <c r="R224" s="351" t="n"/>
      <c r="S224" s="351" t="n"/>
    </row>
    <row r="225">
      <c r="J225" s="28" t="n"/>
      <c r="K225" s="27" t="n"/>
      <c r="L225" s="28" t="n"/>
      <c r="N225" s="171" t="n"/>
      <c r="O225" s="171" t="n"/>
      <c r="P225" s="172" t="n"/>
      <c r="Q225" s="171" t="n"/>
      <c r="R225" s="351" t="n"/>
      <c r="S225" s="351" t="n"/>
    </row>
    <row r="226">
      <c r="J226" s="28" t="n"/>
      <c r="K226" s="27" t="n"/>
      <c r="L226" s="28" t="n"/>
      <c r="N226" s="171" t="n"/>
      <c r="O226" s="171" t="n"/>
      <c r="P226" s="172" t="n"/>
      <c r="Q226" s="171" t="n"/>
      <c r="R226" s="351" t="n"/>
      <c r="S226" s="351" t="n"/>
    </row>
    <row r="227">
      <c r="J227" s="28" t="n"/>
      <c r="K227" s="27" t="n"/>
      <c r="L227" s="28" t="n"/>
      <c r="N227" s="171" t="n"/>
      <c r="O227" s="171" t="n"/>
      <c r="P227" s="172" t="n"/>
      <c r="Q227" s="171" t="n"/>
      <c r="R227" s="351" t="n"/>
      <c r="S227" s="351" t="n"/>
    </row>
    <row r="228">
      <c r="J228" s="28" t="n"/>
      <c r="K228" s="27" t="n"/>
      <c r="L228" s="28" t="n"/>
      <c r="N228" s="171" t="n"/>
      <c r="O228" s="171" t="n"/>
      <c r="P228" s="172" t="n"/>
      <c r="Q228" s="171" t="n"/>
      <c r="R228" s="351" t="n"/>
      <c r="S228" s="351" t="n"/>
    </row>
    <row r="229">
      <c r="J229" s="28" t="n"/>
      <c r="K229" s="27" t="n"/>
      <c r="L229" s="28" t="n"/>
      <c r="N229" s="171" t="n"/>
      <c r="O229" s="171" t="n"/>
      <c r="P229" s="172" t="n"/>
      <c r="Q229" s="171" t="n"/>
      <c r="R229" s="351" t="n"/>
      <c r="S229" s="351" t="n"/>
    </row>
    <row r="230">
      <c r="J230" s="28" t="n"/>
      <c r="K230" s="27" t="n"/>
      <c r="L230" s="28" t="n"/>
      <c r="N230" s="171" t="n"/>
      <c r="O230" s="171" t="n"/>
      <c r="P230" s="172" t="n"/>
      <c r="Q230" s="171" t="n"/>
      <c r="R230" s="351" t="n"/>
      <c r="S230" s="351" t="n"/>
    </row>
    <row r="231">
      <c r="J231" s="28" t="n"/>
      <c r="K231" s="27" t="n"/>
      <c r="L231" s="28" t="n"/>
      <c r="N231" s="171" t="n"/>
      <c r="O231" s="171" t="n"/>
      <c r="P231" s="172" t="n"/>
      <c r="Q231" s="171" t="n"/>
      <c r="R231" s="351" t="n"/>
      <c r="S231" s="351" t="n"/>
    </row>
    <row r="232">
      <c r="J232" s="28" t="n"/>
      <c r="K232" s="27" t="n"/>
      <c r="L232" s="28" t="n"/>
      <c r="N232" s="171" t="n"/>
      <c r="O232" s="171" t="n"/>
      <c r="P232" s="172" t="n"/>
      <c r="Q232" s="171" t="n"/>
      <c r="R232" s="351" t="n"/>
      <c r="S232" s="351" t="n"/>
    </row>
    <row r="233">
      <c r="J233" s="28" t="n"/>
      <c r="K233" s="27" t="n"/>
      <c r="L233" s="28" t="n"/>
      <c r="N233" s="171" t="n"/>
      <c r="O233" s="171" t="n"/>
      <c r="P233" s="172" t="n"/>
      <c r="Q233" s="171" t="n"/>
      <c r="R233" s="351" t="n"/>
      <c r="S233" s="351" t="n"/>
    </row>
    <row r="234">
      <c r="J234" s="28" t="n"/>
      <c r="K234" s="27" t="n"/>
      <c r="L234" s="28" t="n"/>
      <c r="N234" s="171" t="n"/>
      <c r="O234" s="171" t="n"/>
      <c r="P234" s="172" t="n"/>
      <c r="Q234" s="171" t="n"/>
      <c r="R234" s="351" t="n"/>
      <c r="S234" s="351" t="n"/>
    </row>
    <row r="235">
      <c r="J235" s="28" t="n"/>
      <c r="K235" s="27" t="n"/>
      <c r="L235" s="28" t="n"/>
      <c r="N235" s="171" t="n"/>
      <c r="O235" s="171" t="n"/>
      <c r="P235" s="172" t="n"/>
      <c r="Q235" s="171" t="n"/>
      <c r="R235" s="351" t="n"/>
      <c r="S235" s="351" t="n"/>
    </row>
    <row r="236">
      <c r="B236" s="27" t="n"/>
      <c r="C236" s="27" t="n"/>
      <c r="D236" s="27" t="n"/>
      <c r="E236" s="27" t="n"/>
      <c r="F236" s="27" t="n"/>
      <c r="G236" s="27" t="n"/>
      <c r="H236" s="27" t="n"/>
      <c r="J236" s="28" t="n"/>
      <c r="K236" s="27" t="n"/>
      <c r="L236" s="28" t="n"/>
      <c r="N236" s="171" t="n"/>
      <c r="O236" s="171" t="n"/>
      <c r="P236" s="351" t="n"/>
      <c r="Q236" s="171" t="n"/>
      <c r="R236" s="351" t="n"/>
      <c r="S236" s="351" t="n"/>
    </row>
    <row r="237">
      <c r="B237" s="27" t="n"/>
      <c r="C237" s="27" t="n"/>
      <c r="D237" s="27" t="n"/>
      <c r="E237" s="27" t="n"/>
      <c r="F237" s="27" t="n"/>
      <c r="G237" s="27" t="n"/>
      <c r="H237" s="27" t="n"/>
      <c r="J237" s="28" t="n"/>
      <c r="K237" s="27" t="n"/>
      <c r="L237" s="28" t="n"/>
      <c r="N237" s="171" t="n"/>
      <c r="O237" s="171" t="n"/>
      <c r="P237" s="351" t="n"/>
      <c r="Q237" s="171" t="n"/>
      <c r="R237" s="351" t="n"/>
      <c r="S237" s="351" t="n"/>
    </row>
    <row r="238">
      <c r="B238" s="27" t="n"/>
      <c r="C238" s="27" t="n"/>
      <c r="D238" s="27" t="n"/>
      <c r="E238" s="27" t="n"/>
      <c r="F238" s="27" t="n"/>
      <c r="G238" s="27" t="n"/>
      <c r="H238" s="27" t="n"/>
      <c r="J238" s="28" t="n"/>
      <c r="K238" s="27" t="n"/>
      <c r="L238" s="28" t="n"/>
      <c r="N238" s="171" t="n"/>
      <c r="O238" s="171" t="n"/>
      <c r="P238" s="351" t="n"/>
      <c r="Q238" s="171" t="n"/>
      <c r="R238" s="351" t="n"/>
      <c r="S238" s="351" t="n"/>
    </row>
    <row r="239">
      <c r="B239" s="27" t="n"/>
      <c r="C239" s="27" t="n"/>
      <c r="D239" s="27" t="n"/>
      <c r="E239" s="27" t="n"/>
      <c r="F239" s="27" t="n"/>
      <c r="G239" s="27" t="n"/>
      <c r="H239" s="27" t="n"/>
      <c r="J239" s="28" t="n"/>
      <c r="K239" s="27" t="n"/>
      <c r="L239" s="28" t="n"/>
      <c r="N239" s="171" t="n"/>
      <c r="O239" s="171" t="n"/>
      <c r="P239" s="351" t="n"/>
      <c r="Q239" s="171" t="n"/>
      <c r="R239" s="351" t="n"/>
      <c r="S239" s="351" t="n"/>
    </row>
    <row r="240">
      <c r="B240" s="27" t="n"/>
      <c r="C240" s="27" t="n"/>
      <c r="D240" s="27" t="n"/>
      <c r="E240" s="27" t="n"/>
      <c r="F240" s="27" t="n"/>
      <c r="G240" s="27" t="n"/>
      <c r="H240" s="27" t="n"/>
      <c r="J240" s="28" t="n"/>
      <c r="K240" s="27" t="n"/>
      <c r="L240" s="28" t="n"/>
      <c r="N240" s="171" t="n"/>
      <c r="O240" s="171" t="n"/>
      <c r="P240" s="351" t="n"/>
      <c r="Q240" s="171" t="n"/>
      <c r="R240" s="351" t="n"/>
      <c r="S240" s="351" t="n"/>
    </row>
    <row r="241">
      <c r="B241" s="121" t="n"/>
      <c r="C241" s="121" t="n"/>
      <c r="D241" s="121" t="n"/>
      <c r="E241" s="121" t="n"/>
      <c r="F241" s="121" t="n"/>
      <c r="G241" s="121" t="n"/>
      <c r="H241" s="375" t="n"/>
      <c r="J241" s="28" t="n"/>
      <c r="K241" s="27" t="n"/>
      <c r="L241" s="28" t="n"/>
      <c r="N241" s="171" t="n"/>
      <c r="O241" s="171" t="n"/>
      <c r="P241" s="351" t="n"/>
      <c r="Q241" s="171" t="n"/>
      <c r="R241" s="351" t="n"/>
      <c r="S241" s="351" t="n"/>
    </row>
    <row r="242">
      <c r="J242" s="28" t="n"/>
      <c r="K242" s="27" t="n"/>
      <c r="L242" s="28" t="n"/>
      <c r="N242" s="171" t="n"/>
      <c r="O242" s="171" t="n"/>
      <c r="P242" s="351" t="n"/>
      <c r="Q242" s="171" t="n"/>
      <c r="R242" s="351" t="n"/>
      <c r="S242" s="351" t="n"/>
    </row>
    <row r="243">
      <c r="J243" s="28" t="n"/>
      <c r="K243" s="27" t="n"/>
      <c r="L243" s="28" t="n"/>
      <c r="N243" s="171" t="n"/>
      <c r="O243" s="171" t="n"/>
      <c r="P243" s="351" t="n"/>
      <c r="Q243" s="171" t="n"/>
      <c r="R243" s="351" t="n"/>
      <c r="S243" s="351" t="n"/>
    </row>
    <row r="244">
      <c r="J244" s="28" t="n"/>
      <c r="K244" s="27" t="n"/>
      <c r="L244" s="28" t="n"/>
      <c r="N244" s="171" t="n"/>
      <c r="O244" s="171" t="n"/>
      <c r="P244" s="351" t="n"/>
      <c r="Q244" s="171" t="n"/>
      <c r="R244" s="351" t="n"/>
      <c r="S244" s="351" t="n"/>
    </row>
    <row r="245">
      <c r="J245" s="28" t="n"/>
      <c r="K245" s="27" t="n"/>
      <c r="L245" s="28" t="n"/>
      <c r="N245" s="171" t="n"/>
      <c r="O245" s="171" t="n"/>
      <c r="P245" s="351" t="n"/>
      <c r="Q245" s="171" t="n"/>
      <c r="R245" s="351" t="n"/>
      <c r="S245" s="351" t="n"/>
    </row>
    <row r="246">
      <c r="J246" s="28" t="n"/>
      <c r="K246" s="27" t="n"/>
      <c r="L246" s="28" t="n"/>
      <c r="N246" s="171" t="n"/>
      <c r="O246" s="171" t="n"/>
      <c r="P246" s="351" t="n"/>
      <c r="Q246" s="171" t="n"/>
      <c r="R246" s="351" t="n"/>
      <c r="S246" s="351" t="n"/>
    </row>
    <row r="247">
      <c r="J247" s="28" t="n"/>
      <c r="K247" s="27" t="n"/>
      <c r="L247" s="28" t="n"/>
      <c r="N247" s="171" t="n"/>
      <c r="O247" s="171" t="n"/>
      <c r="P247" s="351" t="n"/>
      <c r="Q247" s="171" t="n"/>
      <c r="R247" s="351" t="n"/>
      <c r="S247" s="351" t="n"/>
    </row>
    <row r="248">
      <c r="J248" s="28" t="n"/>
      <c r="K248" s="27" t="n"/>
      <c r="L248" s="28" t="n"/>
      <c r="N248" s="171" t="n"/>
      <c r="O248" s="171" t="n"/>
      <c r="P248" s="351" t="n"/>
      <c r="Q248" s="171" t="n"/>
      <c r="R248" s="351" t="n"/>
      <c r="S248" s="351" t="n"/>
    </row>
    <row r="249">
      <c r="J249" s="28" t="n"/>
      <c r="K249" s="27" t="n"/>
      <c r="L249" s="28" t="n"/>
      <c r="N249" s="171" t="n"/>
      <c r="O249" s="171" t="n"/>
      <c r="P249" s="351" t="n"/>
      <c r="Q249" s="171" t="n"/>
      <c r="R249" s="351" t="n"/>
      <c r="S249" s="351" t="n"/>
    </row>
  </sheetData>
  <mergeCells count="17">
    <mergeCell ref="G11:H11"/>
    <mergeCell ref="B12:H12"/>
    <mergeCell ref="I12:N12"/>
    <mergeCell ref="J10:N10"/>
    <mergeCell ref="J11:N11"/>
    <mergeCell ref="J2:N2"/>
    <mergeCell ref="G3:H3"/>
    <mergeCell ref="J3:N3"/>
    <mergeCell ref="G8:H8"/>
    <mergeCell ref="G9:H9"/>
    <mergeCell ref="G10:H10"/>
    <mergeCell ref="G6:H6"/>
    <mergeCell ref="J6:N6"/>
    <mergeCell ref="G7:H7"/>
    <mergeCell ref="J7:N7"/>
    <mergeCell ref="J8:N8"/>
    <mergeCell ref="J9:N9"/>
  </mergeCells>
  <conditionalFormatting sqref="U67 U109:U112">
    <cfRule priority="16" stopIfTrue="1" type="uniqueValues"/>
  </conditionalFormatting>
  <conditionalFormatting sqref="U49">
    <cfRule priority="15" stopIfTrue="1" type="uniqueValues"/>
  </conditionalFormatting>
  <conditionalFormatting sqref="V134">
    <cfRule priority="14" stopIfTrue="1" type="uniqueValues"/>
  </conditionalFormatting>
  <conditionalFormatting sqref="AC134">
    <cfRule priority="13" stopIfTrue="1" type="uniqueValues"/>
  </conditionalFormatting>
  <conditionalFormatting sqref="V154">
    <cfRule priority="12" stopIfTrue="1" type="uniqueValues"/>
  </conditionalFormatting>
  <conditionalFormatting sqref="AC154">
    <cfRule priority="11" stopIfTrue="1" type="uniqueValues"/>
  </conditionalFormatting>
  <conditionalFormatting sqref="V174">
    <cfRule priority="10" stopIfTrue="1" type="uniqueValues"/>
  </conditionalFormatting>
  <conditionalFormatting sqref="AC174">
    <cfRule priority="9" stopIfTrue="1" type="uniqueValues"/>
  </conditionalFormatting>
  <conditionalFormatting sqref="AA49">
    <cfRule priority="8" stopIfTrue="1" type="uniqueValues"/>
  </conditionalFormatting>
  <conditionalFormatting sqref="U108">
    <cfRule priority="7" stopIfTrue="1" type="uniqueValues"/>
  </conditionalFormatting>
  <conditionalFormatting sqref="AA67">
    <cfRule priority="6" stopIfTrue="1" type="uniqueValues"/>
  </conditionalFormatting>
  <conditionalFormatting sqref="I27">
    <cfRule priority="5" stopIfTrue="1" type="uniqueValues"/>
  </conditionalFormatting>
  <conditionalFormatting sqref="I28">
    <cfRule priority="4" stopIfTrue="1" type="uniqueValues"/>
  </conditionalFormatting>
  <conditionalFormatting sqref="I29">
    <cfRule priority="3" stopIfTrue="1" type="uniqueValues"/>
  </conditionalFormatting>
  <conditionalFormatting sqref="I30">
    <cfRule priority="2" stopIfTrue="1" type="uniqueValues"/>
  </conditionalFormatting>
  <conditionalFormatting sqref="I31">
    <cfRule priority="1" stopIfTrue="1" type="uniqueValues"/>
  </conditionalFormatting>
  <pageMargins bottom="0.75" footer="0.3" header="0.3" left="0.7" right="0.7" top="0.75"/>
  <pageSetup fitToHeight="0" orientation="landscape" scale="17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J249"/>
  <sheetViews>
    <sheetView workbookViewId="0">
      <selection activeCell="B27" sqref="B27:B29"/>
    </sheetView>
  </sheetViews>
  <sheetFormatPr baseColWidth="10" defaultRowHeight="15"/>
  <cols>
    <col customWidth="1" max="1" min="1" style="62" width="9.33203125"/>
    <col customWidth="1" max="2" min="2" style="62" width="18"/>
    <col customWidth="1" max="3" min="3" style="62" width="9.33203125"/>
    <col customWidth="1" max="4" min="4" style="62" width="8.6640625"/>
    <col customWidth="1" max="5" min="5" style="62" width="9.83203125"/>
    <col customWidth="1" max="6" min="6" style="62" width="9.5"/>
    <col customWidth="1" max="7" min="7" style="62" width="8.83203125"/>
    <col customWidth="1" max="8" min="8" style="62" width="10.83203125"/>
    <col customWidth="1" max="9" min="9" style="62" width="13.33203125"/>
    <col customWidth="1" max="10" min="10" style="62" width="8.6640625"/>
    <col customWidth="1" max="11" min="11" style="62" width="9.5"/>
    <col customWidth="1" max="12" min="12" style="62" width="8.6640625"/>
    <col customWidth="1" max="13" min="13" style="62" width="8.83203125"/>
    <col customWidth="1" max="15" min="14" style="62" width="11.33203125"/>
    <col customWidth="1" max="16" min="16" style="62" width="7.1640625"/>
    <col bestFit="1" customWidth="1" max="17" min="17" style="62" width="9.83203125"/>
    <col customWidth="1" max="19" min="18" style="62" width="10.33203125"/>
    <col customWidth="1" max="20" min="20" style="62" width="8.5"/>
    <col bestFit="1" customWidth="1" max="21" min="21" style="62" width="10.5"/>
    <col customWidth="1" max="23" min="22" style="62" width="8.83203125"/>
    <col bestFit="1" customWidth="1" max="24" min="24" style="62" width="9.5"/>
    <col customWidth="1" max="30" min="25" style="62" width="8.83203125"/>
    <col customWidth="1" max="31" min="31" style="62" width="12.1640625"/>
    <col customWidth="1" max="256" min="32" style="62" width="8.83203125"/>
  </cols>
  <sheetData>
    <row customHeight="1" ht="20.25" r="1" s="62" thickBot="1">
      <c r="B1" s="220" t="inlineStr">
        <is>
          <t>Monthly Report</t>
        </is>
      </c>
      <c r="C1" s="135" t="n"/>
      <c r="D1" s="135" t="n"/>
      <c r="E1" s="135" t="n"/>
      <c r="F1" s="135" t="n"/>
      <c r="G1" s="135" t="n"/>
      <c r="H1" s="135" t="n"/>
      <c r="I1" s="135" t="n"/>
      <c r="J1" s="136" t="n"/>
      <c r="K1" s="136" t="n"/>
      <c r="L1" s="136" t="n"/>
    </row>
    <row customHeight="1" ht="16" r="2" s="62" thickBot="1">
      <c r="B2" s="68" t="inlineStr">
        <is>
          <t>Patient Study Number</t>
        </is>
      </c>
      <c r="C2" s="69" t="n"/>
      <c r="D2" s="69" t="n"/>
      <c r="E2" s="70" t="inlineStr">
        <is>
          <t>WU1</t>
        </is>
      </c>
      <c r="F2" s="71" t="n"/>
      <c r="G2" s="104" t="n"/>
      <c r="H2" s="70" t="inlineStr">
        <is>
          <t>Supplemental Data</t>
        </is>
      </c>
      <c r="I2" s="294" t="inlineStr">
        <is>
          <t>Patient NL</t>
        </is>
      </c>
      <c r="J2" s="295" t="inlineStr">
        <is>
          <t>ABNL</t>
        </is>
      </c>
      <c r="K2" s="346" t="n"/>
      <c r="L2" s="346" t="n"/>
      <c r="M2" s="346" t="n"/>
      <c r="N2" s="347" t="n"/>
      <c r="O2" s="30" t="n"/>
      <c r="P2" s="30" t="n"/>
      <c r="Q2" s="67" t="n"/>
      <c r="R2" s="67" t="n"/>
      <c r="S2" s="67" t="n"/>
      <c r="U2" s="29" t="n"/>
      <c r="V2" s="29" t="n"/>
      <c r="W2" s="29" t="n"/>
      <c r="X2" s="29" t="n"/>
      <c r="Y2" s="29" t="n"/>
      <c r="AA2" s="29" t="n"/>
      <c r="AB2" s="29" t="n"/>
      <c r="AC2" s="29" t="n"/>
      <c r="AD2" s="29" t="n"/>
      <c r="AE2" s="29" t="n"/>
    </row>
    <row r="3">
      <c r="B3" s="72" t="inlineStr">
        <is>
          <t>Report Date</t>
        </is>
      </c>
      <c r="C3" s="79" t="n"/>
      <c r="D3" s="79" t="n"/>
      <c r="E3" s="74">
        <f>(N77)</f>
        <v/>
      </c>
      <c r="F3" s="75" t="n"/>
      <c r="G3" s="296" t="inlineStr">
        <is>
          <t>Questionnare</t>
        </is>
      </c>
      <c r="H3" s="348" t="n"/>
      <c r="I3" s="231" t="inlineStr">
        <is>
          <t>Negative</t>
        </is>
      </c>
      <c r="J3" s="349" t="n"/>
      <c r="K3" s="348" t="n"/>
      <c r="L3" s="348" t="n"/>
      <c r="M3" s="348" t="n"/>
      <c r="N3" s="350" t="n"/>
      <c r="O3" s="30" t="n"/>
      <c r="P3" s="30" t="n"/>
      <c r="Q3" s="67" t="n"/>
      <c r="R3" s="67" t="n"/>
      <c r="S3" s="67" t="n"/>
      <c r="U3" s="29" t="n"/>
      <c r="V3" s="29" t="n"/>
      <c r="W3" s="29" t="n"/>
      <c r="X3" s="29" t="n"/>
      <c r="Y3" s="29" t="n"/>
      <c r="AA3" s="29" t="n"/>
      <c r="AB3" s="29" t="n"/>
      <c r="AC3" s="29" t="n"/>
      <c r="AD3" s="29" t="n"/>
      <c r="AE3" s="29" t="n"/>
    </row>
    <row r="4">
      <c r="A4" s="351" t="n"/>
      <c r="B4" s="72" t="inlineStr">
        <is>
          <t>Surveillance week</t>
        </is>
      </c>
      <c r="C4" s="79" t="n"/>
      <c r="D4" s="79" t="n"/>
      <c r="E4" s="76" t="n">
        <v>6</v>
      </c>
      <c r="F4" s="75" t="n"/>
      <c r="G4" s="229" t="n"/>
      <c r="H4" s="227" t="n"/>
      <c r="I4" s="228" t="n"/>
      <c r="J4" s="230" t="n"/>
      <c r="K4" s="226" t="n"/>
      <c r="L4" s="226" t="n"/>
      <c r="M4" s="226" t="n"/>
      <c r="N4" s="232" t="n"/>
      <c r="X4" s="27" t="n"/>
      <c r="Y4" s="28" t="n"/>
      <c r="AA4" s="27" t="n"/>
      <c r="AB4" s="27" t="n"/>
      <c r="AC4" s="27" t="n"/>
      <c r="AD4" s="27" t="n"/>
      <c r="AE4" s="55" t="n"/>
    </row>
    <row r="5">
      <c r="A5" s="351" t="n"/>
      <c r="B5" s="72" t="inlineStr">
        <is>
          <t xml:space="preserve">FEV1 (L) </t>
        </is>
      </c>
      <c r="C5" s="81" t="n"/>
      <c r="D5" s="81" t="n"/>
      <c r="E5" s="81" t="n"/>
      <c r="F5" s="75" t="n"/>
      <c r="G5" s="335" t="n"/>
      <c r="H5" s="336" t="n"/>
      <c r="I5" s="221" t="n"/>
      <c r="J5" s="222" t="n"/>
      <c r="K5" s="223" t="n"/>
      <c r="L5" s="223" t="n"/>
      <c r="M5" s="223" t="n"/>
      <c r="N5" s="224" t="n"/>
      <c r="X5" s="27" t="n"/>
      <c r="Y5" s="28" t="n"/>
      <c r="AA5" s="27" t="n"/>
      <c r="AB5" s="27" t="n"/>
      <c r="AC5" s="27" t="n"/>
      <c r="AD5" s="27" t="n"/>
      <c r="AE5" s="55" t="n"/>
    </row>
    <row r="6">
      <c r="A6" s="351" t="n"/>
      <c r="B6" s="72" t="inlineStr">
        <is>
          <t xml:space="preserve">    Pre-Surv NL Range</t>
        </is>
      </c>
      <c r="C6" s="81" t="n"/>
      <c r="D6" s="217">
        <f>(D30)</f>
        <v/>
      </c>
      <c r="E6" s="341">
        <f>(E30)</f>
        <v/>
      </c>
      <c r="F6" s="77" t="n"/>
      <c r="G6" s="269" t="inlineStr">
        <is>
          <t>Oximetry</t>
        </is>
      </c>
      <c r="H6" s="352" t="n"/>
      <c r="I6" s="78" t="n"/>
      <c r="J6" s="353" t="n"/>
      <c r="K6" s="352" t="n"/>
      <c r="L6" s="352" t="n"/>
      <c r="M6" s="352" t="n"/>
      <c r="N6" s="354" t="n"/>
      <c r="X6" s="27" t="n"/>
      <c r="Y6" s="28" t="n"/>
      <c r="AA6" s="27" t="n"/>
      <c r="AB6" s="27" t="n"/>
      <c r="AC6" s="27" t="n"/>
      <c r="AD6" s="27" t="n"/>
      <c r="AE6" s="55" t="n"/>
    </row>
    <row r="7">
      <c r="A7" s="351" t="n"/>
      <c r="B7" s="72" t="inlineStr">
        <is>
          <t xml:space="preserve">    Current NL Range</t>
        </is>
      </c>
      <c r="C7" s="81" t="n"/>
      <c r="D7" s="217">
        <f>(D31)</f>
        <v/>
      </c>
      <c r="E7" s="341">
        <f>(E31)</f>
        <v/>
      </c>
      <c r="F7" s="77" t="n"/>
      <c r="G7" s="274" t="inlineStr">
        <is>
          <t>Mean O2 Sat (%)</t>
        </is>
      </c>
      <c r="H7" s="355" t="n"/>
      <c r="I7" s="158" t="n">
        <v>93</v>
      </c>
      <c r="J7" s="356" t="n"/>
      <c r="K7" s="355" t="n"/>
      <c r="L7" s="355" t="n"/>
      <c r="M7" s="355" t="n"/>
      <c r="N7" s="357" t="n"/>
      <c r="P7" s="172" t="n"/>
      <c r="Q7" s="171" t="n"/>
      <c r="R7" s="351" t="n"/>
      <c r="S7" s="351" t="n"/>
      <c r="U7" s="27" t="n"/>
      <c r="V7" s="27" t="n"/>
      <c r="W7" s="27" t="n"/>
      <c r="X7" s="27" t="n"/>
      <c r="Y7" s="28" t="n"/>
      <c r="AA7" s="27" t="n"/>
      <c r="AB7" s="27" t="n"/>
      <c r="AC7" s="27" t="n"/>
      <c r="AD7" s="27" t="n"/>
      <c r="AE7" s="55" t="n"/>
    </row>
    <row r="8">
      <c r="A8" s="351" t="n"/>
      <c r="B8" s="225" t="n"/>
      <c r="C8" s="81" t="n"/>
      <c r="D8" s="81" t="n"/>
      <c r="E8" s="81" t="n"/>
      <c r="F8" s="77" t="n"/>
      <c r="G8" s="267" t="inlineStr">
        <is>
          <t>O2 Sat (%) Range</t>
        </is>
      </c>
      <c r="I8" s="158" t="inlineStr">
        <is>
          <t>91-98</t>
        </is>
      </c>
      <c r="J8" s="358" t="n"/>
      <c r="N8" s="359" t="n"/>
      <c r="P8" s="172" t="n"/>
      <c r="Q8" s="171" t="n"/>
      <c r="R8" s="351" t="n"/>
      <c r="S8" s="351" t="n"/>
      <c r="U8" s="27" t="n"/>
      <c r="V8" s="27" t="n"/>
      <c r="W8" s="27" t="n"/>
      <c r="X8" s="27" t="n"/>
      <c r="Y8" s="28" t="n"/>
      <c r="AA8" s="27" t="n"/>
      <c r="AB8" s="27" t="n"/>
      <c r="AC8" s="27" t="n"/>
      <c r="AD8" s="27" t="n"/>
      <c r="AE8" s="55" t="n"/>
    </row>
    <row r="9">
      <c r="A9" s="351" t="n"/>
      <c r="B9" s="72" t="inlineStr">
        <is>
          <t>FEV1 Variance</t>
        </is>
      </c>
      <c r="C9" s="79" t="n"/>
      <c r="D9" s="79" t="n"/>
      <c r="E9" s="127" t="inlineStr">
        <is>
          <t>Yes</t>
        </is>
      </c>
      <c r="F9" s="77" t="n"/>
      <c r="G9" s="267" t="inlineStr">
        <is>
          <t>Lowest Value</t>
        </is>
      </c>
      <c r="I9" s="178" t="n">
        <v>91</v>
      </c>
      <c r="J9" s="360" t="n"/>
      <c r="N9" s="359" t="n"/>
      <c r="P9" s="172" t="n"/>
      <c r="Q9" s="171" t="n"/>
      <c r="R9" s="351" t="n"/>
      <c r="S9" s="351" t="n"/>
      <c r="U9" s="27" t="n"/>
      <c r="V9" s="27" t="n"/>
      <c r="W9" s="27" t="n"/>
      <c r="X9" s="27" t="n"/>
      <c r="Y9" s="28" t="n"/>
      <c r="AA9" s="27" t="n"/>
      <c r="AB9" s="27" t="n"/>
      <c r="AC9" s="27" t="n"/>
      <c r="AD9" s="27" t="n"/>
      <c r="AE9" s="55" t="n"/>
    </row>
    <row r="10">
      <c r="A10" s="351" t="n"/>
      <c r="B10" s="72" t="inlineStr">
        <is>
          <t>FEV1 Variance Persistence</t>
        </is>
      </c>
      <c r="C10" s="79" t="n"/>
      <c r="D10" s="79" t="n"/>
      <c r="E10" s="127" t="inlineStr">
        <is>
          <t>Yes</t>
        </is>
      </c>
      <c r="F10" s="77" t="n"/>
      <c r="G10" s="267" t="inlineStr">
        <is>
          <t>Duration (s)</t>
        </is>
      </c>
      <c r="I10" s="158" t="inlineStr">
        <is>
          <t>NA</t>
        </is>
      </c>
      <c r="J10" s="361" t="n"/>
      <c r="N10" s="359" t="n"/>
      <c r="P10" s="172" t="n"/>
      <c r="Q10" s="171" t="n"/>
      <c r="R10" s="351" t="n"/>
      <c r="S10" s="351" t="n"/>
      <c r="U10" s="27" t="n"/>
      <c r="V10" s="27" t="n"/>
      <c r="W10" s="27" t="n"/>
      <c r="X10" s="27" t="n"/>
      <c r="Y10" s="28" t="n"/>
      <c r="AA10" s="27" t="n"/>
      <c r="AB10" s="27" t="n"/>
      <c r="AC10" s="27" t="n"/>
      <c r="AD10" s="27" t="n"/>
      <c r="AE10" s="55" t="n"/>
    </row>
    <row customHeight="1" ht="16" r="11" s="62" thickBot="1">
      <c r="A11" s="351" t="n"/>
      <c r="B11" s="83" t="inlineStr">
        <is>
          <t>Lowest FEV1 (current month)</t>
        </is>
      </c>
      <c r="C11" s="84" t="n"/>
      <c r="D11" s="84" t="n"/>
      <c r="E11" s="170">
        <f>MIN(H119:H128)</f>
        <v/>
      </c>
      <c r="F11" s="85" t="n"/>
      <c r="G11" s="285" t="inlineStr">
        <is>
          <t>Heart Rate (B/M)</t>
        </is>
      </c>
      <c r="H11" s="362" t="n"/>
      <c r="I11" s="216" t="inlineStr">
        <is>
          <t>70 (65-85)</t>
        </is>
      </c>
      <c r="J11" s="363" t="n"/>
      <c r="K11" s="362" t="n"/>
      <c r="L11" s="362" t="n"/>
      <c r="M11" s="362" t="n"/>
      <c r="N11" s="364" t="n"/>
      <c r="P11" s="172" t="n"/>
      <c r="Q11" s="171" t="n"/>
      <c r="R11" s="351" t="n"/>
      <c r="S11" s="351" t="n"/>
      <c r="U11" s="27" t="n"/>
      <c r="V11" s="27" t="n"/>
      <c r="W11" s="27" t="n"/>
      <c r="X11" s="27" t="n"/>
      <c r="Y11" s="28" t="n"/>
      <c r="AA11" s="27" t="n"/>
      <c r="AB11" s="27" t="n"/>
      <c r="AC11" s="27" t="n"/>
      <c r="AD11" s="27" t="n"/>
      <c r="AE11" s="55" t="n"/>
    </row>
    <row r="12">
      <c r="A12" s="351" t="n"/>
      <c r="B12" s="287" t="inlineStr">
        <is>
          <t>Monitoring Weeks (last 20 weeks without variance month)</t>
        </is>
      </c>
      <c r="C12" s="348" t="n"/>
      <c r="D12" s="348" t="n"/>
      <c r="E12" s="348" t="n"/>
      <c r="F12" s="348" t="n"/>
      <c r="G12" s="348" t="n"/>
      <c r="H12" s="348" t="n"/>
      <c r="I12" s="287" t="inlineStr">
        <is>
          <t>Monitoring Weeks (variance month)</t>
        </is>
      </c>
      <c r="J12" s="348" t="n"/>
      <c r="K12" s="348" t="n"/>
      <c r="L12" s="348" t="n"/>
      <c r="M12" s="348" t="n"/>
      <c r="N12" s="348" t="n"/>
      <c r="P12" s="172" t="n"/>
      <c r="Q12" s="171" t="n"/>
      <c r="R12" s="351" t="n"/>
      <c r="S12" s="351" t="n"/>
      <c r="U12" s="27" t="n"/>
      <c r="V12" s="27" t="n"/>
      <c r="W12" s="27" t="n"/>
      <c r="X12" s="27" t="n"/>
      <c r="Y12" s="28" t="n"/>
      <c r="AA12" s="27" t="n"/>
      <c r="AB12" s="27" t="n"/>
      <c r="AC12" s="27" t="n"/>
      <c r="AD12" s="27" t="n"/>
      <c r="AE12" s="55" t="n"/>
    </row>
    <row r="13">
      <c r="A13" s="351" t="n"/>
      <c r="B13" s="81" t="n"/>
      <c r="C13" s="88" t="n"/>
      <c r="D13" s="88" t="n"/>
      <c r="E13" s="88" t="n"/>
      <c r="F13" s="88" t="n"/>
      <c r="G13" s="88" t="n"/>
      <c r="H13" s="81" t="n"/>
      <c r="I13" s="88" t="n"/>
      <c r="J13" s="88" t="n"/>
      <c r="K13" s="88" t="n"/>
      <c r="L13" s="88" t="n"/>
      <c r="M13" s="88" t="n"/>
      <c r="N13" s="81" t="n"/>
      <c r="P13" s="172" t="n"/>
      <c r="Q13" s="171" t="n"/>
      <c r="R13" s="351" t="n"/>
      <c r="S13" s="351" t="n"/>
      <c r="U13" s="29" t="n"/>
      <c r="V13" s="29" t="n"/>
      <c r="W13" s="29" t="n"/>
      <c r="X13" s="29" t="n"/>
      <c r="Y13" s="29" t="n"/>
      <c r="AA13" s="29" t="n"/>
      <c r="AB13" s="29" t="n"/>
      <c r="AC13" s="29" t="n"/>
      <c r="AD13" s="29" t="n"/>
      <c r="AE13" s="29" t="n"/>
    </row>
    <row r="14">
      <c r="A14" s="351" t="n"/>
      <c r="B14" s="81" t="n"/>
      <c r="C14" s="88" t="n"/>
      <c r="D14" s="88" t="n"/>
      <c r="E14" s="88" t="n"/>
      <c r="F14" s="88" t="n"/>
      <c r="G14" s="88" t="n"/>
      <c r="H14" s="81" t="n"/>
      <c r="I14" s="88" t="n"/>
      <c r="J14" s="88" t="n"/>
      <c r="K14" s="88" t="n"/>
      <c r="L14" s="88" t="n"/>
      <c r="M14" s="88" t="n"/>
      <c r="N14" s="81" t="n"/>
      <c r="P14" s="172" t="n"/>
      <c r="Q14" s="171" t="n"/>
      <c r="R14" s="351" t="n"/>
      <c r="S14" s="351" t="n"/>
      <c r="U14" s="29" t="n"/>
      <c r="V14" s="29" t="n"/>
      <c r="W14" s="29" t="n"/>
      <c r="X14" s="29" t="n"/>
      <c r="Y14" s="29" t="n"/>
      <c r="AA14" s="29" t="n"/>
      <c r="AB14" s="29" t="n"/>
      <c r="AC14" s="29" t="n"/>
      <c r="AD14" s="29" t="n"/>
      <c r="AE14" s="29" t="n"/>
    </row>
    <row r="15">
      <c r="A15" s="351" t="n"/>
      <c r="B15" s="81" t="n"/>
      <c r="C15" s="88" t="n"/>
      <c r="D15" s="88" t="n"/>
      <c r="E15" s="88" t="n"/>
      <c r="F15" s="88" t="n"/>
      <c r="G15" s="88" t="n"/>
      <c r="H15" s="81" t="n"/>
      <c r="I15" s="88" t="n"/>
      <c r="J15" s="88" t="n"/>
      <c r="K15" s="88" t="n"/>
      <c r="L15" s="88" t="n"/>
      <c r="M15" s="88" t="n"/>
      <c r="N15" s="81" t="n"/>
      <c r="P15" s="172" t="n"/>
      <c r="Q15" s="171" t="n"/>
      <c r="R15" s="351" t="n"/>
      <c r="S15" s="351" t="n"/>
      <c r="U15" s="29" t="n"/>
      <c r="V15" s="29" t="n"/>
      <c r="W15" s="29" t="n"/>
      <c r="X15" s="29" t="n"/>
      <c r="Y15" s="29" t="n"/>
      <c r="AA15" s="29" t="n"/>
      <c r="AB15" s="29" t="n"/>
      <c r="AC15" s="29" t="n"/>
      <c r="AD15" s="29" t="n"/>
      <c r="AE15" s="29" t="n"/>
    </row>
    <row r="16">
      <c r="A16" s="351" t="n"/>
      <c r="B16" s="81" t="n"/>
      <c r="C16" s="88" t="n"/>
      <c r="D16" s="88" t="n"/>
      <c r="E16" s="88" t="n"/>
      <c r="F16" s="88" t="n"/>
      <c r="G16" s="88" t="n"/>
      <c r="H16" s="81" t="n"/>
      <c r="I16" s="88" t="n"/>
      <c r="J16" s="88" t="n"/>
      <c r="K16" s="88" t="n"/>
      <c r="L16" s="88" t="n"/>
      <c r="M16" s="88" t="n"/>
      <c r="N16" s="81" t="n"/>
      <c r="P16" s="172" t="n"/>
      <c r="Q16" s="171" t="n"/>
      <c r="R16" s="351" t="n"/>
      <c r="S16" s="351" t="n"/>
      <c r="U16" s="29" t="n"/>
      <c r="V16" s="29" t="n"/>
      <c r="W16" s="29" t="n"/>
      <c r="X16" s="29" t="n"/>
      <c r="Y16" s="29" t="n"/>
      <c r="AA16" s="29" t="n"/>
      <c r="AB16" s="29" t="n"/>
      <c r="AC16" s="29" t="n"/>
      <c r="AD16" s="29" t="n"/>
      <c r="AE16" s="29" t="n"/>
    </row>
    <row r="17">
      <c r="A17" s="351" t="n"/>
      <c r="B17" s="81" t="n"/>
      <c r="C17" s="88" t="n"/>
      <c r="D17" s="88" t="n"/>
      <c r="E17" s="88" t="n"/>
      <c r="F17" s="88" t="n"/>
      <c r="G17" s="88" t="n"/>
      <c r="H17" s="81" t="n"/>
      <c r="I17" s="88" t="n"/>
      <c r="J17" s="88" t="n"/>
      <c r="K17" s="88" t="n"/>
      <c r="L17" s="88" t="n"/>
      <c r="M17" s="88" t="n"/>
      <c r="N17" s="81" t="n"/>
      <c r="P17" s="172" t="n"/>
      <c r="Q17" s="171" t="n"/>
      <c r="R17" s="351" t="n"/>
      <c r="S17" s="351" t="n"/>
      <c r="U17" s="29" t="n"/>
      <c r="V17" s="29" t="n"/>
      <c r="W17" s="29" t="n"/>
      <c r="X17" s="29" t="n"/>
      <c r="Y17" s="29" t="n"/>
      <c r="AA17" s="29" t="n"/>
      <c r="AB17" s="29" t="n"/>
      <c r="AC17" s="29" t="n"/>
      <c r="AD17" s="29" t="n"/>
      <c r="AE17" s="29" t="n"/>
    </row>
    <row r="18">
      <c r="A18" s="351" t="n"/>
      <c r="B18" s="81" t="n"/>
      <c r="C18" s="88" t="n"/>
      <c r="D18" s="88" t="n"/>
      <c r="E18" s="88" t="n"/>
      <c r="F18" s="88" t="n"/>
      <c r="G18" s="88" t="n"/>
      <c r="H18" s="81" t="n"/>
      <c r="I18" s="88" t="n"/>
      <c r="J18" s="88" t="n"/>
      <c r="K18" s="88" t="n"/>
      <c r="L18" s="88" t="n"/>
      <c r="M18" s="88" t="n"/>
      <c r="N18" s="81" t="n"/>
      <c r="P18" s="172" t="n"/>
      <c r="Q18" s="171" t="n"/>
      <c r="R18" s="351" t="n"/>
      <c r="S18" s="351" t="n"/>
      <c r="U18" s="29" t="n"/>
      <c r="V18" s="29" t="n"/>
      <c r="W18" s="29" t="n"/>
      <c r="X18" s="29" t="n"/>
      <c r="Y18" s="29" t="n"/>
      <c r="AA18" s="29" t="n"/>
      <c r="AB18" s="29" t="n"/>
      <c r="AC18" s="29" t="n"/>
      <c r="AD18" s="29" t="n"/>
      <c r="AE18" s="29" t="n"/>
    </row>
    <row r="19">
      <c r="A19" s="351" t="n"/>
      <c r="B19" s="81" t="n"/>
      <c r="C19" s="88" t="n"/>
      <c r="D19" s="88" t="n"/>
      <c r="E19" s="88" t="n"/>
      <c r="F19" s="88" t="n"/>
      <c r="G19" s="88" t="n"/>
      <c r="H19" s="81" t="n"/>
      <c r="I19" s="88" t="n"/>
      <c r="J19" s="88" t="n"/>
      <c r="K19" s="88" t="n"/>
      <c r="L19" s="88" t="n"/>
      <c r="M19" s="88" t="n"/>
      <c r="N19" s="81" t="n"/>
      <c r="P19" s="172" t="n"/>
      <c r="Q19" s="171" t="n"/>
      <c r="R19" s="351" t="n"/>
      <c r="S19" s="351" t="n"/>
      <c r="U19" s="29" t="n"/>
      <c r="V19" s="29" t="n"/>
      <c r="W19" s="29" t="n"/>
      <c r="X19" s="29" t="n"/>
      <c r="Y19" s="29" t="n"/>
      <c r="AA19" s="29" t="n"/>
      <c r="AB19" s="29" t="n"/>
      <c r="AC19" s="29" t="n"/>
      <c r="AD19" s="29" t="n"/>
      <c r="AE19" s="29" t="n"/>
    </row>
    <row r="20">
      <c r="B20" s="81" t="n"/>
      <c r="C20" s="88" t="n"/>
      <c r="D20" s="88" t="n"/>
      <c r="E20" s="88" t="n"/>
      <c r="F20" s="88" t="n"/>
      <c r="G20" s="88" t="n"/>
      <c r="H20" s="81" t="n"/>
      <c r="I20" s="88" t="n"/>
      <c r="J20" s="88" t="n"/>
      <c r="K20" s="88" t="n"/>
      <c r="L20" s="88" t="n"/>
      <c r="M20" s="88" t="n"/>
      <c r="N20" s="81" t="n"/>
      <c r="P20" s="29" t="n"/>
      <c r="U20" s="29" t="n"/>
      <c r="V20" s="29" t="n"/>
      <c r="W20" s="29" t="n"/>
      <c r="X20" s="29" t="n"/>
      <c r="Y20" s="29" t="n"/>
      <c r="AA20" s="29" t="n"/>
      <c r="AB20" s="29" t="n"/>
      <c r="AC20" s="29" t="n"/>
      <c r="AD20" s="29" t="n"/>
      <c r="AE20" s="29" t="n"/>
    </row>
    <row r="21">
      <c r="B21" s="81" t="n"/>
      <c r="C21" s="88" t="n"/>
      <c r="D21" s="88" t="n"/>
      <c r="E21" s="88" t="n"/>
      <c r="F21" s="88" t="n"/>
      <c r="G21" s="88" t="n"/>
      <c r="H21" s="81" t="n"/>
      <c r="I21" s="88" t="n"/>
      <c r="J21" s="88" t="n"/>
      <c r="K21" s="88" t="n"/>
      <c r="L21" s="88" t="n"/>
      <c r="M21" s="88" t="n"/>
      <c r="N21" s="81" t="n"/>
      <c r="P21" s="29" t="n"/>
      <c r="U21" s="29" t="n"/>
      <c r="V21" s="29" t="n"/>
      <c r="W21" s="29" t="n"/>
      <c r="X21" s="29" t="n"/>
      <c r="Y21" s="29" t="n"/>
      <c r="AA21" s="29" t="n"/>
      <c r="AB21" s="29" t="n"/>
      <c r="AC21" s="29" t="n"/>
      <c r="AD21" s="29" t="n"/>
      <c r="AE21" s="29" t="n"/>
    </row>
    <row r="22">
      <c r="B22" s="81" t="n"/>
      <c r="C22" s="88" t="n"/>
      <c r="D22" s="88" t="n"/>
      <c r="E22" s="88" t="n"/>
      <c r="F22" s="88" t="n"/>
      <c r="G22" s="88" t="n"/>
      <c r="H22" s="81" t="n"/>
      <c r="I22" s="88" t="n"/>
      <c r="J22" s="88" t="n"/>
      <c r="K22" s="88" t="n"/>
      <c r="L22" s="88" t="n"/>
      <c r="M22" s="88" t="n"/>
      <c r="N22" s="81" t="n"/>
      <c r="P22" s="29" t="n"/>
      <c r="U22" s="29" t="n"/>
      <c r="V22" s="29" t="n"/>
      <c r="W22" s="29" t="n"/>
      <c r="X22" s="29" t="n"/>
      <c r="Y22" s="29" t="n"/>
      <c r="AA22" s="29" t="n"/>
      <c r="AB22" s="29" t="n"/>
      <c r="AC22" s="29" t="n"/>
      <c r="AD22" s="29" t="n"/>
      <c r="AE22" s="29" t="n"/>
    </row>
    <row r="23">
      <c r="B23" s="81" t="n"/>
      <c r="C23" s="88" t="n"/>
      <c r="D23" s="88" t="n"/>
      <c r="E23" s="88" t="n"/>
      <c r="F23" s="88" t="n"/>
      <c r="G23" s="88" t="n"/>
      <c r="H23" s="81" t="n"/>
      <c r="I23" s="88" t="n"/>
      <c r="J23" s="88" t="n"/>
      <c r="K23" s="88" t="n"/>
      <c r="L23" s="88" t="n"/>
      <c r="M23" s="88" t="n"/>
      <c r="N23" s="81" t="n"/>
      <c r="P23" s="29" t="n"/>
      <c r="U23" s="29" t="n"/>
      <c r="V23" s="29" t="n"/>
      <c r="W23" s="29" t="n"/>
      <c r="X23" s="29" t="n"/>
      <c r="Y23" s="29" t="n"/>
      <c r="AA23" s="29" t="n"/>
      <c r="AB23" s="29" t="n"/>
      <c r="AC23" s="29" t="n"/>
      <c r="AD23" s="29" t="n"/>
      <c r="AE23" s="29" t="n"/>
    </row>
    <row r="24">
      <c r="B24" s="81" t="n"/>
      <c r="C24" s="88" t="n"/>
      <c r="D24" s="88" t="n"/>
      <c r="E24" s="88" t="n"/>
      <c r="F24" s="88" t="n"/>
      <c r="G24" s="88" t="n"/>
      <c r="H24" s="81" t="n"/>
      <c r="I24" s="88" t="n"/>
      <c r="J24" s="88" t="n"/>
      <c r="K24" s="88" t="n"/>
      <c r="L24" s="88" t="n"/>
      <c r="M24" s="88" t="n"/>
      <c r="N24" s="81" t="n"/>
      <c r="P24" s="29" t="n"/>
      <c r="U24" s="29" t="n"/>
      <c r="V24" s="29" t="n"/>
      <c r="W24" s="29" t="n"/>
      <c r="X24" s="29" t="n"/>
      <c r="Y24" s="29" t="n"/>
      <c r="AA24" s="29" t="n"/>
      <c r="AB24" s="29" t="n"/>
      <c r="AC24" s="29" t="n"/>
      <c r="AD24" s="29" t="n"/>
      <c r="AE24" s="29" t="n"/>
    </row>
    <row r="25">
      <c r="B25" s="81" t="n"/>
      <c r="C25" s="88" t="n"/>
      <c r="D25" s="88" t="n"/>
      <c r="E25" s="88" t="n"/>
      <c r="F25" s="88" t="n"/>
      <c r="G25" s="88" t="n"/>
      <c r="H25" s="81" t="n"/>
      <c r="I25" s="88" t="n"/>
      <c r="J25" s="88" t="n"/>
      <c r="K25" s="88" t="n"/>
      <c r="L25" s="88" t="n"/>
      <c r="M25" s="88" t="n"/>
      <c r="N25" s="81" t="n"/>
      <c r="P25" s="29" t="n"/>
      <c r="U25" s="29" t="n"/>
      <c r="V25" s="29" t="n"/>
      <c r="W25" s="29" t="n"/>
      <c r="X25" s="29" t="n"/>
      <c r="Y25" s="29" t="n"/>
      <c r="AA25" s="29" t="n"/>
      <c r="AB25" s="29" t="n"/>
      <c r="AC25" s="29" t="n"/>
      <c r="AD25" s="29" t="n"/>
      <c r="AE25" s="29" t="n"/>
    </row>
    <row customHeight="1" ht="16" r="26" s="62" thickBot="1">
      <c r="B26" s="117" t="inlineStr">
        <is>
          <t>Liters</t>
        </is>
      </c>
      <c r="C26" s="117" t="inlineStr">
        <is>
          <t>Mean</t>
        </is>
      </c>
      <c r="D26" s="89" t="inlineStr">
        <is>
          <t>Min</t>
        </is>
      </c>
      <c r="E26" s="89" t="inlineStr">
        <is>
          <t>Max</t>
        </is>
      </c>
      <c r="F26" s="89" t="inlineStr">
        <is>
          <t>SD  2</t>
        </is>
      </c>
      <c r="G26" s="89" t="inlineStr">
        <is>
          <t>CV (2SD)</t>
        </is>
      </c>
      <c r="H26" s="90" t="n"/>
      <c r="I26" s="91" t="inlineStr">
        <is>
          <t>Slope (mL/M)</t>
        </is>
      </c>
      <c r="J26" s="92" t="inlineStr">
        <is>
          <t>R</t>
        </is>
      </c>
      <c r="K26" s="92" t="inlineStr">
        <is>
          <t>R-square</t>
        </is>
      </c>
      <c r="L26" s="92" t="inlineStr">
        <is>
          <t>TDays</t>
        </is>
      </c>
      <c r="M26" s="92" t="inlineStr">
        <is>
          <t>P-value</t>
        </is>
      </c>
      <c r="N26" s="90" t="n"/>
      <c r="P26" s="29" t="n"/>
      <c r="AA26" s="29" t="n"/>
      <c r="AB26" s="29" t="n"/>
      <c r="AC26" s="29" t="n"/>
      <c r="AD26" s="29" t="n"/>
      <c r="AE26" s="29" t="n"/>
    </row>
    <row r="27">
      <c r="B27" s="90" t="inlineStr">
        <is>
          <t>4-8 weeks</t>
        </is>
      </c>
      <c r="C27" s="118">
        <f>AVERAGE(H119:H128)</f>
        <v/>
      </c>
      <c r="D27" s="105">
        <f>MIN(H119:H128)</f>
        <v/>
      </c>
      <c r="E27" s="105">
        <f>MAX(H119:H128)</f>
        <v/>
      </c>
      <c r="F27" s="105">
        <f>STDEV(H119:H128)*2</f>
        <v/>
      </c>
      <c r="G27" s="163">
        <f>(F27)/C27</f>
        <v/>
      </c>
      <c r="H27" s="90" t="n"/>
      <c r="I27" s="123">
        <f>IF(H128&gt;0, SLOPE(M119:M128,R119:R128), "")</f>
        <v/>
      </c>
      <c r="J27" s="105">
        <f>IF(H128&gt;0, CORREL(M119:M128,P119:P128),"")</f>
        <v/>
      </c>
      <c r="K27" s="365">
        <f>IF(H128&gt;0, J27^2, "")</f>
        <v/>
      </c>
      <c r="L27" s="97">
        <f>COUNT(A119:A128)</f>
        <v/>
      </c>
      <c r="M27" s="105">
        <f>IF(J27&gt;0, TDIST(J27*SQRT((L27-2)/(1-K27)),(L27-2),1),TDIST(-J27*SQRT((L27-2)/(1-K27)),(L27-2),1))</f>
        <v/>
      </c>
      <c r="N27" s="90" t="n"/>
      <c r="P27" s="29" t="n"/>
      <c r="AA27" s="29" t="n"/>
      <c r="AB27" s="29" t="n"/>
      <c r="AC27" s="29" t="n"/>
      <c r="AD27" s="29" t="n"/>
      <c r="AE27" s="29" t="n"/>
    </row>
    <row r="28">
      <c r="B28" s="90" t="inlineStr">
        <is>
          <t>8-24 weeks</t>
        </is>
      </c>
      <c r="C28" s="118">
        <f>AVERAGE(H102:H122)</f>
        <v/>
      </c>
      <c r="D28" s="105">
        <f>MIN(H102:H122)</f>
        <v/>
      </c>
      <c r="E28" s="105">
        <f>MAX(H102:H122)</f>
        <v/>
      </c>
      <c r="F28" s="105">
        <f>STDEV(H102:H122)*2</f>
        <v/>
      </c>
      <c r="G28" s="163">
        <f>(F28)/C28</f>
        <v/>
      </c>
      <c r="H28" s="90" t="n"/>
      <c r="I28" s="366">
        <f>IF(H122&gt;0, SLOPE(M102:M122,R102:R122), "")</f>
        <v/>
      </c>
      <c r="J28" s="105">
        <f>IF(H122&gt;0, CORREL(M102:M122,P102:P122),"")</f>
        <v/>
      </c>
      <c r="K28" s="365">
        <f>IF(H122&gt;0, J28^2, "")</f>
        <v/>
      </c>
      <c r="L28" s="97">
        <f>COUNT(A102:A122)</f>
        <v/>
      </c>
      <c r="M28" s="105">
        <f>IF(J28&gt;0, TDIST(J28*SQRT((L28-2)/(1-K28)),(L28-2),1),TDIST(-J28*SQRT((L28-2)/(1-K28)),(L28-2),1))</f>
        <v/>
      </c>
      <c r="N28" s="90" t="n"/>
      <c r="P28" s="29" t="n"/>
      <c r="AA28" s="29" t="n"/>
      <c r="AB28" s="29" t="n"/>
      <c r="AC28" s="29" t="n"/>
      <c r="AD28" s="29" t="n"/>
      <c r="AE28" s="29" t="n"/>
    </row>
    <row r="29">
      <c r="B29" s="118" t="inlineStr">
        <is>
          <t>28-48 weeks</t>
        </is>
      </c>
      <c r="C29" s="118">
        <f>AVERAGE(H78:H101)</f>
        <v/>
      </c>
      <c r="D29" s="105">
        <f>MIN(H78:H101)</f>
        <v/>
      </c>
      <c r="E29" s="105">
        <f>MAX(H78:H101)</f>
        <v/>
      </c>
      <c r="F29" s="105">
        <f>STDEV(H78:H101)*2</f>
        <v/>
      </c>
      <c r="G29" s="163">
        <f>(F29)/C29</f>
        <v/>
      </c>
      <c r="H29" s="90" t="n"/>
      <c r="I29" s="123">
        <f>IF(H101&gt;0, SLOPE(M78:M101,R78:R101), "")</f>
        <v/>
      </c>
      <c r="J29" s="105">
        <f>IF(H101&gt;0, CORREL(M78:M101,P78:P101),"")</f>
        <v/>
      </c>
      <c r="K29" s="365">
        <f>IF(H77&gt;0, J29^2, "")</f>
        <v/>
      </c>
      <c r="L29" s="97">
        <f>COUNT(A78:A101)</f>
        <v/>
      </c>
      <c r="M29" s="105">
        <f>IF(J29&gt;0, TDIST(J29*SQRT((L29-2)/(1-K29)),(L29-2),1),TDIST(-J29*SQRT((L29-2)/(1-K29)),(L29-2),1))</f>
        <v/>
      </c>
      <c r="N29" s="90" t="n"/>
      <c r="P29" s="29" t="n"/>
      <c r="AA29" s="29" t="n"/>
      <c r="AB29" s="29" t="n"/>
      <c r="AC29" s="29" t="n"/>
      <c r="AD29" s="29" t="n"/>
      <c r="AE29" s="29" t="n"/>
    </row>
    <row r="30">
      <c r="B30" s="90" t="inlineStr">
        <is>
          <t>Pre-Surv NL Range</t>
        </is>
      </c>
      <c r="C30" s="118">
        <f>AVERAGE(H34:H77)</f>
        <v/>
      </c>
      <c r="D30" s="105">
        <f>MIN(H34:H77)</f>
        <v/>
      </c>
      <c r="E30" s="105">
        <f>MAX(H34:H77)</f>
        <v/>
      </c>
      <c r="F30" s="105">
        <f>STDEV(H34:H77)*2</f>
        <v/>
      </c>
      <c r="G30" s="163">
        <f>(F30)/C30</f>
        <v/>
      </c>
      <c r="H30" s="90" t="n"/>
      <c r="I30" s="123">
        <f>IF(H77&gt;0, SLOPE(M34:M77,R34:R77), "")</f>
        <v/>
      </c>
      <c r="J30" s="105">
        <f>IF(H77&gt;0, CORREL(M34:M77,P34:P77),"")</f>
        <v/>
      </c>
      <c r="K30" s="365">
        <f>IF(H77&gt;0, J30^2, "")</f>
        <v/>
      </c>
      <c r="L30" s="97">
        <f>COUNT(A34:A77)</f>
        <v/>
      </c>
      <c r="M30" s="105">
        <f>IF(J30&gt;0, TDIST(J30*SQRT((L30-2)/(1-K30)),(L30-2),1),TDIST(-J30*SQRT((L30-2)/(1-K30)),(L30-2),1))</f>
        <v/>
      </c>
      <c r="N30" s="90" t="n"/>
      <c r="P30" s="29" t="n"/>
      <c r="AA30" s="29" t="n"/>
      <c r="AB30" s="29" t="n"/>
      <c r="AC30" s="29" t="n"/>
      <c r="AD30" s="29" t="n"/>
      <c r="AE30" s="29" t="n"/>
    </row>
    <row r="31">
      <c r="B31" s="128" t="inlineStr">
        <is>
          <t>Current NL Range</t>
        </is>
      </c>
      <c r="C31" s="119">
        <f>AVERAGE(H34:H123)</f>
        <v/>
      </c>
      <c r="D31" s="100">
        <f>MIN(H34:H123)</f>
        <v/>
      </c>
      <c r="E31" s="100">
        <f>MAX(H34:H123)</f>
        <v/>
      </c>
      <c r="F31" s="100">
        <f>STDEV(H34:H123)*2</f>
        <v/>
      </c>
      <c r="G31" s="99">
        <f>(F31)/C31</f>
        <v/>
      </c>
      <c r="H31" s="90" t="n"/>
      <c r="I31" s="156">
        <f>IF(H123&gt;0, SLOPE(M34:M123,R34:R123), "")</f>
        <v/>
      </c>
      <c r="J31" s="100">
        <f>IF(H123&gt;0, CORREL(M34:M123,P34:P123),"")</f>
        <v/>
      </c>
      <c r="K31" s="367">
        <f>IF(H123&gt;0, J31^2, "")</f>
        <v/>
      </c>
      <c r="L31" s="102">
        <f>COUNT(A34:A123)</f>
        <v/>
      </c>
      <c r="M31" s="103">
        <f>IF(J31&gt;0, TDIST(J31*SQRT((L31-2)/(1-K31)),(L31-2),1),TDIST(-J31*SQRT((L31-2)/(1-K31)),(L31-2),1))</f>
        <v/>
      </c>
      <c r="N31" s="90" t="n"/>
      <c r="P31" s="29" t="n"/>
      <c r="AA31" s="29" t="n"/>
      <c r="AB31" s="29" t="n"/>
      <c r="AC31" s="29" t="n"/>
      <c r="AD31" s="29" t="n"/>
      <c r="AE31" s="29" t="n"/>
    </row>
    <row r="32">
      <c r="B32" s="29" t="n"/>
      <c r="C32" s="29" t="n"/>
      <c r="D32" s="29" t="n"/>
      <c r="E32" s="29" t="n"/>
      <c r="F32" s="29" t="n"/>
      <c r="G32" s="29" t="n"/>
      <c r="H32" s="29" t="n"/>
      <c r="I32" s="29" t="n"/>
      <c r="J32" s="30" t="n"/>
      <c r="K32" s="30" t="n"/>
      <c r="L32" s="30" t="n"/>
      <c r="M32" s="30" t="n"/>
      <c r="N32" s="29" t="n"/>
      <c r="O32" s="29" t="n"/>
      <c r="P32" s="29" t="n"/>
      <c r="U32" s="29" t="n"/>
      <c r="V32" s="29" t="n"/>
      <c r="W32" s="29" t="n"/>
      <c r="X32" s="29" t="n"/>
      <c r="Y32" s="29" t="n"/>
      <c r="AA32" s="29" t="n"/>
      <c r="AB32" s="29" t="n"/>
      <c r="AC32" s="29" t="n"/>
      <c r="AD32" s="29" t="n"/>
      <c r="AE32" s="29" t="n"/>
    </row>
    <row customHeight="1" ht="16" r="33" s="62" thickBot="1">
      <c r="A33" s="48" t="inlineStr">
        <is>
          <t>PTN</t>
        </is>
      </c>
      <c r="B33" s="49" t="inlineStr">
        <is>
          <t>FEV11</t>
        </is>
      </c>
      <c r="C33" s="49" t="inlineStr">
        <is>
          <t>FEV12</t>
        </is>
      </c>
      <c r="D33" s="49" t="inlineStr">
        <is>
          <t>FEV13</t>
        </is>
      </c>
      <c r="E33" s="49" t="inlineStr">
        <is>
          <t>FEV14</t>
        </is>
      </c>
      <c r="F33" s="49" t="inlineStr">
        <is>
          <t>FEV15</t>
        </is>
      </c>
      <c r="G33" s="49" t="inlineStr">
        <is>
          <t>FEV16</t>
        </is>
      </c>
      <c r="H33" s="49" t="inlineStr">
        <is>
          <t>FEV1MAX</t>
        </is>
      </c>
      <c r="I33" s="49" t="inlineStr">
        <is>
          <t>MAX</t>
        </is>
      </c>
      <c r="J33" s="50" t="inlineStr">
        <is>
          <t>%MAX</t>
        </is>
      </c>
      <c r="K33" s="50" t="inlineStr">
        <is>
          <t>Mean</t>
        </is>
      </c>
      <c r="L33" s="50" t="inlineStr">
        <is>
          <t>% Mean</t>
        </is>
      </c>
      <c r="M33" s="50" t="inlineStr">
        <is>
          <t>FEV1×K</t>
        </is>
      </c>
      <c r="N33" s="50" t="inlineStr">
        <is>
          <t>Date</t>
        </is>
      </c>
      <c r="O33" s="50" t="inlineStr">
        <is>
          <t>Enroll Date</t>
        </is>
      </c>
      <c r="P33" s="50" t="inlineStr">
        <is>
          <t>Days</t>
        </is>
      </c>
      <c r="Q33" s="54" t="inlineStr">
        <is>
          <t>DTx</t>
        </is>
      </c>
      <c r="R33" s="54" t="inlineStr">
        <is>
          <t>WeeksPEn</t>
        </is>
      </c>
      <c r="S33" s="53" t="inlineStr">
        <is>
          <t>Status</t>
        </is>
      </c>
      <c r="U33" s="29" t="n"/>
      <c r="V33" s="29" t="n"/>
      <c r="W33" s="29" t="n"/>
      <c r="X33" s="29" t="n"/>
      <c r="Y33" s="29" t="n"/>
      <c r="AA33" s="29" t="n"/>
      <c r="AB33" s="29" t="n"/>
      <c r="AC33" s="29" t="n"/>
      <c r="AD33" s="29" t="n"/>
      <c r="AE33" s="29" t="n"/>
    </row>
    <row r="34">
      <c r="A34" s="42" t="n">
        <v>20</v>
      </c>
      <c r="B34" s="42" t="n">
        <v>2.52</v>
      </c>
      <c r="C34" s="42" t="n">
        <v>2.32</v>
      </c>
      <c r="D34" s="42" t="n">
        <v>2.42</v>
      </c>
      <c r="E34" s="42" t="n">
        <v>2.51</v>
      </c>
      <c r="F34" s="42" t="n">
        <v>2.48</v>
      </c>
      <c r="G34" s="42" t="n">
        <v>2.5</v>
      </c>
      <c r="H34" s="42">
        <f>MAX(B34:G34)</f>
        <v/>
      </c>
      <c r="I34" s="368">
        <f>MAX(H34:H77)</f>
        <v/>
      </c>
      <c r="J34" s="37">
        <f>(H34-I34)/(I34)</f>
        <v/>
      </c>
      <c r="K34" s="43">
        <f>AVERAGE(H34:H77)</f>
        <v/>
      </c>
      <c r="L34" s="37">
        <f>(H34-K34)/(K34)</f>
        <v/>
      </c>
      <c r="M34" s="42">
        <f>1000*H34</f>
        <v/>
      </c>
      <c r="N34" s="44" t="n">
        <v>43192</v>
      </c>
      <c r="O34" s="44" t="n">
        <v>43191</v>
      </c>
      <c r="P34" s="47">
        <f>(N34-O34)</f>
        <v/>
      </c>
      <c r="Q34" s="44" t="n">
        <v>40648</v>
      </c>
      <c r="R34" s="368">
        <f>(N34-O34)/7</f>
        <v/>
      </c>
      <c r="S34" s="368" t="inlineStr">
        <is>
          <t>Pre-Surv</t>
        </is>
      </c>
      <c r="U34" s="27" t="n"/>
      <c r="V34" s="27" t="n"/>
      <c r="W34" s="27" t="n"/>
      <c r="X34" s="27" t="n"/>
      <c r="Y34" s="28" t="n"/>
    </row>
    <row r="35">
      <c r="A35" s="42">
        <f>(A34)</f>
        <v/>
      </c>
      <c r="B35" s="42" t="n">
        <v>2.4</v>
      </c>
      <c r="C35" s="42" t="n">
        <v>2.48</v>
      </c>
      <c r="D35" s="42" t="n">
        <v>2.44</v>
      </c>
      <c r="E35" s="42" t="n">
        <v>2.51</v>
      </c>
      <c r="F35" s="42" t="n">
        <v>2.4</v>
      </c>
      <c r="G35" s="42" t="n">
        <v>2.49</v>
      </c>
      <c r="H35" s="42">
        <f>MAX(B35:G35)</f>
        <v/>
      </c>
      <c r="I35" s="368">
        <f>(I34)</f>
        <v/>
      </c>
      <c r="J35" s="37">
        <f>(H35-I35)/(I35)</f>
        <v/>
      </c>
      <c r="K35" s="43">
        <f>(K34)</f>
        <v/>
      </c>
      <c r="L35" s="37">
        <f>(H35-K35)/(K35)</f>
        <v/>
      </c>
      <c r="M35" s="42">
        <f>1000*H35</f>
        <v/>
      </c>
      <c r="N35" s="44" t="n">
        <v>43193</v>
      </c>
      <c r="O35" s="44">
        <f>(O34)</f>
        <v/>
      </c>
      <c r="P35" s="47">
        <f>(N35-O35)</f>
        <v/>
      </c>
      <c r="Q35" s="44">
        <f>(Q34)</f>
        <v/>
      </c>
      <c r="R35" s="368">
        <f>(N35-O35)/7</f>
        <v/>
      </c>
      <c r="S35" s="368">
        <f>(S34)</f>
        <v/>
      </c>
      <c r="AA35" s="67" t="n"/>
    </row>
    <row r="36">
      <c r="A36" s="42">
        <f>(A35)</f>
        <v/>
      </c>
      <c r="B36" s="42" t="n">
        <v>2.4</v>
      </c>
      <c r="C36" s="42" t="n">
        <v>2.52</v>
      </c>
      <c r="D36" s="42" t="n">
        <v>2.48</v>
      </c>
      <c r="E36" s="42" t="n">
        <v>2.59</v>
      </c>
      <c r="F36" s="42" t="n">
        <v>2.61</v>
      </c>
      <c r="G36" s="42" t="n">
        <v>2.54</v>
      </c>
      <c r="H36" s="42">
        <f>MAX(B36:G36)</f>
        <v/>
      </c>
      <c r="I36" s="42">
        <f>(I35)</f>
        <v/>
      </c>
      <c r="J36" s="37">
        <f>(H36-I36)/(I36)</f>
        <v/>
      </c>
      <c r="K36" s="43">
        <f>(K35)</f>
        <v/>
      </c>
      <c r="L36" s="37">
        <f>(H36-K36)/(K36)</f>
        <v/>
      </c>
      <c r="M36" s="42">
        <f>1000*H36</f>
        <v/>
      </c>
      <c r="N36" s="44" t="n">
        <v>43194</v>
      </c>
      <c r="O36" s="44">
        <f>(O35)</f>
        <v/>
      </c>
      <c r="P36" s="47">
        <f>(N36-O36)</f>
        <v/>
      </c>
      <c r="Q36" s="44">
        <f>(Q35)</f>
        <v/>
      </c>
      <c r="R36" s="368">
        <f>(N36-O36)/7</f>
        <v/>
      </c>
      <c r="S36" s="368">
        <f>(S35)</f>
        <v/>
      </c>
    </row>
    <row r="37">
      <c r="A37" s="42">
        <f>(A36)</f>
        <v/>
      </c>
      <c r="B37" s="42" t="n">
        <v>2.42</v>
      </c>
      <c r="C37" s="42" t="n">
        <v>2.48</v>
      </c>
      <c r="D37" s="42" t="n">
        <v>2.52</v>
      </c>
      <c r="E37" s="42" t="n">
        <v>2.5</v>
      </c>
      <c r="F37" s="42" t="n">
        <v>2.47</v>
      </c>
      <c r="G37" s="42" t="n">
        <v>2.43</v>
      </c>
      <c r="H37" s="42">
        <f>MAX(B37:G37)</f>
        <v/>
      </c>
      <c r="I37" s="42">
        <f>(I36)</f>
        <v/>
      </c>
      <c r="J37" s="37">
        <f>(H37-I37)/(I37)</f>
        <v/>
      </c>
      <c r="K37" s="43">
        <f>(K36)</f>
        <v/>
      </c>
      <c r="L37" s="37">
        <f>(H37-K37)/(K37)</f>
        <v/>
      </c>
      <c r="M37" s="42">
        <f>1000*H37</f>
        <v/>
      </c>
      <c r="N37" s="44" t="n">
        <v>43195</v>
      </c>
      <c r="O37" s="44">
        <f>(O36)</f>
        <v/>
      </c>
      <c r="P37" s="47">
        <f>(N37-O37)</f>
        <v/>
      </c>
      <c r="Q37" s="44">
        <f>(Q36)</f>
        <v/>
      </c>
      <c r="R37" s="368">
        <f>(N37-O37)/7</f>
        <v/>
      </c>
      <c r="S37" s="368">
        <f>(S36)</f>
        <v/>
      </c>
    </row>
    <row r="38">
      <c r="A38" s="42">
        <f>(A37)</f>
        <v/>
      </c>
      <c r="B38" s="42" t="n">
        <v>2.47</v>
      </c>
      <c r="C38" s="42" t="n">
        <v>2.39</v>
      </c>
      <c r="D38" s="42" t="n">
        <v>2.42</v>
      </c>
      <c r="E38" s="42" t="n">
        <v>2.48</v>
      </c>
      <c r="F38" s="42" t="n">
        <v>2.43</v>
      </c>
      <c r="G38" s="42" t="n">
        <v>2.5</v>
      </c>
      <c r="H38" s="42">
        <f>MAX(B38:G38)</f>
        <v/>
      </c>
      <c r="I38" s="42">
        <f>(I37)</f>
        <v/>
      </c>
      <c r="J38" s="37">
        <f>(H38-I38)/(I38)</f>
        <v/>
      </c>
      <c r="K38" s="43">
        <f>(K37)</f>
        <v/>
      </c>
      <c r="L38" s="37">
        <f>(H38-K38)/(K38)</f>
        <v/>
      </c>
      <c r="M38" s="42">
        <f>1000*H38</f>
        <v/>
      </c>
      <c r="N38" s="44" t="n">
        <v>43196</v>
      </c>
      <c r="O38" s="44">
        <f>(O37)</f>
        <v/>
      </c>
      <c r="P38" s="47">
        <f>(N38-O38)</f>
        <v/>
      </c>
      <c r="Q38" s="44">
        <f>(Q37)</f>
        <v/>
      </c>
      <c r="R38" s="368">
        <f>(N38-O38)/7</f>
        <v/>
      </c>
      <c r="S38" s="368">
        <f>(S37)</f>
        <v/>
      </c>
    </row>
    <row r="39">
      <c r="A39" s="42">
        <f>(A38)</f>
        <v/>
      </c>
      <c r="B39" s="42" t="n">
        <v>2.41</v>
      </c>
      <c r="C39" s="42" t="n">
        <v>2.35</v>
      </c>
      <c r="D39" s="42" t="n">
        <v>2.47</v>
      </c>
      <c r="E39" s="42" t="n">
        <v>2.4</v>
      </c>
      <c r="F39" s="42" t="n">
        <v>2.42</v>
      </c>
      <c r="G39" s="42" t="n">
        <v>2.42</v>
      </c>
      <c r="H39" s="42">
        <f>MAX(B39:G39)</f>
        <v/>
      </c>
      <c r="I39" s="42">
        <f>(I38)</f>
        <v/>
      </c>
      <c r="J39" s="37">
        <f>(H39-I39)/(I39)</f>
        <v/>
      </c>
      <c r="K39" s="43">
        <f>(K38)</f>
        <v/>
      </c>
      <c r="L39" s="37">
        <f>(H39-K39)/(K39)</f>
        <v/>
      </c>
      <c r="M39" s="42">
        <f>1000*H39</f>
        <v/>
      </c>
      <c r="N39" s="44" t="n">
        <v>43197</v>
      </c>
      <c r="O39" s="44">
        <f>(O38)</f>
        <v/>
      </c>
      <c r="P39" s="47">
        <f>(N39-O39)</f>
        <v/>
      </c>
      <c r="Q39" s="44">
        <f>(Q38)</f>
        <v/>
      </c>
      <c r="R39" s="368">
        <f>(N39-O39)/7</f>
        <v/>
      </c>
      <c r="S39" s="368">
        <f>(S38)</f>
        <v/>
      </c>
    </row>
    <row r="40">
      <c r="A40" s="42">
        <f>(A39)</f>
        <v/>
      </c>
      <c r="B40" s="42" t="n">
        <v>2.52</v>
      </c>
      <c r="C40" s="42" t="n">
        <v>2.47</v>
      </c>
      <c r="D40" s="42" t="n">
        <v>2.4</v>
      </c>
      <c r="E40" s="42" t="n">
        <v>2.53</v>
      </c>
      <c r="F40" s="42" t="n">
        <v>2.52</v>
      </c>
      <c r="G40" s="42" t="n">
        <v>2.35</v>
      </c>
      <c r="H40" s="42">
        <f>MAX(B40:G40)</f>
        <v/>
      </c>
      <c r="I40" s="42">
        <f>(I39)</f>
        <v/>
      </c>
      <c r="J40" s="37">
        <f>(H40-I40)/(I40)</f>
        <v/>
      </c>
      <c r="K40" s="43">
        <f>(K39)</f>
        <v/>
      </c>
      <c r="L40" s="37">
        <f>(H40-K40)/(K40)</f>
        <v/>
      </c>
      <c r="M40" s="42">
        <f>1000*H40</f>
        <v/>
      </c>
      <c r="N40" s="44" t="n">
        <v>43198</v>
      </c>
      <c r="O40" s="44">
        <f>(O39)</f>
        <v/>
      </c>
      <c r="P40" s="47">
        <f>(N40-O40)</f>
        <v/>
      </c>
      <c r="Q40" s="44">
        <f>(Q39)</f>
        <v/>
      </c>
      <c r="R40" s="368">
        <f>(N40-O40)/7</f>
        <v/>
      </c>
      <c r="S40" s="368">
        <f>(S39)</f>
        <v/>
      </c>
    </row>
    <row r="41">
      <c r="A41" s="42">
        <f>(A40)</f>
        <v/>
      </c>
      <c r="B41" s="42" t="n">
        <v>2.35</v>
      </c>
      <c r="C41" s="42" t="n">
        <v>2.38</v>
      </c>
      <c r="D41" s="42" t="n">
        <v>2.42</v>
      </c>
      <c r="E41" s="42" t="n">
        <v>2.37</v>
      </c>
      <c r="F41" s="42" t="n">
        <v>2.5</v>
      </c>
      <c r="G41" s="42" t="n">
        <v>2.51</v>
      </c>
      <c r="H41" s="42">
        <f>MAX(B41:G41)</f>
        <v/>
      </c>
      <c r="I41" s="42">
        <f>(I40)</f>
        <v/>
      </c>
      <c r="J41" s="37">
        <f>(H41-I41)/(I41)</f>
        <v/>
      </c>
      <c r="K41" s="43">
        <f>(K40)</f>
        <v/>
      </c>
      <c r="L41" s="37">
        <f>(H41-K41)/(K41)</f>
        <v/>
      </c>
      <c r="M41" s="42">
        <f>1000*H41</f>
        <v/>
      </c>
      <c r="N41" s="44" t="n">
        <v>43199</v>
      </c>
      <c r="O41" s="44">
        <f>(O40)</f>
        <v/>
      </c>
      <c r="P41" s="47">
        <f>(N41-O41)</f>
        <v/>
      </c>
      <c r="Q41" s="44">
        <f>(Q40)</f>
        <v/>
      </c>
      <c r="R41" s="368">
        <f>(N41-O41)/7</f>
        <v/>
      </c>
      <c r="S41" s="368">
        <f>(S40)</f>
        <v/>
      </c>
    </row>
    <row r="42">
      <c r="A42" s="42">
        <f>(A41)</f>
        <v/>
      </c>
      <c r="B42" s="42" t="n">
        <v>2.39</v>
      </c>
      <c r="C42" s="42" t="n">
        <v>2.41</v>
      </c>
      <c r="D42" s="42" t="n">
        <v>2.37</v>
      </c>
      <c r="E42" s="42" t="n">
        <v>2.25</v>
      </c>
      <c r="F42" s="42" t="n">
        <v>2.37</v>
      </c>
      <c r="G42" s="42" t="n">
        <v>2.5</v>
      </c>
      <c r="H42" s="42">
        <f>MAX(B42:G42)</f>
        <v/>
      </c>
      <c r="I42" s="42">
        <f>(I41)</f>
        <v/>
      </c>
      <c r="J42" s="37">
        <f>(H42-I42)/(I42)</f>
        <v/>
      </c>
      <c r="K42" s="43">
        <f>(K41)</f>
        <v/>
      </c>
      <c r="L42" s="37">
        <f>(H42-K42)/(K42)</f>
        <v/>
      </c>
      <c r="M42" s="42">
        <f>1000*H42</f>
        <v/>
      </c>
      <c r="N42" s="44" t="n">
        <v>43200</v>
      </c>
      <c r="O42" s="44">
        <f>(O41)</f>
        <v/>
      </c>
      <c r="P42" s="47">
        <f>(N42-O42)</f>
        <v/>
      </c>
      <c r="Q42" s="44">
        <f>(Q41)</f>
        <v/>
      </c>
      <c r="R42" s="368">
        <f>(N42-O42)/7</f>
        <v/>
      </c>
      <c r="S42" s="368">
        <f>(S41)</f>
        <v/>
      </c>
    </row>
    <row r="43">
      <c r="A43" s="42">
        <f>(A42)</f>
        <v/>
      </c>
      <c r="B43" s="42" t="n">
        <v>2.34</v>
      </c>
      <c r="C43" s="42" t="n">
        <v>2.52</v>
      </c>
      <c r="D43" s="42" t="n">
        <v>2.5</v>
      </c>
      <c r="E43" s="42" t="n">
        <v>2.41</v>
      </c>
      <c r="F43" s="42" t="n">
        <v>2.47</v>
      </c>
      <c r="G43" s="42" t="n">
        <v>2.37</v>
      </c>
      <c r="H43" s="42">
        <f>MAX(B43:G43)</f>
        <v/>
      </c>
      <c r="I43" s="42">
        <f>(I42)</f>
        <v/>
      </c>
      <c r="J43" s="37">
        <f>(H43-I43)/(I43)</f>
        <v/>
      </c>
      <c r="K43" s="43">
        <f>(K42)</f>
        <v/>
      </c>
      <c r="L43" s="37">
        <f>(H43-K43)/(K43)</f>
        <v/>
      </c>
      <c r="M43" s="42">
        <f>1000*H43</f>
        <v/>
      </c>
      <c r="N43" s="44" t="n">
        <v>43201</v>
      </c>
      <c r="O43" s="44">
        <f>(O42)</f>
        <v/>
      </c>
      <c r="P43" s="47">
        <f>(N43-O43)</f>
        <v/>
      </c>
      <c r="Q43" s="44">
        <f>(Q42)</f>
        <v/>
      </c>
      <c r="R43" s="368">
        <f>(N43-O43)/7</f>
        <v/>
      </c>
      <c r="S43" s="368">
        <f>(S42)</f>
        <v/>
      </c>
    </row>
    <row r="44">
      <c r="A44" s="42">
        <f>(A43)</f>
        <v/>
      </c>
      <c r="B44" s="42" t="n">
        <v>2.5</v>
      </c>
      <c r="C44" s="42" t="n">
        <v>2.37</v>
      </c>
      <c r="D44" s="42" t="n">
        <v>2.44</v>
      </c>
      <c r="E44" s="42" t="n">
        <v>2.32</v>
      </c>
      <c r="F44" s="42" t="n">
        <v>2.47</v>
      </c>
      <c r="G44" s="42" t="n">
        <v>2.51</v>
      </c>
      <c r="H44" s="42">
        <f>MAX(B44:G44)</f>
        <v/>
      </c>
      <c r="I44" s="42">
        <f>(I43)</f>
        <v/>
      </c>
      <c r="J44" s="37">
        <f>(H44-I44)/(I44)</f>
        <v/>
      </c>
      <c r="K44" s="43">
        <f>(K43)</f>
        <v/>
      </c>
      <c r="L44" s="37">
        <f>(H44-K44)/(K44)</f>
        <v/>
      </c>
      <c r="M44" s="42">
        <f>1000*H44</f>
        <v/>
      </c>
      <c r="N44" s="44" t="n">
        <v>43202</v>
      </c>
      <c r="O44" s="44">
        <f>(O43)</f>
        <v/>
      </c>
      <c r="P44" s="47">
        <f>(N44-O44)</f>
        <v/>
      </c>
      <c r="Q44" s="44">
        <f>(Q43)</f>
        <v/>
      </c>
      <c r="R44" s="368">
        <f>(N44-O44)/7</f>
        <v/>
      </c>
      <c r="S44" s="368">
        <f>(S43)</f>
        <v/>
      </c>
    </row>
    <row r="45">
      <c r="A45" s="42">
        <f>(A44)</f>
        <v/>
      </c>
      <c r="B45" s="42" t="n">
        <v>2.56</v>
      </c>
      <c r="C45" s="42" t="n">
        <v>2.39</v>
      </c>
      <c r="D45" s="42" t="n">
        <v>2.46</v>
      </c>
      <c r="E45" s="42" t="n">
        <v>2.5</v>
      </c>
      <c r="F45" s="42" t="n">
        <v>2.42</v>
      </c>
      <c r="G45" s="42" t="n">
        <v>2.35</v>
      </c>
      <c r="H45" s="42">
        <f>MAX(B45:G45)</f>
        <v/>
      </c>
      <c r="I45" s="42">
        <f>(I44)</f>
        <v/>
      </c>
      <c r="J45" s="37">
        <f>(H45-I45)/(I45)</f>
        <v/>
      </c>
      <c r="K45" s="43">
        <f>(K44)</f>
        <v/>
      </c>
      <c r="L45" s="37">
        <f>(H45-K45)/(K45)</f>
        <v/>
      </c>
      <c r="M45" s="42">
        <f>1000*H45</f>
        <v/>
      </c>
      <c r="N45" s="44" t="n">
        <v>43203</v>
      </c>
      <c r="O45" s="44">
        <f>(O44)</f>
        <v/>
      </c>
      <c r="P45" s="47">
        <f>(N45-O45)</f>
        <v/>
      </c>
      <c r="Q45" s="44">
        <f>(Q44)</f>
        <v/>
      </c>
      <c r="R45" s="368">
        <f>(N45-O45)/7</f>
        <v/>
      </c>
      <c r="S45" s="368">
        <f>(S44)</f>
        <v/>
      </c>
    </row>
    <row r="46">
      <c r="A46" s="42">
        <f>(A45)</f>
        <v/>
      </c>
      <c r="B46" s="42" t="n">
        <v>2.33</v>
      </c>
      <c r="C46" s="42" t="n">
        <v>2.43</v>
      </c>
      <c r="D46" s="42" t="n">
        <v>2.41</v>
      </c>
      <c r="E46" s="42" t="n">
        <v>2.54</v>
      </c>
      <c r="F46" s="42" t="n">
        <v>2.38</v>
      </c>
      <c r="G46" s="42" t="n">
        <v>2.42</v>
      </c>
      <c r="H46" s="42">
        <f>MAX(B46:G46)</f>
        <v/>
      </c>
      <c r="I46" s="42">
        <f>(I45)</f>
        <v/>
      </c>
      <c r="J46" s="37">
        <f>(H46-I46)/(I46)</f>
        <v/>
      </c>
      <c r="K46" s="43">
        <f>(K45)</f>
        <v/>
      </c>
      <c r="L46" s="37">
        <f>(H46-K46)/(K46)</f>
        <v/>
      </c>
      <c r="M46" s="42">
        <f>1000*H46</f>
        <v/>
      </c>
      <c r="N46" s="44" t="n">
        <v>43204</v>
      </c>
      <c r="O46" s="44">
        <f>(O45)</f>
        <v/>
      </c>
      <c r="P46" s="47">
        <f>(N46-O46)</f>
        <v/>
      </c>
      <c r="Q46" s="44">
        <f>(Q45)</f>
        <v/>
      </c>
      <c r="R46" s="368">
        <f>(N46-O46)/7</f>
        <v/>
      </c>
      <c r="S46" s="368">
        <f>(S45)</f>
        <v/>
      </c>
    </row>
    <row r="47">
      <c r="A47" s="42">
        <f>(A46)</f>
        <v/>
      </c>
      <c r="B47" s="42" t="n">
        <v>2.59</v>
      </c>
      <c r="C47" s="42" t="n">
        <v>2.64</v>
      </c>
      <c r="D47" s="42" t="n">
        <v>2.61</v>
      </c>
      <c r="E47" s="42" t="n">
        <v>2.57</v>
      </c>
      <c r="F47" s="42" t="n">
        <v>2.47</v>
      </c>
      <c r="G47" s="42" t="n">
        <v>2.39</v>
      </c>
      <c r="H47" s="42">
        <f>MAX(B47:G47)</f>
        <v/>
      </c>
      <c r="I47" s="42">
        <f>(I46)</f>
        <v/>
      </c>
      <c r="J47" s="37">
        <f>(H47-I47)/(I47)</f>
        <v/>
      </c>
      <c r="K47" s="43">
        <f>(K46)</f>
        <v/>
      </c>
      <c r="L47" s="37">
        <f>(H47-K47)/(K47)</f>
        <v/>
      </c>
      <c r="M47" s="42">
        <f>1000*H47</f>
        <v/>
      </c>
      <c r="N47" s="44" t="n">
        <v>43205</v>
      </c>
      <c r="O47" s="44">
        <f>(O46)</f>
        <v/>
      </c>
      <c r="P47" s="47">
        <f>(N47-O47)</f>
        <v/>
      </c>
      <c r="Q47" s="44">
        <f>(Q46)</f>
        <v/>
      </c>
      <c r="R47" s="368">
        <f>(N47-O47)/7</f>
        <v/>
      </c>
      <c r="S47" s="368">
        <f>(S46)</f>
        <v/>
      </c>
    </row>
    <row r="48">
      <c r="A48" s="42">
        <f>(A47)</f>
        <v/>
      </c>
      <c r="B48" s="42" t="n">
        <v>2.47</v>
      </c>
      <c r="C48" s="42" t="n">
        <v>2.37</v>
      </c>
      <c r="D48" s="42" t="n">
        <v>2.52</v>
      </c>
      <c r="E48" s="42" t="n">
        <v>2.47</v>
      </c>
      <c r="F48" s="42" t="n">
        <v>2.59</v>
      </c>
      <c r="G48" s="42" t="n">
        <v>2.55</v>
      </c>
      <c r="H48" s="42">
        <f>MAX(B48:G48)</f>
        <v/>
      </c>
      <c r="I48" s="42">
        <f>(I47)</f>
        <v/>
      </c>
      <c r="J48" s="37">
        <f>(H48-I48)/(I48)</f>
        <v/>
      </c>
      <c r="K48" s="43">
        <f>(K47)</f>
        <v/>
      </c>
      <c r="L48" s="37">
        <f>(H48-K48)/(K48)</f>
        <v/>
      </c>
      <c r="M48" s="42">
        <f>1000*H48</f>
        <v/>
      </c>
      <c r="N48" s="44" t="n">
        <v>43206</v>
      </c>
      <c r="O48" s="44">
        <f>(O47)</f>
        <v/>
      </c>
      <c r="P48" s="47">
        <f>(N48-O48)</f>
        <v/>
      </c>
      <c r="Q48" s="44">
        <f>(Q47)</f>
        <v/>
      </c>
      <c r="R48" s="368">
        <f>(N48-O48)/7</f>
        <v/>
      </c>
      <c r="S48" s="368">
        <f>(S47)</f>
        <v/>
      </c>
      <c r="U48" s="30" t="n"/>
      <c r="V48" s="30" t="n"/>
      <c r="W48" s="30" t="n"/>
      <c r="X48" s="30" t="n"/>
      <c r="Y48" s="30" t="n"/>
      <c r="AA48" s="30" t="n"/>
      <c r="AB48" s="30" t="n"/>
      <c r="AC48" s="30" t="n"/>
      <c r="AD48" s="30" t="n"/>
      <c r="AE48" s="30" t="n"/>
    </row>
    <row r="49">
      <c r="A49" s="42">
        <f>(A48)</f>
        <v/>
      </c>
      <c r="B49" s="42" t="n">
        <v>2.34</v>
      </c>
      <c r="C49" s="42" t="n">
        <v>2.47</v>
      </c>
      <c r="D49" s="42" t="n">
        <v>2.43</v>
      </c>
      <c r="E49" s="42" t="n">
        <v>2.5</v>
      </c>
      <c r="F49" s="42" t="n">
        <v>2.4</v>
      </c>
      <c r="G49" s="42" t="n">
        <v>2.55</v>
      </c>
      <c r="H49" s="42">
        <f>MAX(B49:G49)</f>
        <v/>
      </c>
      <c r="I49" s="42">
        <f>(I48)</f>
        <v/>
      </c>
      <c r="J49" s="37">
        <f>(H49-I49)/(I49)</f>
        <v/>
      </c>
      <c r="K49" s="43">
        <f>(K48)</f>
        <v/>
      </c>
      <c r="L49" s="37">
        <f>(H49-K49)/(K49)</f>
        <v/>
      </c>
      <c r="M49" s="42">
        <f>1000*H49</f>
        <v/>
      </c>
      <c r="N49" s="44" t="n">
        <v>43207</v>
      </c>
      <c r="O49" s="44">
        <f>(O48)</f>
        <v/>
      </c>
      <c r="P49" s="47">
        <f>(N49-O49)</f>
        <v/>
      </c>
      <c r="Q49" s="44">
        <f>(Q48)</f>
        <v/>
      </c>
      <c r="R49" s="368">
        <f>(N49-O49)/7</f>
        <v/>
      </c>
      <c r="S49" s="368">
        <f>(S48)</f>
        <v/>
      </c>
      <c r="U49" s="369" t="n"/>
      <c r="V49" s="27" t="n"/>
      <c r="W49" s="370" t="n"/>
      <c r="X49" s="172" t="n"/>
      <c r="Y49" s="370" t="n"/>
      <c r="AA49" s="369" t="n"/>
      <c r="AB49" s="27" t="n"/>
      <c r="AC49" s="369" t="n"/>
      <c r="AD49" s="172" t="n"/>
      <c r="AE49" s="370" t="n"/>
    </row>
    <row r="50">
      <c r="A50" s="42">
        <f>(A49)</f>
        <v/>
      </c>
      <c r="B50" s="42" t="n">
        <v>2.44</v>
      </c>
      <c r="C50" s="42" t="n">
        <v>2.37</v>
      </c>
      <c r="D50" s="42" t="n">
        <v>2.56</v>
      </c>
      <c r="E50" s="42" t="n">
        <v>2.54</v>
      </c>
      <c r="F50" s="42" t="n">
        <v>2.34</v>
      </c>
      <c r="G50" s="42" t="n">
        <v>2.48</v>
      </c>
      <c r="H50" s="42">
        <f>MAX(B50:G50)</f>
        <v/>
      </c>
      <c r="I50" s="42">
        <f>(I49)</f>
        <v/>
      </c>
      <c r="J50" s="37">
        <f>(H50-I50)/(I50)</f>
        <v/>
      </c>
      <c r="K50" s="43">
        <f>(K49)</f>
        <v/>
      </c>
      <c r="L50" s="37">
        <f>(H50-K50)/(K50)</f>
        <v/>
      </c>
      <c r="M50" s="42">
        <f>1000*H50</f>
        <v/>
      </c>
      <c r="N50" s="44" t="n">
        <v>43208</v>
      </c>
      <c r="O50" s="44">
        <f>(O49)</f>
        <v/>
      </c>
      <c r="P50" s="47">
        <f>(N50-O50)</f>
        <v/>
      </c>
      <c r="Q50" s="44">
        <f>(Q49)</f>
        <v/>
      </c>
      <c r="R50" s="368">
        <f>(N50-O50)/7</f>
        <v/>
      </c>
      <c r="S50" s="368">
        <f>(S49)</f>
        <v/>
      </c>
    </row>
    <row r="51">
      <c r="A51" s="42">
        <f>(A50)</f>
        <v/>
      </c>
      <c r="B51" s="42" t="n">
        <v>2.61</v>
      </c>
      <c r="C51" s="42" t="n">
        <v>2.41</v>
      </c>
      <c r="D51" s="42" t="n">
        <v>2.34</v>
      </c>
      <c r="E51" s="42" t="n">
        <v>2.61</v>
      </c>
      <c r="F51" s="42" t="n">
        <v>2.56</v>
      </c>
      <c r="G51" s="42" t="n">
        <v>2.34</v>
      </c>
      <c r="H51" s="42">
        <f>MAX(B51:G51)</f>
        <v/>
      </c>
      <c r="I51" s="42">
        <f>(I50)</f>
        <v/>
      </c>
      <c r="J51" s="37">
        <f>(H51-I51)/(I51)</f>
        <v/>
      </c>
      <c r="K51" s="43">
        <f>(K50)</f>
        <v/>
      </c>
      <c r="L51" s="37">
        <f>(H51-K51)/(K51)</f>
        <v/>
      </c>
      <c r="M51" s="42">
        <f>1000*H51</f>
        <v/>
      </c>
      <c r="N51" s="44" t="n">
        <v>43209</v>
      </c>
      <c r="O51" s="44">
        <f>(O50)</f>
        <v/>
      </c>
      <c r="P51" s="47">
        <f>(N51-O51)</f>
        <v/>
      </c>
      <c r="Q51" s="44">
        <f>(Q50)</f>
        <v/>
      </c>
      <c r="R51" s="368">
        <f>(N51-O51)/7</f>
        <v/>
      </c>
      <c r="S51" s="368">
        <f>(S50)</f>
        <v/>
      </c>
      <c r="U51" s="29" t="n"/>
      <c r="V51" s="29" t="n"/>
      <c r="W51" s="29" t="n"/>
      <c r="X51" s="29" t="n"/>
      <c r="Y51" s="29" t="n"/>
    </row>
    <row r="52">
      <c r="A52" s="42">
        <f>(A51)</f>
        <v/>
      </c>
      <c r="B52" s="42" t="n">
        <v>2.5</v>
      </c>
      <c r="C52" s="42" t="n">
        <v>2.38</v>
      </c>
      <c r="D52" s="42" t="n">
        <v>2.34</v>
      </c>
      <c r="E52" s="42" t="n">
        <v>2.57</v>
      </c>
      <c r="F52" s="42" t="n">
        <v>2.43</v>
      </c>
      <c r="G52" s="42" t="n">
        <v>2.47</v>
      </c>
      <c r="H52" s="42">
        <f>MAX(B52:G52)</f>
        <v/>
      </c>
      <c r="I52" s="42">
        <f>(I51)</f>
        <v/>
      </c>
      <c r="J52" s="37">
        <f>(H52-I52)/(I52)</f>
        <v/>
      </c>
      <c r="K52" s="43">
        <f>(K51)</f>
        <v/>
      </c>
      <c r="L52" s="37">
        <f>(H52-K52)/(K52)</f>
        <v/>
      </c>
      <c r="M52" s="42">
        <f>1000*H52</f>
        <v/>
      </c>
      <c r="N52" s="44" t="n">
        <v>43210</v>
      </c>
      <c r="O52" s="44">
        <f>(O51)</f>
        <v/>
      </c>
      <c r="P52" s="47">
        <f>(N52-O52)</f>
        <v/>
      </c>
      <c r="Q52" s="44">
        <f>(Q51)</f>
        <v/>
      </c>
      <c r="R52" s="368">
        <f>(N52-O52)/7</f>
        <v/>
      </c>
      <c r="S52" s="368">
        <f>(S51)</f>
        <v/>
      </c>
      <c r="U52" s="121" t="n"/>
      <c r="V52" s="121" t="n"/>
      <c r="W52" s="121" t="n"/>
      <c r="X52" s="122" t="n"/>
      <c r="Y52" s="28" t="n"/>
      <c r="AA52" s="28" t="n"/>
      <c r="AB52" s="28" t="n"/>
      <c r="AC52" s="28" t="n"/>
      <c r="AD52" s="28" t="n"/>
      <c r="AE52" s="28" t="n"/>
    </row>
    <row r="53">
      <c r="A53" s="42">
        <f>(A52)</f>
        <v/>
      </c>
      <c r="B53" s="42" t="n">
        <v>2.42</v>
      </c>
      <c r="C53" s="42" t="n">
        <v>2.51</v>
      </c>
      <c r="D53" s="42" t="n">
        <v>2.37</v>
      </c>
      <c r="E53" s="42" t="n">
        <v>2.46</v>
      </c>
      <c r="F53" s="42" t="n">
        <v>2.34</v>
      </c>
      <c r="G53" s="42" t="n">
        <v>2.4</v>
      </c>
      <c r="H53" s="42">
        <f>MAX(B53:G53)</f>
        <v/>
      </c>
      <c r="I53" s="42">
        <f>(I52)</f>
        <v/>
      </c>
      <c r="J53" s="37">
        <f>(H53-I53)/(I53)</f>
        <v/>
      </c>
      <c r="K53" s="43">
        <f>(K52)</f>
        <v/>
      </c>
      <c r="L53" s="37">
        <f>(H53-K53)/(K53)</f>
        <v/>
      </c>
      <c r="M53" s="42">
        <f>1000*H53</f>
        <v/>
      </c>
      <c r="N53" s="44" t="n">
        <v>43211</v>
      </c>
      <c r="O53" s="44">
        <f>(O52)</f>
        <v/>
      </c>
      <c r="P53" s="47">
        <f>(N53-O53)</f>
        <v/>
      </c>
      <c r="Q53" s="44">
        <f>(Q52)</f>
        <v/>
      </c>
      <c r="R53" s="368">
        <f>(N53-O53)/7</f>
        <v/>
      </c>
      <c r="S53" s="368">
        <f>(S52)</f>
        <v/>
      </c>
    </row>
    <row r="54">
      <c r="A54" s="42">
        <f>(A53)</f>
        <v/>
      </c>
      <c r="B54" s="42" t="n">
        <v>2.55</v>
      </c>
      <c r="C54" s="42" t="n">
        <v>2.43</v>
      </c>
      <c r="D54" s="42" t="n">
        <v>2.32</v>
      </c>
      <c r="E54" s="42" t="n">
        <v>2.45</v>
      </c>
      <c r="F54" s="42" t="n">
        <v>2.59</v>
      </c>
      <c r="G54" s="42" t="n">
        <v>2.51</v>
      </c>
      <c r="H54" s="42">
        <f>MAX(B54:G54)</f>
        <v/>
      </c>
      <c r="I54" s="42">
        <f>(I53)</f>
        <v/>
      </c>
      <c r="J54" s="37">
        <f>(H54-I54)/(I54)</f>
        <v/>
      </c>
      <c r="K54" s="43">
        <f>(K53)</f>
        <v/>
      </c>
      <c r="L54" s="37">
        <f>(H54-K54)/(K54)</f>
        <v/>
      </c>
      <c r="M54" s="42">
        <f>1000*H54</f>
        <v/>
      </c>
      <c r="N54" s="44" t="n">
        <v>43212</v>
      </c>
      <c r="O54" s="44">
        <f>(O53)</f>
        <v/>
      </c>
      <c r="P54" s="47">
        <f>(N54-O54)</f>
        <v/>
      </c>
      <c r="Q54" s="44">
        <f>(Q53)</f>
        <v/>
      </c>
      <c r="R54" s="368">
        <f>(N54-O54)/7</f>
        <v/>
      </c>
      <c r="S54" s="368">
        <f>(S53)</f>
        <v/>
      </c>
    </row>
    <row r="55">
      <c r="A55" s="42">
        <f>(A54)</f>
        <v/>
      </c>
      <c r="B55" s="42" t="n">
        <v>2.3</v>
      </c>
      <c r="C55" s="42" t="n">
        <v>2.35</v>
      </c>
      <c r="D55" s="42" t="n">
        <v>2.39</v>
      </c>
      <c r="E55" s="42" t="n">
        <v>2.38</v>
      </c>
      <c r="F55" s="42" t="n">
        <v>2.55</v>
      </c>
      <c r="G55" s="42" t="n">
        <v>2.31</v>
      </c>
      <c r="H55" s="42">
        <f>MAX(B55:G55)</f>
        <v/>
      </c>
      <c r="I55" s="42">
        <f>(I54)</f>
        <v/>
      </c>
      <c r="J55" s="37">
        <f>(H55-I55)/(I55)</f>
        <v/>
      </c>
      <c r="K55" s="43">
        <f>(K54)</f>
        <v/>
      </c>
      <c r="L55" s="37">
        <f>(H55-K55)/(K55)</f>
        <v/>
      </c>
      <c r="M55" s="42">
        <f>1000*H55</f>
        <v/>
      </c>
      <c r="N55" s="44" t="n">
        <v>43213</v>
      </c>
      <c r="O55" s="44">
        <f>(O54)</f>
        <v/>
      </c>
      <c r="P55" s="47">
        <f>(N55-O55)</f>
        <v/>
      </c>
      <c r="Q55" s="44">
        <f>(Q54)</f>
        <v/>
      </c>
      <c r="R55" s="368">
        <f>(N55-O55)/7</f>
        <v/>
      </c>
      <c r="S55" s="368">
        <f>(S54)</f>
        <v/>
      </c>
    </row>
    <row r="56">
      <c r="A56" s="42">
        <f>(A55)</f>
        <v/>
      </c>
      <c r="B56" s="42" t="n">
        <v>2.38</v>
      </c>
      <c r="C56" s="42" t="n">
        <v>2.43</v>
      </c>
      <c r="D56" s="42" t="n">
        <v>2.37</v>
      </c>
      <c r="E56" s="42" t="n">
        <v>2.3</v>
      </c>
      <c r="F56" s="42" t="n">
        <v>2.45</v>
      </c>
      <c r="G56" s="42" t="n">
        <v>2.52</v>
      </c>
      <c r="H56" s="42">
        <f>MAX(B56:G56)</f>
        <v/>
      </c>
      <c r="I56" s="42">
        <f>(I55)</f>
        <v/>
      </c>
      <c r="J56" s="37">
        <f>(H56-I56)/(I56)</f>
        <v/>
      </c>
      <c r="K56" s="43">
        <f>(K55)</f>
        <v/>
      </c>
      <c r="L56" s="37">
        <f>(H56-K56)/(K56)</f>
        <v/>
      </c>
      <c r="M56" s="42">
        <f>1000*H56</f>
        <v/>
      </c>
      <c r="N56" s="44" t="n">
        <v>43214</v>
      </c>
      <c r="O56" s="44">
        <f>(O55)</f>
        <v/>
      </c>
      <c r="P56" s="47">
        <f>(N56-O56)</f>
        <v/>
      </c>
      <c r="Q56" s="44">
        <f>(Q55)</f>
        <v/>
      </c>
      <c r="R56" s="368">
        <f>(N56-O56)/7</f>
        <v/>
      </c>
      <c r="S56" s="368">
        <f>(S55)</f>
        <v/>
      </c>
    </row>
    <row r="57">
      <c r="A57" s="42">
        <f>(A56)</f>
        <v/>
      </c>
      <c r="B57" s="42" t="n">
        <v>2.57</v>
      </c>
      <c r="C57" s="42" t="n">
        <v>2.34</v>
      </c>
      <c r="D57" s="42" t="n">
        <v>2.53</v>
      </c>
      <c r="E57" s="42" t="n">
        <v>2.45</v>
      </c>
      <c r="F57" s="42" t="n">
        <v>2.38</v>
      </c>
      <c r="G57" s="42" t="n">
        <v>2.44</v>
      </c>
      <c r="H57" s="42">
        <f>MAX(B57:G57)</f>
        <v/>
      </c>
      <c r="I57" s="42">
        <f>(I56)</f>
        <v/>
      </c>
      <c r="J57" s="37">
        <f>(H57-I57)/(I57)</f>
        <v/>
      </c>
      <c r="K57" s="43">
        <f>(K56)</f>
        <v/>
      </c>
      <c r="L57" s="37">
        <f>(H57-K57)/(K57)</f>
        <v/>
      </c>
      <c r="M57" s="42">
        <f>1000*H57</f>
        <v/>
      </c>
      <c r="N57" s="44" t="n">
        <v>43215</v>
      </c>
      <c r="O57" s="44">
        <f>(O56)</f>
        <v/>
      </c>
      <c r="P57" s="47">
        <f>(N57-O57)</f>
        <v/>
      </c>
      <c r="Q57" s="44">
        <f>(Q56)</f>
        <v/>
      </c>
      <c r="R57" s="368">
        <f>(N57-O57)/7</f>
        <v/>
      </c>
      <c r="S57" s="368">
        <f>(S56)</f>
        <v/>
      </c>
    </row>
    <row r="58">
      <c r="A58" s="42">
        <f>(A57)</f>
        <v/>
      </c>
      <c r="B58" s="42" t="n">
        <v>2.28</v>
      </c>
      <c r="C58" s="42" t="n">
        <v>2.32</v>
      </c>
      <c r="D58" s="42" t="n">
        <v>2.42</v>
      </c>
      <c r="E58" s="42" t="n">
        <v>2.6</v>
      </c>
      <c r="F58" s="42" t="n">
        <v>2.27</v>
      </c>
      <c r="G58" s="42" t="n">
        <v>2.32</v>
      </c>
      <c r="H58" s="42">
        <f>MAX(B58:G58)</f>
        <v/>
      </c>
      <c r="I58" s="42">
        <f>(I57)</f>
        <v/>
      </c>
      <c r="J58" s="37">
        <f>(H58-I58)/(I58)</f>
        <v/>
      </c>
      <c r="K58" s="43">
        <f>(K57)</f>
        <v/>
      </c>
      <c r="L58" s="37">
        <f>(H58-K58)/(K58)</f>
        <v/>
      </c>
      <c r="M58" s="42">
        <f>1000*H58</f>
        <v/>
      </c>
      <c r="N58" s="44" t="n">
        <v>43216</v>
      </c>
      <c r="O58" s="44">
        <f>(O57)</f>
        <v/>
      </c>
      <c r="P58" s="47">
        <f>(N58-O58)</f>
        <v/>
      </c>
      <c r="Q58" s="44">
        <f>(Q57)</f>
        <v/>
      </c>
      <c r="R58" s="368">
        <f>(N58-O58)/7</f>
        <v/>
      </c>
      <c r="S58" s="368">
        <f>(S57)</f>
        <v/>
      </c>
    </row>
    <row r="59">
      <c r="A59" s="42">
        <f>(A58)</f>
        <v/>
      </c>
      <c r="B59" s="42" t="n">
        <v>2.35</v>
      </c>
      <c r="C59" s="42" t="n">
        <v>2.54</v>
      </c>
      <c r="D59" s="42" t="n">
        <v>2.47</v>
      </c>
      <c r="E59" s="42" t="n">
        <v>2.43</v>
      </c>
      <c r="F59" s="42" t="n">
        <v>2.37</v>
      </c>
      <c r="G59" s="42" t="n">
        <v>2.51</v>
      </c>
      <c r="H59" s="42">
        <f>MAX(B59:G59)</f>
        <v/>
      </c>
      <c r="I59" s="42">
        <f>(I58)</f>
        <v/>
      </c>
      <c r="J59" s="37">
        <f>(H59-I59)/(I59)</f>
        <v/>
      </c>
      <c r="K59" s="43">
        <f>(K58)</f>
        <v/>
      </c>
      <c r="L59" s="37">
        <f>(H59-K59)/(K59)</f>
        <v/>
      </c>
      <c r="M59" s="42">
        <f>1000*H59</f>
        <v/>
      </c>
      <c r="N59" s="44" t="n">
        <v>43217</v>
      </c>
      <c r="O59" s="44">
        <f>(O58)</f>
        <v/>
      </c>
      <c r="P59" s="47">
        <f>(N59-O59)</f>
        <v/>
      </c>
      <c r="Q59" s="44">
        <f>(Q58)</f>
        <v/>
      </c>
      <c r="R59" s="368">
        <f>(N59-O59)/7</f>
        <v/>
      </c>
      <c r="S59" s="368">
        <f>(S58)</f>
        <v/>
      </c>
    </row>
    <row r="60">
      <c r="A60" s="42">
        <f>(A59)</f>
        <v/>
      </c>
      <c r="B60" s="42" t="n">
        <v>2.43</v>
      </c>
      <c r="C60" s="42" t="n">
        <v>2.4</v>
      </c>
      <c r="D60" s="42" t="n">
        <v>2.4</v>
      </c>
      <c r="E60" s="42" t="n">
        <v>2.4</v>
      </c>
      <c r="F60" s="42" t="n">
        <v>2.5</v>
      </c>
      <c r="G60" s="42" t="n">
        <v>2.5</v>
      </c>
      <c r="H60" s="42">
        <f>MAX(B60:G60)</f>
        <v/>
      </c>
      <c r="I60" s="42">
        <f>(I59)</f>
        <v/>
      </c>
      <c r="J60" s="37">
        <f>(H60-I60)/(I60)</f>
        <v/>
      </c>
      <c r="K60" s="43">
        <f>(K59)</f>
        <v/>
      </c>
      <c r="L60" s="37">
        <f>(H60-K60)/(K60)</f>
        <v/>
      </c>
      <c r="M60" s="42">
        <f>1000*H60</f>
        <v/>
      </c>
      <c r="N60" s="44" t="n">
        <v>43218</v>
      </c>
      <c r="O60" s="44">
        <f>(O59)</f>
        <v/>
      </c>
      <c r="P60" s="47">
        <f>(N60-O60)</f>
        <v/>
      </c>
      <c r="Q60" s="44">
        <f>(Q59)</f>
        <v/>
      </c>
      <c r="R60" s="368">
        <f>(N60-O60)/7</f>
        <v/>
      </c>
      <c r="S60" s="368">
        <f>(S59)</f>
        <v/>
      </c>
    </row>
    <row r="61">
      <c r="A61" s="42">
        <f>(A60)</f>
        <v/>
      </c>
      <c r="B61" s="42" t="n">
        <v>2.65</v>
      </c>
      <c r="C61" s="42" t="n">
        <v>2.56</v>
      </c>
      <c r="D61" s="42" t="n">
        <v>2.6</v>
      </c>
      <c r="E61" s="42" t="n">
        <v>2.43</v>
      </c>
      <c r="F61" s="42" t="n">
        <v>2.48</v>
      </c>
      <c r="G61" s="42" t="n">
        <v>2.5</v>
      </c>
      <c r="H61" s="42">
        <f>MAX(B61:G61)</f>
        <v/>
      </c>
      <c r="I61" s="42">
        <f>(I60)</f>
        <v/>
      </c>
      <c r="J61" s="37">
        <f>(H61-I61)/(I61)</f>
        <v/>
      </c>
      <c r="K61" s="43">
        <f>(K60)</f>
        <v/>
      </c>
      <c r="L61" s="37">
        <f>(H61-K61)/(K61)</f>
        <v/>
      </c>
      <c r="M61" s="42">
        <f>1000*H61</f>
        <v/>
      </c>
      <c r="N61" s="44" t="n">
        <v>43219</v>
      </c>
      <c r="O61" s="44">
        <f>(O60)</f>
        <v/>
      </c>
      <c r="P61" s="47">
        <f>(N61-O61)</f>
        <v/>
      </c>
      <c r="Q61" s="44">
        <f>(Q60)</f>
        <v/>
      </c>
      <c r="R61" s="368">
        <f>(N61-O61)/7</f>
        <v/>
      </c>
      <c r="S61" s="368">
        <f>(S60)</f>
        <v/>
      </c>
    </row>
    <row r="62">
      <c r="A62" s="42">
        <f>(A61)</f>
        <v/>
      </c>
      <c r="B62" s="42" t="n">
        <v>2.55</v>
      </c>
      <c r="C62" s="42" t="n">
        <v>2.54</v>
      </c>
      <c r="D62" s="42" t="n">
        <v>2.55</v>
      </c>
      <c r="E62" s="42" t="n">
        <v>2.56</v>
      </c>
      <c r="F62" s="42" t="n">
        <v>2.55</v>
      </c>
      <c r="G62" s="42" t="n">
        <v>2.47</v>
      </c>
      <c r="H62" s="42">
        <f>MAX(B62:G62)</f>
        <v/>
      </c>
      <c r="I62" s="42">
        <f>(I61)</f>
        <v/>
      </c>
      <c r="J62" s="37">
        <f>(H62-I62)/(I62)</f>
        <v/>
      </c>
      <c r="K62" s="43">
        <f>(K61)</f>
        <v/>
      </c>
      <c r="L62" s="37">
        <f>(H62-K62)/(K62)</f>
        <v/>
      </c>
      <c r="M62" s="42">
        <f>1000*H62</f>
        <v/>
      </c>
      <c r="N62" s="44" t="n">
        <v>43220</v>
      </c>
      <c r="O62" s="44">
        <f>(O61)</f>
        <v/>
      </c>
      <c r="P62" s="47">
        <f>(N62-O62)</f>
        <v/>
      </c>
      <c r="Q62" s="44">
        <f>(Q61)</f>
        <v/>
      </c>
      <c r="R62" s="368">
        <f>(N62-O62)/7</f>
        <v/>
      </c>
      <c r="S62" s="368">
        <f>(S61)</f>
        <v/>
      </c>
    </row>
    <row r="63">
      <c r="A63" s="113">
        <f>(A62)</f>
        <v/>
      </c>
      <c r="B63" s="113" t="n">
        <v>2.55</v>
      </c>
      <c r="C63" s="113" t="n">
        <v>2.45</v>
      </c>
      <c r="D63" s="113" t="n">
        <v>2.35</v>
      </c>
      <c r="E63" s="113" t="n">
        <v>2.47</v>
      </c>
      <c r="F63" s="113" t="n">
        <v>2.56</v>
      </c>
      <c r="G63" s="113" t="n">
        <v>2.4</v>
      </c>
      <c r="H63" s="113">
        <f>MAX(B63:G63)</f>
        <v/>
      </c>
      <c r="I63" s="113">
        <f>(I62)</f>
        <v/>
      </c>
      <c r="J63" s="111">
        <f>(H63-I63)/(I63)</f>
        <v/>
      </c>
      <c r="K63" s="112">
        <f>(K62)</f>
        <v/>
      </c>
      <c r="L63" s="111">
        <f>(H63-K63)/(K63)</f>
        <v/>
      </c>
      <c r="M63" s="113">
        <f>1000*H63</f>
        <v/>
      </c>
      <c r="N63" s="114" t="n">
        <v>43221</v>
      </c>
      <c r="O63" s="114">
        <f>(O62)</f>
        <v/>
      </c>
      <c r="P63" s="115">
        <f>(N63-O63)</f>
        <v/>
      </c>
      <c r="Q63" s="114">
        <f>(Q62)</f>
        <v/>
      </c>
      <c r="R63" s="368">
        <f>(N63-O63)/7</f>
        <v/>
      </c>
      <c r="S63" s="371">
        <f>(S62)</f>
        <v/>
      </c>
    </row>
    <row r="64">
      <c r="A64" s="42">
        <f>(A63)</f>
        <v/>
      </c>
      <c r="B64" s="42" t="n">
        <v>2.5</v>
      </c>
      <c r="C64" s="42" t="n">
        <v>2.35</v>
      </c>
      <c r="D64" s="42" t="n">
        <v>2.42</v>
      </c>
      <c r="E64" s="42" t="n">
        <v>2.6</v>
      </c>
      <c r="F64" s="42" t="n">
        <v>2.5</v>
      </c>
      <c r="G64" s="42" t="n">
        <v>2.34</v>
      </c>
      <c r="H64" s="42">
        <f>MAX(B64:G64)</f>
        <v/>
      </c>
      <c r="I64" s="42">
        <f>(I63)</f>
        <v/>
      </c>
      <c r="J64" s="37">
        <f>(H64-I64)/(I64)</f>
        <v/>
      </c>
      <c r="K64" s="43">
        <f>(K63)</f>
        <v/>
      </c>
      <c r="L64" s="37">
        <f>(H64-K64)/(K64)</f>
        <v/>
      </c>
      <c r="M64" s="42">
        <f>1000*H64</f>
        <v/>
      </c>
      <c r="N64" s="44" t="n">
        <v>43222</v>
      </c>
      <c r="O64" s="44">
        <f>(O63)</f>
        <v/>
      </c>
      <c r="P64" s="47">
        <f>(N64-O64)</f>
        <v/>
      </c>
      <c r="Q64" s="44">
        <f>(Q63)</f>
        <v/>
      </c>
      <c r="R64" s="368">
        <f>(N64-O64)/7</f>
        <v/>
      </c>
      <c r="S64" s="368">
        <f>(S63)</f>
        <v/>
      </c>
    </row>
    <row r="65">
      <c r="A65" s="42">
        <f>(A64)</f>
        <v/>
      </c>
      <c r="B65" s="42" t="n">
        <v>2.47</v>
      </c>
      <c r="C65" s="42" t="n">
        <v>2.62</v>
      </c>
      <c r="D65" s="46" t="n">
        <v>2.54</v>
      </c>
      <c r="E65" s="42" t="n">
        <v>2.28</v>
      </c>
      <c r="F65" s="42" t="n">
        <v>2.44</v>
      </c>
      <c r="G65" s="42" t="n">
        <v>2.35</v>
      </c>
      <c r="H65" s="42">
        <f>MAX(B65:G65)</f>
        <v/>
      </c>
      <c r="I65" s="42">
        <f>(I64)</f>
        <v/>
      </c>
      <c r="J65" s="37">
        <f>(H65-I65)/(I65)</f>
        <v/>
      </c>
      <c r="K65" s="43">
        <f>(K64)</f>
        <v/>
      </c>
      <c r="L65" s="37">
        <f>(H65-K65)/(K65)</f>
        <v/>
      </c>
      <c r="M65" s="42">
        <f>1000*H65</f>
        <v/>
      </c>
      <c r="N65" s="44" t="n">
        <v>43223</v>
      </c>
      <c r="O65" s="44">
        <f>(O64)</f>
        <v/>
      </c>
      <c r="P65" s="47">
        <f>(N65-O65)</f>
        <v/>
      </c>
      <c r="Q65" s="44">
        <f>(Q64)</f>
        <v/>
      </c>
      <c r="R65" s="368">
        <f>(N65-O65)/7</f>
        <v/>
      </c>
      <c r="S65" s="368">
        <f>(S64)</f>
        <v/>
      </c>
    </row>
    <row r="66">
      <c r="A66" s="42">
        <f>(A65)</f>
        <v/>
      </c>
      <c r="B66" s="42" t="n">
        <v>2.54</v>
      </c>
      <c r="C66" s="42" t="n">
        <v>2.45</v>
      </c>
      <c r="D66" s="42" t="n">
        <v>2.35</v>
      </c>
      <c r="E66" s="42" t="n">
        <v>2.48</v>
      </c>
      <c r="F66" s="42" t="n">
        <v>2.57</v>
      </c>
      <c r="G66" s="42" t="n">
        <v>2.4</v>
      </c>
      <c r="H66" s="42">
        <f>MAX(B66:G66)</f>
        <v/>
      </c>
      <c r="I66" s="42">
        <f>(I65)</f>
        <v/>
      </c>
      <c r="J66" s="37">
        <f>(H66-I66)/(I66)</f>
        <v/>
      </c>
      <c r="K66" s="43">
        <f>(K65)</f>
        <v/>
      </c>
      <c r="L66" s="37">
        <f>(H66-K66)/(K66)</f>
        <v/>
      </c>
      <c r="M66" s="42">
        <f>1000*H66</f>
        <v/>
      </c>
      <c r="N66" s="44" t="n">
        <v>43224</v>
      </c>
      <c r="O66" s="44">
        <f>(O65)</f>
        <v/>
      </c>
      <c r="P66" s="47">
        <f>(N66-O66)</f>
        <v/>
      </c>
      <c r="Q66" s="44">
        <f>(Q65)</f>
        <v/>
      </c>
      <c r="R66" s="368">
        <f>(N66-O66)/7</f>
        <v/>
      </c>
      <c r="S66" s="368">
        <f>(S65)</f>
        <v/>
      </c>
      <c r="U66" s="30" t="n"/>
      <c r="V66" s="30" t="n"/>
      <c r="W66" s="30" t="n"/>
      <c r="X66" s="30" t="n"/>
      <c r="Y66" s="30" t="n"/>
      <c r="AA66" s="30" t="n"/>
      <c r="AB66" s="30" t="n"/>
      <c r="AC66" s="30" t="n"/>
      <c r="AD66" s="30" t="n"/>
      <c r="AE66" s="30" t="n"/>
    </row>
    <row r="67">
      <c r="A67" s="42">
        <f>(A66)</f>
        <v/>
      </c>
      <c r="B67" s="42" t="n">
        <v>2.38</v>
      </c>
      <c r="C67" s="42" t="n">
        <v>2.3</v>
      </c>
      <c r="D67" s="42" t="n">
        <v>2.6</v>
      </c>
      <c r="E67" s="42" t="n">
        <v>2.5</v>
      </c>
      <c r="F67" s="42" t="n">
        <v>2.6</v>
      </c>
      <c r="G67" s="42" t="n">
        <v>2.5</v>
      </c>
      <c r="H67" s="42">
        <f>MAX(B67:G67)</f>
        <v/>
      </c>
      <c r="I67" s="42">
        <f>(I66)</f>
        <v/>
      </c>
      <c r="J67" s="37">
        <f>(H67-I67)/(I67)</f>
        <v/>
      </c>
      <c r="K67" s="43">
        <f>(K66)</f>
        <v/>
      </c>
      <c r="L67" s="37">
        <f>(H67-K67)/(K67)</f>
        <v/>
      </c>
      <c r="M67" s="42">
        <f>1000*H67</f>
        <v/>
      </c>
      <c r="N67" s="44" t="n">
        <v>43225</v>
      </c>
      <c r="O67" s="44">
        <f>(O66)</f>
        <v/>
      </c>
      <c r="P67" s="47">
        <f>(N67-O67)</f>
        <v/>
      </c>
      <c r="Q67" s="44">
        <f>(Q66)</f>
        <v/>
      </c>
      <c r="R67" s="368">
        <f>(N67-O67)/7</f>
        <v/>
      </c>
      <c r="S67" s="368">
        <f>(S66)</f>
        <v/>
      </c>
      <c r="U67" s="370" t="n"/>
      <c r="V67" s="27" t="n"/>
      <c r="W67" s="369" t="n"/>
      <c r="X67" s="172" t="n"/>
      <c r="Y67" s="370" t="n"/>
      <c r="AA67" s="369" t="n"/>
      <c r="AB67" s="27" t="n"/>
      <c r="AC67" s="369" t="n"/>
      <c r="AD67" s="172" t="n"/>
      <c r="AE67" s="370" t="n"/>
    </row>
    <row r="68">
      <c r="A68" s="42">
        <f>(A67)</f>
        <v/>
      </c>
      <c r="B68" s="42" t="n">
        <v>2.43</v>
      </c>
      <c r="C68" s="42" t="n">
        <v>2.56</v>
      </c>
      <c r="D68" s="42" t="n">
        <v>2.35</v>
      </c>
      <c r="E68" s="42" t="n">
        <v>2.61</v>
      </c>
      <c r="F68" s="42" t="n">
        <v>2.44</v>
      </c>
      <c r="G68" s="42" t="n">
        <v>2.6</v>
      </c>
      <c r="H68" s="42">
        <f>MAX(B68:G68)</f>
        <v/>
      </c>
      <c r="I68" s="42">
        <f>(I67)</f>
        <v/>
      </c>
      <c r="J68" s="37">
        <f>(H68-I68)/(I68)</f>
        <v/>
      </c>
      <c r="K68" s="43">
        <f>(K67)</f>
        <v/>
      </c>
      <c r="L68" s="37">
        <f>(H68-K68)/(K68)</f>
        <v/>
      </c>
      <c r="M68" s="42">
        <f>1000*H68</f>
        <v/>
      </c>
      <c r="N68" s="44" t="n">
        <v>43226</v>
      </c>
      <c r="O68" s="44">
        <f>(O67)</f>
        <v/>
      </c>
      <c r="P68" s="47">
        <f>(N68-O68)</f>
        <v/>
      </c>
      <c r="Q68" s="44">
        <f>(Q67)</f>
        <v/>
      </c>
      <c r="R68" s="368">
        <f>(N68-O68)/7</f>
        <v/>
      </c>
      <c r="S68" s="368">
        <f>(S67)</f>
        <v/>
      </c>
      <c r="U68" s="29" t="n"/>
      <c r="V68" s="29" t="n"/>
      <c r="W68" s="29" t="n"/>
      <c r="X68" s="29" t="n"/>
      <c r="Y68" s="29" t="n"/>
    </row>
    <row r="69">
      <c r="A69" s="42">
        <f>(A68)</f>
        <v/>
      </c>
      <c r="B69" s="42" t="n">
        <v>2.46</v>
      </c>
      <c r="C69" s="42" t="n">
        <v>2.41</v>
      </c>
      <c r="D69" s="42" t="n">
        <v>2.23</v>
      </c>
      <c r="E69" s="42" t="n">
        <v>2.33</v>
      </c>
      <c r="F69" s="42" t="n">
        <v>2.42</v>
      </c>
      <c r="G69" s="42" t="n">
        <v>2.6</v>
      </c>
      <c r="H69" s="42">
        <f>MAX(B69:G69)</f>
        <v/>
      </c>
      <c r="I69" s="42">
        <f>(I68)</f>
        <v/>
      </c>
      <c r="J69" s="37">
        <f>(H69-I69)/(I69)</f>
        <v/>
      </c>
      <c r="K69" s="43">
        <f>(K68)</f>
        <v/>
      </c>
      <c r="L69" s="37">
        <f>(H69-K69)/(K69)</f>
        <v/>
      </c>
      <c r="M69" s="42">
        <f>1000*H69</f>
        <v/>
      </c>
      <c r="N69" s="44" t="n">
        <v>43227</v>
      </c>
      <c r="O69" s="44">
        <f>(O68)</f>
        <v/>
      </c>
      <c r="P69" s="47">
        <f>(N69-O69)</f>
        <v/>
      </c>
      <c r="Q69" s="44">
        <f>(Q68)</f>
        <v/>
      </c>
      <c r="R69" s="368">
        <f>(N69-O69)/7</f>
        <v/>
      </c>
      <c r="S69" s="368">
        <f>(S68)</f>
        <v/>
      </c>
      <c r="U69" s="121" t="n"/>
      <c r="V69" s="121" t="n"/>
      <c r="W69" s="121" t="n"/>
      <c r="X69" s="122" t="n"/>
      <c r="Y69" s="28" t="n"/>
      <c r="AA69" s="28" t="n"/>
      <c r="AB69" s="28" t="n"/>
      <c r="AC69" s="28" t="n"/>
      <c r="AD69" s="28" t="n"/>
      <c r="AE69" s="28" t="n"/>
    </row>
    <row r="70">
      <c r="A70" s="113">
        <f>(A69)</f>
        <v/>
      </c>
      <c r="B70" s="113" t="n">
        <v>2.4</v>
      </c>
      <c r="C70" s="113" t="n">
        <v>2.15</v>
      </c>
      <c r="D70" s="113" t="n">
        <v>2.34</v>
      </c>
      <c r="E70" s="113" t="n">
        <v>2.45</v>
      </c>
      <c r="F70" s="113" t="n">
        <v>2.37</v>
      </c>
      <c r="G70" s="113" t="n">
        <v>2.35</v>
      </c>
      <c r="H70" s="113">
        <f>MAX(B70:G70)</f>
        <v/>
      </c>
      <c r="I70" s="113">
        <f>(I69)</f>
        <v/>
      </c>
      <c r="J70" s="111">
        <f>(H70-I70)/(I70)</f>
        <v/>
      </c>
      <c r="K70" s="112">
        <f>(K69)</f>
        <v/>
      </c>
      <c r="L70" s="111">
        <f>(H70-K70)/(K70)</f>
        <v/>
      </c>
      <c r="M70" s="113">
        <f>1000*H70</f>
        <v/>
      </c>
      <c r="N70" s="114" t="n">
        <v>43228</v>
      </c>
      <c r="O70" s="114">
        <f>(O69)</f>
        <v/>
      </c>
      <c r="P70" s="115">
        <f>(N70-O70)</f>
        <v/>
      </c>
      <c r="Q70" s="114">
        <f>(Q69)</f>
        <v/>
      </c>
      <c r="R70" s="368">
        <f>(N70-O70)/7</f>
        <v/>
      </c>
      <c r="S70" s="371">
        <f>(S69)</f>
        <v/>
      </c>
    </row>
    <row r="71">
      <c r="A71" s="42">
        <f>(A70)</f>
        <v/>
      </c>
      <c r="B71" s="42" t="n">
        <v>2.5</v>
      </c>
      <c r="C71" s="42" t="n">
        <v>2.34</v>
      </c>
      <c r="D71" s="42" t="n">
        <v>2.56</v>
      </c>
      <c r="E71" s="42" t="n">
        <v>2.43</v>
      </c>
      <c r="F71" s="42" t="n">
        <v>2.4</v>
      </c>
      <c r="G71" s="42" t="n">
        <v>2.5</v>
      </c>
      <c r="H71" s="42">
        <f>MAX(B71:G71)</f>
        <v/>
      </c>
      <c r="I71" s="42">
        <f>(I70)</f>
        <v/>
      </c>
      <c r="J71" s="37">
        <f>(H71-I71)/(I71)</f>
        <v/>
      </c>
      <c r="K71" s="43">
        <f>(K70)</f>
        <v/>
      </c>
      <c r="L71" s="37">
        <f>(H71-K71)/(K71)</f>
        <v/>
      </c>
      <c r="M71" s="42">
        <f>1000*H71</f>
        <v/>
      </c>
      <c r="N71" s="44" t="n">
        <v>43229</v>
      </c>
      <c r="O71" s="44">
        <f>(O70)</f>
        <v/>
      </c>
      <c r="P71" s="47">
        <f>(N71-O71)</f>
        <v/>
      </c>
      <c r="Q71" s="44">
        <f>(Q70)</f>
        <v/>
      </c>
      <c r="R71" s="368">
        <f>(N71-O71)/7</f>
        <v/>
      </c>
      <c r="S71" s="368">
        <f>(S70)</f>
        <v/>
      </c>
    </row>
    <row r="72">
      <c r="A72" s="42">
        <f>(A71)</f>
        <v/>
      </c>
      <c r="B72" s="42" t="n">
        <v>2.5</v>
      </c>
      <c r="C72" s="42" t="n">
        <v>2.37</v>
      </c>
      <c r="D72" s="42" t="n">
        <v>2.53</v>
      </c>
      <c r="E72" s="42" t="n">
        <v>2.4</v>
      </c>
      <c r="F72" s="42" t="n">
        <v>2.51</v>
      </c>
      <c r="G72" s="42" t="n">
        <v>2.49</v>
      </c>
      <c r="H72" s="42">
        <f>MAX(B72:G72)</f>
        <v/>
      </c>
      <c r="I72" s="42">
        <f>(I71)</f>
        <v/>
      </c>
      <c r="J72" s="37">
        <f>(H72-I72)/(I72)</f>
        <v/>
      </c>
      <c r="K72" s="43">
        <f>(K71)</f>
        <v/>
      </c>
      <c r="L72" s="37">
        <f>(H72-K72)/(K72)</f>
        <v/>
      </c>
      <c r="M72" s="42">
        <f>1000*H72</f>
        <v/>
      </c>
      <c r="N72" s="44" t="n">
        <v>43230</v>
      </c>
      <c r="O72" s="44">
        <f>(O71)</f>
        <v/>
      </c>
      <c r="P72" s="47">
        <f>(N72-O72)</f>
        <v/>
      </c>
      <c r="Q72" s="44">
        <f>(Q71)</f>
        <v/>
      </c>
      <c r="R72" s="368">
        <f>(N72-O72)/7</f>
        <v/>
      </c>
      <c r="S72" s="368">
        <f>(S71)</f>
        <v/>
      </c>
    </row>
    <row r="73">
      <c r="A73" s="42">
        <f>(A72)</f>
        <v/>
      </c>
      <c r="B73" s="42" t="n">
        <v>2.62</v>
      </c>
      <c r="C73" s="42" t="n">
        <v>2.6</v>
      </c>
      <c r="D73" s="42" t="n">
        <v>2.56</v>
      </c>
      <c r="E73" s="42" t="n">
        <v>2.5</v>
      </c>
      <c r="F73" s="42" t="n">
        <v>2.64</v>
      </c>
      <c r="G73" s="42" t="n">
        <v>2.6</v>
      </c>
      <c r="H73" s="42">
        <f>MAX(B73:G73)</f>
        <v/>
      </c>
      <c r="I73" s="42">
        <f>(I72)</f>
        <v/>
      </c>
      <c r="J73" s="37">
        <f>(H73-I73)/(I73)</f>
        <v/>
      </c>
      <c r="K73" s="43">
        <f>(K72)</f>
        <v/>
      </c>
      <c r="L73" s="37">
        <f>(H73-K73)/(K73)</f>
        <v/>
      </c>
      <c r="M73" s="42">
        <f>1000*H73</f>
        <v/>
      </c>
      <c r="N73" s="44" t="n">
        <v>43231</v>
      </c>
      <c r="O73" s="44">
        <f>(O72)</f>
        <v/>
      </c>
      <c r="P73" s="47">
        <f>(N73-O73)</f>
        <v/>
      </c>
      <c r="Q73" s="44">
        <f>(Q72)</f>
        <v/>
      </c>
      <c r="R73" s="368">
        <f>(N73-O73)/7</f>
        <v/>
      </c>
      <c r="S73" s="368">
        <f>(S72)</f>
        <v/>
      </c>
    </row>
    <row r="74">
      <c r="A74" s="42">
        <f>(A73)</f>
        <v/>
      </c>
      <c r="B74" s="42" t="n">
        <v>2.2</v>
      </c>
      <c r="C74" s="42" t="n">
        <v>2.3</v>
      </c>
      <c r="D74" s="42" t="n">
        <v>2.35</v>
      </c>
      <c r="E74" s="42" t="n">
        <v>2.27</v>
      </c>
      <c r="F74" s="42" t="n">
        <v>2.22</v>
      </c>
      <c r="G74" s="42" t="n">
        <v>2.37</v>
      </c>
      <c r="H74" s="42">
        <f>MAX(B74:G74)</f>
        <v/>
      </c>
      <c r="I74" s="42">
        <f>(I73)</f>
        <v/>
      </c>
      <c r="J74" s="37">
        <f>(H74-I74)/(I74)</f>
        <v/>
      </c>
      <c r="K74" s="43">
        <f>(K73)</f>
        <v/>
      </c>
      <c r="L74" s="37">
        <f>(H74-K74)/(K74)</f>
        <v/>
      </c>
      <c r="M74" s="42">
        <f>1000*H74</f>
        <v/>
      </c>
      <c r="N74" s="44" t="n">
        <v>43233</v>
      </c>
      <c r="O74" s="44">
        <f>(O73)</f>
        <v/>
      </c>
      <c r="P74" s="47">
        <f>(N74-O74)</f>
        <v/>
      </c>
      <c r="Q74" s="44">
        <f>(Q73)</f>
        <v/>
      </c>
      <c r="R74" s="368">
        <f>(N74-O74)/7</f>
        <v/>
      </c>
      <c r="S74" s="368">
        <f>(S73)</f>
        <v/>
      </c>
    </row>
    <row r="75">
      <c r="A75" s="42">
        <f>(A74)</f>
        <v/>
      </c>
      <c r="B75" s="42" t="n">
        <v>2.3</v>
      </c>
      <c r="C75" s="42" t="n">
        <v>2.42</v>
      </c>
      <c r="D75" s="42" t="n">
        <v>2.37</v>
      </c>
      <c r="E75" s="42" t="n">
        <v>2.7</v>
      </c>
      <c r="F75" s="42" t="n">
        <v>2.34</v>
      </c>
      <c r="G75" s="42" t="n">
        <v>2.49</v>
      </c>
      <c r="H75" s="42">
        <f>MAX(B75:G75)</f>
        <v/>
      </c>
      <c r="I75" s="42">
        <f>(I74)</f>
        <v/>
      </c>
      <c r="J75" s="37">
        <f>(H75-I75)/(I75)</f>
        <v/>
      </c>
      <c r="K75" s="43">
        <f>(K74)</f>
        <v/>
      </c>
      <c r="L75" s="37">
        <f>(H75-K75)/(K75)</f>
        <v/>
      </c>
      <c r="M75" s="42">
        <f>1000*H75</f>
        <v/>
      </c>
      <c r="N75" s="44" t="n">
        <v>43233</v>
      </c>
      <c r="O75" s="44">
        <f>(O74)</f>
        <v/>
      </c>
      <c r="P75" s="47">
        <f>(N75-O75)</f>
        <v/>
      </c>
      <c r="Q75" s="44">
        <f>(Q74)</f>
        <v/>
      </c>
      <c r="R75" s="368">
        <f>(N75-O75)/7</f>
        <v/>
      </c>
      <c r="S75" s="368">
        <f>(S74)</f>
        <v/>
      </c>
    </row>
    <row r="76">
      <c r="A76" s="42">
        <f>(A75)</f>
        <v/>
      </c>
      <c r="B76" s="42" t="n">
        <v>2.61</v>
      </c>
      <c r="C76" s="42" t="n">
        <v>2.51</v>
      </c>
      <c r="D76" s="42" t="n">
        <v>2.34</v>
      </c>
      <c r="E76" s="42" t="n">
        <v>2.47</v>
      </c>
      <c r="F76" s="42" t="n">
        <v>2.43</v>
      </c>
      <c r="G76" s="42" t="n">
        <v>2.56</v>
      </c>
      <c r="H76" s="42">
        <f>MAX(B76:G76)</f>
        <v/>
      </c>
      <c r="I76" s="42">
        <f>(I75)</f>
        <v/>
      </c>
      <c r="J76" s="37">
        <f>(H76-I76)/(I76)</f>
        <v/>
      </c>
      <c r="K76" s="43">
        <f>(K75)</f>
        <v/>
      </c>
      <c r="L76" s="37">
        <f>(H76-K76)/(K76)</f>
        <v/>
      </c>
      <c r="M76" s="42">
        <f>1000*H76</f>
        <v/>
      </c>
      <c r="N76" s="44" t="n">
        <v>43232</v>
      </c>
      <c r="O76" s="44">
        <f>(O75)</f>
        <v/>
      </c>
      <c r="P76" s="47">
        <f>(N76-O76)</f>
        <v/>
      </c>
      <c r="Q76" s="44">
        <f>(Q75)</f>
        <v/>
      </c>
      <c r="R76" s="368">
        <f>(N76-O76)/7</f>
        <v/>
      </c>
      <c r="S76" s="368">
        <f>(S75)</f>
        <v/>
      </c>
    </row>
    <row r="77">
      <c r="A77" s="113">
        <f>(A76)</f>
        <v/>
      </c>
      <c r="B77" s="113" t="n">
        <v>2.45</v>
      </c>
      <c r="C77" s="113" t="n">
        <v>2.35</v>
      </c>
      <c r="D77" s="113" t="n">
        <v>2.45</v>
      </c>
      <c r="E77" s="113" t="n">
        <v>2.4</v>
      </c>
      <c r="F77" s="113" t="n">
        <v>2.36</v>
      </c>
      <c r="G77" s="113" t="n">
        <v>2.44</v>
      </c>
      <c r="H77" s="113">
        <f>MAX(B77:G77)</f>
        <v/>
      </c>
      <c r="I77" s="113">
        <f>(I76)</f>
        <v/>
      </c>
      <c r="J77" s="111">
        <f>(H77-I77)/(I77)</f>
        <v/>
      </c>
      <c r="K77" s="112">
        <f>(K76)</f>
        <v/>
      </c>
      <c r="L77" s="111">
        <f>(H77-K77)/(K77)</f>
        <v/>
      </c>
      <c r="M77" s="113">
        <f>1000*H77</f>
        <v/>
      </c>
      <c r="N77" s="114" t="n">
        <v>43234</v>
      </c>
      <c r="O77" s="114">
        <f>(O76)</f>
        <v/>
      </c>
      <c r="P77" s="115">
        <f>(N77-O77)</f>
        <v/>
      </c>
      <c r="Q77" s="114">
        <f>(Q76)</f>
        <v/>
      </c>
      <c r="R77" s="368">
        <f>(N77-O77)/7</f>
        <v/>
      </c>
      <c r="S77" s="371">
        <f>(S76)</f>
        <v/>
      </c>
    </row>
    <row r="78">
      <c r="A78">
        <f>(A77)</f>
        <v/>
      </c>
      <c r="B78" t="n">
        <v>2.55</v>
      </c>
      <c r="C78" t="n">
        <v>2.43</v>
      </c>
      <c r="D78" t="n">
        <v>2.32</v>
      </c>
      <c r="E78" t="n">
        <v>2.45</v>
      </c>
      <c r="F78" t="n">
        <v>2.59</v>
      </c>
      <c r="G78" t="n">
        <v>2.51</v>
      </c>
      <c r="H78">
        <f>MAX(B78:G78)</f>
        <v/>
      </c>
      <c r="I78">
        <f>(I77)</f>
        <v/>
      </c>
      <c r="J78" s="28">
        <f>(H78-I78)/(I78)</f>
        <v/>
      </c>
      <c r="K78" s="27">
        <f>(K77)</f>
        <v/>
      </c>
      <c r="L78" s="28">
        <f>(H78-K78)/(K78)</f>
        <v/>
      </c>
      <c r="M78">
        <f>1000*H78</f>
        <v/>
      </c>
      <c r="N78" s="171" t="n">
        <v>43241</v>
      </c>
      <c r="O78" s="171">
        <f>(O77)</f>
        <v/>
      </c>
      <c r="P78" s="172">
        <f>(N78-O78)</f>
        <v/>
      </c>
      <c r="Q78" s="171">
        <f>(Q77)</f>
        <v/>
      </c>
      <c r="R78" s="368">
        <f>(N78-O78)/7</f>
        <v/>
      </c>
      <c r="S78" s="351" t="inlineStr">
        <is>
          <t>Month 12</t>
        </is>
      </c>
    </row>
    <row r="79">
      <c r="A79">
        <f>(A78)</f>
        <v/>
      </c>
      <c r="B79" t="n">
        <v>2.3</v>
      </c>
      <c r="C79" t="n">
        <v>2.35</v>
      </c>
      <c r="D79" t="n">
        <v>2.39</v>
      </c>
      <c r="E79" t="n">
        <v>2.38</v>
      </c>
      <c r="F79" t="n">
        <v>2.55</v>
      </c>
      <c r="G79" t="n">
        <v>2.31</v>
      </c>
      <c r="H79">
        <f>MAX(B79:G79)</f>
        <v/>
      </c>
      <c r="I79">
        <f>(I78)</f>
        <v/>
      </c>
      <c r="J79" s="28">
        <f>(H79-I79)/(I79)</f>
        <v/>
      </c>
      <c r="K79" s="27">
        <f>(K78)</f>
        <v/>
      </c>
      <c r="L79" s="28">
        <f>(H79-K79)/(K79)</f>
        <v/>
      </c>
      <c r="M79">
        <f>1000*H79</f>
        <v/>
      </c>
      <c r="N79" s="207">
        <f>(N78+7)</f>
        <v/>
      </c>
      <c r="O79" s="171">
        <f>(O78)</f>
        <v/>
      </c>
      <c r="P79" s="172">
        <f>(N79-O79)</f>
        <v/>
      </c>
      <c r="Q79" s="171">
        <f>(Q78)</f>
        <v/>
      </c>
      <c r="R79" s="368">
        <f>(N79-O79)/7</f>
        <v/>
      </c>
      <c r="S79" s="351">
        <f>(S78)</f>
        <v/>
      </c>
    </row>
    <row r="80">
      <c r="A80">
        <f>(A79)</f>
        <v/>
      </c>
      <c r="B80" t="n">
        <v>2.38</v>
      </c>
      <c r="C80" t="n">
        <v>2.43</v>
      </c>
      <c r="D80" t="n">
        <v>2.37</v>
      </c>
      <c r="E80" t="n">
        <v>2.3</v>
      </c>
      <c r="F80" t="n">
        <v>2.45</v>
      </c>
      <c r="G80" t="n">
        <v>2.52</v>
      </c>
      <c r="H80">
        <f>MAX(B80:G80)</f>
        <v/>
      </c>
      <c r="I80">
        <f>(I79)</f>
        <v/>
      </c>
      <c r="J80" s="28">
        <f>(H80-I80)/(I80)</f>
        <v/>
      </c>
      <c r="K80" s="27">
        <f>(K79)</f>
        <v/>
      </c>
      <c r="L80" s="28">
        <f>(H80-K80)/(K80)</f>
        <v/>
      </c>
      <c r="M80">
        <f>1000*H80</f>
        <v/>
      </c>
      <c r="N80" s="207">
        <f>(N79+7)</f>
        <v/>
      </c>
      <c r="O80" s="171">
        <f>(O79)</f>
        <v/>
      </c>
      <c r="P80" s="172">
        <f>(N80-O80)</f>
        <v/>
      </c>
      <c r="Q80" s="171">
        <f>(Q79)</f>
        <v/>
      </c>
      <c r="R80" s="368">
        <f>(N80-O80)/7</f>
        <v/>
      </c>
      <c r="S80" s="351">
        <f>(S79)</f>
        <v/>
      </c>
    </row>
    <row r="81">
      <c r="A81" s="63">
        <f>(A80)</f>
        <v/>
      </c>
      <c r="B81" s="63" t="n">
        <v>2.57</v>
      </c>
      <c r="C81" s="63" t="n">
        <v>2.34</v>
      </c>
      <c r="D81" s="63" t="n">
        <v>2.53</v>
      </c>
      <c r="E81" s="63" t="n">
        <v>2.45</v>
      </c>
      <c r="F81" s="63" t="n">
        <v>2.38</v>
      </c>
      <c r="G81" s="63" t="n">
        <v>2.44</v>
      </c>
      <c r="H81" s="63">
        <f>MAX(B81:G81)</f>
        <v/>
      </c>
      <c r="I81" s="63">
        <f>(I80)</f>
        <v/>
      </c>
      <c r="J81" s="58">
        <f>(H81-I81)/(I81)</f>
        <v/>
      </c>
      <c r="K81" s="59">
        <f>(K80)</f>
        <v/>
      </c>
      <c r="L81" s="58">
        <f>(H81-K81)/(K81)</f>
        <v/>
      </c>
      <c r="M81" s="63">
        <f>1000*H81</f>
        <v/>
      </c>
      <c r="N81" s="61">
        <f>(N80+7)</f>
        <v/>
      </c>
      <c r="O81" s="173">
        <f>(O80)</f>
        <v/>
      </c>
      <c r="P81" s="174">
        <f>(N81-O81)</f>
        <v/>
      </c>
      <c r="Q81" s="173">
        <f>(Q80)</f>
        <v/>
      </c>
      <c r="R81" s="368">
        <f>(N81-O81)/7</f>
        <v/>
      </c>
      <c r="S81" s="372">
        <f>(S80)</f>
        <v/>
      </c>
    </row>
    <row r="82">
      <c r="A82">
        <f>(A81)</f>
        <v/>
      </c>
      <c r="B82" t="n">
        <v>2.28</v>
      </c>
      <c r="C82" t="n">
        <v>2.32</v>
      </c>
      <c r="D82" t="n">
        <v>2.42</v>
      </c>
      <c r="E82" t="n">
        <v>2.6</v>
      </c>
      <c r="F82" t="n">
        <v>2.27</v>
      </c>
      <c r="G82" t="n">
        <v>2.32</v>
      </c>
      <c r="H82">
        <f>MAX(B82:G82)</f>
        <v/>
      </c>
      <c r="I82">
        <f>(I81)</f>
        <v/>
      </c>
      <c r="J82" s="28">
        <f>(H82-I82)/(I82)</f>
        <v/>
      </c>
      <c r="K82" s="27">
        <f>(K81)</f>
        <v/>
      </c>
      <c r="L82" s="28">
        <f>(H82-K82)/(K82)</f>
        <v/>
      </c>
      <c r="M82">
        <f>1000*H82</f>
        <v/>
      </c>
      <c r="N82" s="207">
        <f>(N81+7)</f>
        <v/>
      </c>
      <c r="O82" s="171">
        <f>(O81)</f>
        <v/>
      </c>
      <c r="P82" s="172">
        <f>(N82-O82)</f>
        <v/>
      </c>
      <c r="Q82" s="171">
        <f>(Q81)</f>
        <v/>
      </c>
      <c r="R82" s="368">
        <f>(N82-O82)/7</f>
        <v/>
      </c>
      <c r="S82" s="351" t="inlineStr">
        <is>
          <t>Month 11</t>
        </is>
      </c>
    </row>
    <row r="83">
      <c r="A83">
        <f>(A82)</f>
        <v/>
      </c>
      <c r="B83" t="n">
        <v>2.35</v>
      </c>
      <c r="C83" t="n">
        <v>2.54</v>
      </c>
      <c r="D83" t="n">
        <v>2.47</v>
      </c>
      <c r="E83" t="n">
        <v>2.43</v>
      </c>
      <c r="F83" t="n">
        <v>2.37</v>
      </c>
      <c r="G83" t="n">
        <v>2.51</v>
      </c>
      <c r="H83">
        <f>MAX(B83:G83)</f>
        <v/>
      </c>
      <c r="I83">
        <f>(I82)</f>
        <v/>
      </c>
      <c r="J83" s="28">
        <f>(H83-I83)/(I83)</f>
        <v/>
      </c>
      <c r="K83" s="27">
        <f>(K82)</f>
        <v/>
      </c>
      <c r="L83" s="28">
        <f>(H83-K83)/(K83)</f>
        <v/>
      </c>
      <c r="M83">
        <f>1000*H83</f>
        <v/>
      </c>
      <c r="N83" s="207">
        <f>(N82+7)</f>
        <v/>
      </c>
      <c r="O83" s="171">
        <f>(O82)</f>
        <v/>
      </c>
      <c r="P83" s="172">
        <f>(N83-O83)</f>
        <v/>
      </c>
      <c r="Q83" s="171">
        <f>(Q82)</f>
        <v/>
      </c>
      <c r="R83" s="368">
        <f>(N83-O83)/7</f>
        <v/>
      </c>
      <c r="S83" s="351">
        <f>(S82)</f>
        <v/>
      </c>
    </row>
    <row r="84">
      <c r="A84">
        <f>(A83)</f>
        <v/>
      </c>
      <c r="B84" t="n">
        <v>2.43</v>
      </c>
      <c r="C84" t="n">
        <v>2.4</v>
      </c>
      <c r="D84" t="n">
        <v>2.4</v>
      </c>
      <c r="E84" t="n">
        <v>2.4</v>
      </c>
      <c r="F84" t="n">
        <v>2.5</v>
      </c>
      <c r="G84" t="n">
        <v>2.5</v>
      </c>
      <c r="H84">
        <f>MAX(B84:G84)</f>
        <v/>
      </c>
      <c r="I84">
        <f>(I83)</f>
        <v/>
      </c>
      <c r="J84" s="28">
        <f>(H84-I84)/(I84)</f>
        <v/>
      </c>
      <c r="K84" s="27">
        <f>(K83)</f>
        <v/>
      </c>
      <c r="L84" s="28">
        <f>(H84-K84)/(K84)</f>
        <v/>
      </c>
      <c r="M84">
        <f>1000*H84</f>
        <v/>
      </c>
      <c r="N84" s="207">
        <f>(N83+7)</f>
        <v/>
      </c>
      <c r="O84" s="171">
        <f>(O83)</f>
        <v/>
      </c>
      <c r="P84" s="172">
        <f>(N84-O84)</f>
        <v/>
      </c>
      <c r="Q84" s="171">
        <f>(Q83)</f>
        <v/>
      </c>
      <c r="R84" s="368">
        <f>(N84-O84)/7</f>
        <v/>
      </c>
      <c r="S84" s="351">
        <f>(S83)</f>
        <v/>
      </c>
    </row>
    <row r="85">
      <c r="A85" s="63">
        <f>(A84)</f>
        <v/>
      </c>
      <c r="B85" s="63" t="n">
        <v>2.65</v>
      </c>
      <c r="C85" s="63" t="n">
        <v>2.56</v>
      </c>
      <c r="D85" s="63" t="n">
        <v>2.6</v>
      </c>
      <c r="E85" s="63" t="n">
        <v>2.43</v>
      </c>
      <c r="F85" s="63" t="n">
        <v>2.48</v>
      </c>
      <c r="G85" s="63" t="n">
        <v>2.5</v>
      </c>
      <c r="H85" s="63">
        <f>MAX(B85:G85)</f>
        <v/>
      </c>
      <c r="I85" s="63">
        <f>(I84)</f>
        <v/>
      </c>
      <c r="J85" s="58">
        <f>(H85-I85)/(I85)</f>
        <v/>
      </c>
      <c r="K85" s="59">
        <f>(K84)</f>
        <v/>
      </c>
      <c r="L85" s="58">
        <f>(H85-K85)/(K85)</f>
        <v/>
      </c>
      <c r="M85" s="63">
        <f>1000*H85</f>
        <v/>
      </c>
      <c r="N85" s="61">
        <f>(N84+7)</f>
        <v/>
      </c>
      <c r="O85" s="173">
        <f>(O84)</f>
        <v/>
      </c>
      <c r="P85" s="174">
        <f>(N85-O85)</f>
        <v/>
      </c>
      <c r="Q85" s="173">
        <f>(Q84)</f>
        <v/>
      </c>
      <c r="R85" s="368">
        <f>(N85-O85)/7</f>
        <v/>
      </c>
      <c r="S85" s="372">
        <f>(S84)</f>
        <v/>
      </c>
    </row>
    <row r="86">
      <c r="A86">
        <f>(A85)</f>
        <v/>
      </c>
      <c r="B86" t="n">
        <v>2.55</v>
      </c>
      <c r="C86" t="n">
        <v>2.54</v>
      </c>
      <c r="D86" t="n">
        <v>2.55</v>
      </c>
      <c r="E86" t="n">
        <v>2.56</v>
      </c>
      <c r="F86" t="n">
        <v>2.55</v>
      </c>
      <c r="G86" t="n">
        <v>2.47</v>
      </c>
      <c r="H86">
        <f>MAX(B86:G86)</f>
        <v/>
      </c>
      <c r="I86">
        <f>(I85)</f>
        <v/>
      </c>
      <c r="J86" s="28">
        <f>(H86-I86)/(I86)</f>
        <v/>
      </c>
      <c r="K86" s="27">
        <f>(K85)</f>
        <v/>
      </c>
      <c r="L86" s="28">
        <f>(H86-K86)/(K86)</f>
        <v/>
      </c>
      <c r="M86">
        <f>1000*H86</f>
        <v/>
      </c>
      <c r="N86" s="207">
        <f>(N85+7)</f>
        <v/>
      </c>
      <c r="O86" s="171">
        <f>(O85)</f>
        <v/>
      </c>
      <c r="P86" s="172">
        <f>(N86-O86)</f>
        <v/>
      </c>
      <c r="Q86" s="171">
        <f>(Q85)</f>
        <v/>
      </c>
      <c r="R86" s="368">
        <f>(N86-O86)/7</f>
        <v/>
      </c>
      <c r="S86" s="351" t="inlineStr">
        <is>
          <t>Month 10</t>
        </is>
      </c>
    </row>
    <row r="87">
      <c r="A87">
        <f>(A86)</f>
        <v/>
      </c>
      <c r="B87" t="n">
        <v>2.55</v>
      </c>
      <c r="C87" t="n">
        <v>2.45</v>
      </c>
      <c r="D87" t="n">
        <v>2.35</v>
      </c>
      <c r="E87" t="n">
        <v>2.47</v>
      </c>
      <c r="F87" t="n">
        <v>2.56</v>
      </c>
      <c r="G87" t="n">
        <v>2.4</v>
      </c>
      <c r="H87">
        <f>MAX(B87:G87)</f>
        <v/>
      </c>
      <c r="I87">
        <f>(I86)</f>
        <v/>
      </c>
      <c r="J87" s="28">
        <f>(H87-I87)/(I87)</f>
        <v/>
      </c>
      <c r="K87" s="27">
        <f>(K86)</f>
        <v/>
      </c>
      <c r="L87" s="28">
        <f>(H87-K87)/(K87)</f>
        <v/>
      </c>
      <c r="M87">
        <f>1000*H87</f>
        <v/>
      </c>
      <c r="N87" s="207">
        <f>(N86+7)</f>
        <v/>
      </c>
      <c r="O87" s="171">
        <f>(O86)</f>
        <v/>
      </c>
      <c r="P87" s="172">
        <f>(N87-O87)</f>
        <v/>
      </c>
      <c r="Q87" s="171">
        <f>(Q86)</f>
        <v/>
      </c>
      <c r="R87" s="368">
        <f>(N87-O87)/7</f>
        <v/>
      </c>
      <c r="S87" s="351">
        <f>(S86)</f>
        <v/>
      </c>
    </row>
    <row r="88">
      <c r="A88">
        <f>(A87)</f>
        <v/>
      </c>
      <c r="B88" t="n">
        <v>2.5</v>
      </c>
      <c r="C88" t="n">
        <v>2.35</v>
      </c>
      <c r="D88" t="n">
        <v>2.42</v>
      </c>
      <c r="E88" t="n">
        <v>2.6</v>
      </c>
      <c r="F88" t="n">
        <v>2.5</v>
      </c>
      <c r="G88" t="n">
        <v>2.34</v>
      </c>
      <c r="H88">
        <f>MAX(B88:G88)</f>
        <v/>
      </c>
      <c r="I88">
        <f>(I87)</f>
        <v/>
      </c>
      <c r="J88" s="28">
        <f>(H88-I88)/(I88)</f>
        <v/>
      </c>
      <c r="K88" s="27">
        <f>(K87)</f>
        <v/>
      </c>
      <c r="L88" s="28">
        <f>(H88-K88)/(K88)</f>
        <v/>
      </c>
      <c r="M88">
        <f>1000*H88</f>
        <v/>
      </c>
      <c r="N88" s="207">
        <f>(N87+7)</f>
        <v/>
      </c>
      <c r="O88" s="171">
        <f>(O87)</f>
        <v/>
      </c>
      <c r="P88" s="172">
        <f>(N88-O88)</f>
        <v/>
      </c>
      <c r="Q88" s="171">
        <f>(Q87)</f>
        <v/>
      </c>
      <c r="R88" s="368">
        <f>(N88-O88)/7</f>
        <v/>
      </c>
      <c r="S88" s="351">
        <f>(S87)</f>
        <v/>
      </c>
    </row>
    <row r="89">
      <c r="A89" s="63">
        <f>(A88)</f>
        <v/>
      </c>
      <c r="B89" s="63" t="n">
        <v>2.47</v>
      </c>
      <c r="C89" s="63" t="n">
        <v>2.62</v>
      </c>
      <c r="D89" s="176" t="n">
        <v>2.54</v>
      </c>
      <c r="E89" s="63" t="n">
        <v>2.28</v>
      </c>
      <c r="F89" s="63" t="n">
        <v>2.44</v>
      </c>
      <c r="G89" s="63" t="n">
        <v>2.35</v>
      </c>
      <c r="H89" s="63">
        <f>MAX(B89:G89)</f>
        <v/>
      </c>
      <c r="I89" s="63">
        <f>(I88)</f>
        <v/>
      </c>
      <c r="J89" s="58">
        <f>(H89-I89)/(I89)</f>
        <v/>
      </c>
      <c r="K89" s="59">
        <f>(K88)</f>
        <v/>
      </c>
      <c r="L89" s="58">
        <f>(H89-K89)/(K89)</f>
        <v/>
      </c>
      <c r="M89" s="63">
        <f>1000*H89</f>
        <v/>
      </c>
      <c r="N89" s="61">
        <f>(N88+7)</f>
        <v/>
      </c>
      <c r="O89" s="173">
        <f>(O88)</f>
        <v/>
      </c>
      <c r="P89" s="174">
        <f>(N89-O89)</f>
        <v/>
      </c>
      <c r="Q89" s="173">
        <f>(Q88)</f>
        <v/>
      </c>
      <c r="R89" s="368">
        <f>(N89-O89)/7</f>
        <v/>
      </c>
      <c r="S89" s="372">
        <f>(S88)</f>
        <v/>
      </c>
    </row>
    <row r="90">
      <c r="A90">
        <f>(A89)</f>
        <v/>
      </c>
      <c r="B90" t="n">
        <v>2.54</v>
      </c>
      <c r="C90" t="n">
        <v>2.45</v>
      </c>
      <c r="D90" t="n">
        <v>2.35</v>
      </c>
      <c r="E90" t="n">
        <v>2.48</v>
      </c>
      <c r="F90" t="n">
        <v>2.57</v>
      </c>
      <c r="G90" t="n">
        <v>2.4</v>
      </c>
      <c r="H90">
        <f>MAX(B90:G90)</f>
        <v/>
      </c>
      <c r="I90">
        <f>(I89)</f>
        <v/>
      </c>
      <c r="J90" s="28">
        <f>(H90-I90)/(I90)</f>
        <v/>
      </c>
      <c r="K90" s="27">
        <f>(K89)</f>
        <v/>
      </c>
      <c r="L90" s="28">
        <f>(H90-K90)/(K90)</f>
        <v/>
      </c>
      <c r="M90">
        <f>1000*H90</f>
        <v/>
      </c>
      <c r="N90" s="207">
        <f>(N89+7)</f>
        <v/>
      </c>
      <c r="O90" s="171">
        <f>(O89)</f>
        <v/>
      </c>
      <c r="P90" s="172">
        <f>(N90-O90)</f>
        <v/>
      </c>
      <c r="Q90" s="171">
        <f>(Q89)</f>
        <v/>
      </c>
      <c r="R90" s="368">
        <f>(N90-O90)/7</f>
        <v/>
      </c>
      <c r="S90" s="351" t="inlineStr">
        <is>
          <t>Month 9</t>
        </is>
      </c>
    </row>
    <row r="91">
      <c r="A91">
        <f>(A90)</f>
        <v/>
      </c>
      <c r="B91" t="n">
        <v>2.38</v>
      </c>
      <c r="C91" t="n">
        <v>2.3</v>
      </c>
      <c r="D91" t="n">
        <v>2.6</v>
      </c>
      <c r="E91" t="n">
        <v>2.5</v>
      </c>
      <c r="F91" t="n">
        <v>2.6</v>
      </c>
      <c r="G91" t="n">
        <v>2.5</v>
      </c>
      <c r="H91">
        <f>MAX(B91:G91)</f>
        <v/>
      </c>
      <c r="I91">
        <f>(I90)</f>
        <v/>
      </c>
      <c r="J91" s="28">
        <f>(H91-I91)/(I91)</f>
        <v/>
      </c>
      <c r="K91" s="27">
        <f>(K90)</f>
        <v/>
      </c>
      <c r="L91" s="28">
        <f>(H91-K91)/(K91)</f>
        <v/>
      </c>
      <c r="M91">
        <f>1000*H91</f>
        <v/>
      </c>
      <c r="N91" s="207">
        <f>(N90+7)</f>
        <v/>
      </c>
      <c r="O91" s="171">
        <f>(O90)</f>
        <v/>
      </c>
      <c r="P91" s="172">
        <f>(N91-O91)</f>
        <v/>
      </c>
      <c r="Q91" s="171">
        <f>(Q90)</f>
        <v/>
      </c>
      <c r="R91" s="368">
        <f>(N91-O91)/7</f>
        <v/>
      </c>
      <c r="S91" s="351">
        <f>(S90)</f>
        <v/>
      </c>
    </row>
    <row r="92">
      <c r="A92">
        <f>(A91)</f>
        <v/>
      </c>
      <c r="B92" t="n">
        <v>2.43</v>
      </c>
      <c r="C92" t="n">
        <v>2.56</v>
      </c>
      <c r="D92" t="n">
        <v>2.35</v>
      </c>
      <c r="E92" t="n">
        <v>2.61</v>
      </c>
      <c r="F92" t="n">
        <v>2.44</v>
      </c>
      <c r="G92" t="n">
        <v>2.6</v>
      </c>
      <c r="H92">
        <f>MAX(B92:G92)</f>
        <v/>
      </c>
      <c r="I92">
        <f>(I91)</f>
        <v/>
      </c>
      <c r="J92" s="28">
        <f>(H92-I92)/(I92)</f>
        <v/>
      </c>
      <c r="K92" s="27">
        <f>(K91)</f>
        <v/>
      </c>
      <c r="L92" s="28">
        <f>(H92-K92)/(K92)</f>
        <v/>
      </c>
      <c r="M92">
        <f>1000*H92</f>
        <v/>
      </c>
      <c r="N92" s="207">
        <f>(N91+7)</f>
        <v/>
      </c>
      <c r="O92" s="171">
        <f>(O91)</f>
        <v/>
      </c>
      <c r="P92" s="172">
        <f>(N92-O92)</f>
        <v/>
      </c>
      <c r="Q92" s="171">
        <f>(Q91)</f>
        <v/>
      </c>
      <c r="R92" s="368">
        <f>(N92-O92)/7</f>
        <v/>
      </c>
      <c r="S92" s="351">
        <f>(S91)</f>
        <v/>
      </c>
    </row>
    <row r="93">
      <c r="A93" s="63">
        <f>(A92)</f>
        <v/>
      </c>
      <c r="B93" s="63" t="n">
        <v>2.46</v>
      </c>
      <c r="C93" s="63" t="n">
        <v>2.41</v>
      </c>
      <c r="D93" s="63" t="n">
        <v>2.23</v>
      </c>
      <c r="E93" s="63" t="n">
        <v>2.33</v>
      </c>
      <c r="F93" s="63" t="n">
        <v>2.42</v>
      </c>
      <c r="G93" s="63" t="n">
        <v>2.6</v>
      </c>
      <c r="H93" s="63">
        <f>MAX(B93:G93)</f>
        <v/>
      </c>
      <c r="I93" s="63">
        <f>(I92)</f>
        <v/>
      </c>
      <c r="J93" s="58">
        <f>(H93-I93)/(I93)</f>
        <v/>
      </c>
      <c r="K93" s="59">
        <f>(K92)</f>
        <v/>
      </c>
      <c r="L93" s="58">
        <f>(H93-K93)/(K93)</f>
        <v/>
      </c>
      <c r="M93" s="63">
        <f>1000*H93</f>
        <v/>
      </c>
      <c r="N93" s="61">
        <f>(N92+7)</f>
        <v/>
      </c>
      <c r="O93" s="173">
        <f>(O92)</f>
        <v/>
      </c>
      <c r="P93" s="174">
        <f>(N93-O93)</f>
        <v/>
      </c>
      <c r="Q93" s="173">
        <f>(Q92)</f>
        <v/>
      </c>
      <c r="R93" s="368">
        <f>(N93-O93)/7</f>
        <v/>
      </c>
      <c r="S93" s="372">
        <f>(S92)</f>
        <v/>
      </c>
    </row>
    <row r="94">
      <c r="A94">
        <f>(A93)</f>
        <v/>
      </c>
      <c r="B94" t="n">
        <v>2.4</v>
      </c>
      <c r="C94" t="n">
        <v>2.15</v>
      </c>
      <c r="D94" t="n">
        <v>2.34</v>
      </c>
      <c r="E94" t="n">
        <v>2.45</v>
      </c>
      <c r="F94" t="n">
        <v>2.37</v>
      </c>
      <c r="G94" t="n">
        <v>2.35</v>
      </c>
      <c r="H94">
        <f>MAX(B94:G94)</f>
        <v/>
      </c>
      <c r="I94">
        <f>(I93)</f>
        <v/>
      </c>
      <c r="J94" s="28">
        <f>(H94-I94)/(I94)</f>
        <v/>
      </c>
      <c r="K94" s="27">
        <f>(K93)</f>
        <v/>
      </c>
      <c r="L94" s="28">
        <f>(H94-K94)/(K94)</f>
        <v/>
      </c>
      <c r="M94">
        <f>1000*H94</f>
        <v/>
      </c>
      <c r="N94" s="207">
        <f>(N93+7)</f>
        <v/>
      </c>
      <c r="O94" s="171">
        <f>(O93)</f>
        <v/>
      </c>
      <c r="P94" s="172">
        <f>(N94-O94)</f>
        <v/>
      </c>
      <c r="Q94" s="171">
        <f>(Q93)</f>
        <v/>
      </c>
      <c r="R94" s="368">
        <f>(N94-O94)/7</f>
        <v/>
      </c>
      <c r="S94" s="351" t="inlineStr">
        <is>
          <t>Month 8</t>
        </is>
      </c>
    </row>
    <row r="95">
      <c r="A95">
        <f>(A94)</f>
        <v/>
      </c>
      <c r="B95" t="n">
        <v>2.5</v>
      </c>
      <c r="C95" t="n">
        <v>2.34</v>
      </c>
      <c r="D95" t="n">
        <v>2.56</v>
      </c>
      <c r="E95" t="n">
        <v>2.43</v>
      </c>
      <c r="F95" t="n">
        <v>2.4</v>
      </c>
      <c r="G95" t="n">
        <v>2.5</v>
      </c>
      <c r="H95">
        <f>MAX(B95:G95)</f>
        <v/>
      </c>
      <c r="I95">
        <f>(I94)</f>
        <v/>
      </c>
      <c r="J95" s="28">
        <f>(H95-I95)/(I95)</f>
        <v/>
      </c>
      <c r="K95" s="27">
        <f>(K94)</f>
        <v/>
      </c>
      <c r="L95" s="28">
        <f>(H95-K95)/(K95)</f>
        <v/>
      </c>
      <c r="M95">
        <f>1000*H95</f>
        <v/>
      </c>
      <c r="N95" s="207">
        <f>(N94+7)</f>
        <v/>
      </c>
      <c r="O95" s="171">
        <f>(O94)</f>
        <v/>
      </c>
      <c r="P95" s="172">
        <f>(N95-O95)</f>
        <v/>
      </c>
      <c r="Q95" s="171">
        <f>(Q94)</f>
        <v/>
      </c>
      <c r="R95" s="368">
        <f>(N95-O95)/7</f>
        <v/>
      </c>
      <c r="S95" s="351">
        <f>(S94)</f>
        <v/>
      </c>
    </row>
    <row r="96">
      <c r="A96">
        <f>(A95)</f>
        <v/>
      </c>
      <c r="B96" t="n">
        <v>2.5</v>
      </c>
      <c r="C96" t="n">
        <v>2.37</v>
      </c>
      <c r="D96" t="n">
        <v>2.53</v>
      </c>
      <c r="E96" t="n">
        <v>2.4</v>
      </c>
      <c r="F96" t="n">
        <v>2.51</v>
      </c>
      <c r="G96" t="n">
        <v>2.49</v>
      </c>
      <c r="H96">
        <f>MAX(B96:G96)</f>
        <v/>
      </c>
      <c r="I96">
        <f>(I95)</f>
        <v/>
      </c>
      <c r="J96" s="28">
        <f>(H96-I96)/(I96)</f>
        <v/>
      </c>
      <c r="K96" s="27">
        <f>(K95)</f>
        <v/>
      </c>
      <c r="L96" s="28">
        <f>(H96-K96)/(K96)</f>
        <v/>
      </c>
      <c r="M96">
        <f>1000*H96</f>
        <v/>
      </c>
      <c r="N96" s="207">
        <f>(N95+7)</f>
        <v/>
      </c>
      <c r="O96" s="171">
        <f>(O95)</f>
        <v/>
      </c>
      <c r="P96" s="172">
        <f>(N96-O96)</f>
        <v/>
      </c>
      <c r="Q96" s="171">
        <f>(Q95)</f>
        <v/>
      </c>
      <c r="R96" s="368">
        <f>(N96-O96)/7</f>
        <v/>
      </c>
      <c r="S96" s="351">
        <f>(S95)</f>
        <v/>
      </c>
    </row>
    <row r="97">
      <c r="A97" s="63">
        <f>(A96)</f>
        <v/>
      </c>
      <c r="B97" s="63" t="n">
        <v>2.62</v>
      </c>
      <c r="C97" s="63" t="n">
        <v>2.6</v>
      </c>
      <c r="D97" s="63" t="n">
        <v>2.56</v>
      </c>
      <c r="E97" s="63" t="n">
        <v>2.5</v>
      </c>
      <c r="F97" s="63" t="n">
        <v>2.64</v>
      </c>
      <c r="G97" s="63" t="n">
        <v>2.6</v>
      </c>
      <c r="H97" s="63">
        <f>MAX(B97:G97)</f>
        <v/>
      </c>
      <c r="I97" s="63">
        <f>(I96)</f>
        <v/>
      </c>
      <c r="J97" s="58">
        <f>(H97-I97)/(I97)</f>
        <v/>
      </c>
      <c r="K97" s="59">
        <f>(K96)</f>
        <v/>
      </c>
      <c r="L97" s="58">
        <f>(H97-K97)/(K97)</f>
        <v/>
      </c>
      <c r="M97" s="63">
        <f>1000*H97</f>
        <v/>
      </c>
      <c r="N97" s="61">
        <f>(N96+7)</f>
        <v/>
      </c>
      <c r="O97" s="173">
        <f>(O96)</f>
        <v/>
      </c>
      <c r="P97" s="174">
        <f>(N97-O97)</f>
        <v/>
      </c>
      <c r="Q97" s="173">
        <f>(Q96)</f>
        <v/>
      </c>
      <c r="R97" s="368">
        <f>(N97-O97)/7</f>
        <v/>
      </c>
      <c r="S97" s="372">
        <f>(S96)</f>
        <v/>
      </c>
    </row>
    <row r="98">
      <c r="A98">
        <f>(A97)</f>
        <v/>
      </c>
      <c r="B98" t="n">
        <v>2.2</v>
      </c>
      <c r="C98" t="n">
        <v>2.3</v>
      </c>
      <c r="D98" t="n">
        <v>2.35</v>
      </c>
      <c r="E98" t="n">
        <v>2.27</v>
      </c>
      <c r="F98" t="n">
        <v>2.22</v>
      </c>
      <c r="G98" t="n">
        <v>2.37</v>
      </c>
      <c r="H98">
        <f>MAX(B98:G98)</f>
        <v/>
      </c>
      <c r="I98">
        <f>(I97)</f>
        <v/>
      </c>
      <c r="J98" s="28">
        <f>(H98-I98)/(I98)</f>
        <v/>
      </c>
      <c r="K98" s="27">
        <f>(K97)</f>
        <v/>
      </c>
      <c r="L98" s="28">
        <f>(H98-K98)/(K98)</f>
        <v/>
      </c>
      <c r="M98">
        <f>1000*H98</f>
        <v/>
      </c>
      <c r="N98" s="207">
        <f>(N97+7)</f>
        <v/>
      </c>
      <c r="O98" s="171">
        <f>(O97)</f>
        <v/>
      </c>
      <c r="P98" s="172">
        <f>(N98-O98)</f>
        <v/>
      </c>
      <c r="Q98" s="171">
        <f>(Q97)</f>
        <v/>
      </c>
      <c r="R98" s="368">
        <f>(N98-O98)/7</f>
        <v/>
      </c>
      <c r="S98" s="351" t="inlineStr">
        <is>
          <t>Month 7</t>
        </is>
      </c>
    </row>
    <row r="99">
      <c r="A99">
        <f>(A98)</f>
        <v/>
      </c>
      <c r="B99" t="n">
        <v>2.3</v>
      </c>
      <c r="C99" t="n">
        <v>2.42</v>
      </c>
      <c r="D99" t="n">
        <v>2.37</v>
      </c>
      <c r="E99" t="n">
        <v>2.7</v>
      </c>
      <c r="F99" t="n">
        <v>2.34</v>
      </c>
      <c r="G99" t="n">
        <v>2.49</v>
      </c>
      <c r="H99">
        <f>MAX(B99:G99)</f>
        <v/>
      </c>
      <c r="I99">
        <f>(I98)</f>
        <v/>
      </c>
      <c r="J99" s="28">
        <f>(H99-I99)/(I99)</f>
        <v/>
      </c>
      <c r="K99" s="27">
        <f>(K98)</f>
        <v/>
      </c>
      <c r="L99" s="28">
        <f>(H99-K99)/(K99)</f>
        <v/>
      </c>
      <c r="M99">
        <f>1000*H99</f>
        <v/>
      </c>
      <c r="N99" s="207">
        <f>(N98+7)</f>
        <v/>
      </c>
      <c r="O99" s="171">
        <f>(O98)</f>
        <v/>
      </c>
      <c r="P99" s="172">
        <f>(N99-O99)</f>
        <v/>
      </c>
      <c r="Q99" s="171">
        <f>(Q98)</f>
        <v/>
      </c>
      <c r="R99" s="368">
        <f>(N99-O99)/7</f>
        <v/>
      </c>
      <c r="S99" s="351">
        <f>(S98)</f>
        <v/>
      </c>
    </row>
    <row r="100">
      <c r="A100">
        <f>(A99)</f>
        <v/>
      </c>
      <c r="B100" t="n">
        <v>2.61</v>
      </c>
      <c r="C100" t="n">
        <v>2.51</v>
      </c>
      <c r="D100" t="n">
        <v>2.34</v>
      </c>
      <c r="E100" t="n">
        <v>2.47</v>
      </c>
      <c r="F100" t="n">
        <v>2.43</v>
      </c>
      <c r="G100" t="n">
        <v>2.56</v>
      </c>
      <c r="H100">
        <f>MAX(B100:G100)</f>
        <v/>
      </c>
      <c r="I100">
        <f>(I99)</f>
        <v/>
      </c>
      <c r="J100" s="28">
        <f>(H100-I100)/(I100)</f>
        <v/>
      </c>
      <c r="K100" s="27">
        <f>(K99)</f>
        <v/>
      </c>
      <c r="L100" s="28">
        <f>(H100-K100)/(K100)</f>
        <v/>
      </c>
      <c r="M100">
        <f>1000*H100</f>
        <v/>
      </c>
      <c r="N100" s="207">
        <f>(N99+7)</f>
        <v/>
      </c>
      <c r="O100" s="171">
        <f>(O99)</f>
        <v/>
      </c>
      <c r="P100" s="172">
        <f>(N100-O100)</f>
        <v/>
      </c>
      <c r="Q100" s="171">
        <f>(Q99)</f>
        <v/>
      </c>
      <c r="R100" s="368">
        <f>(N100-O100)/7</f>
        <v/>
      </c>
      <c r="S100" s="351">
        <f>(S99)</f>
        <v/>
      </c>
    </row>
    <row r="101">
      <c r="A101" s="63">
        <f>(A100)</f>
        <v/>
      </c>
      <c r="B101" s="63" t="n">
        <v>2.45</v>
      </c>
      <c r="C101" s="63" t="n">
        <v>2.35</v>
      </c>
      <c r="D101" s="63" t="n">
        <v>2.45</v>
      </c>
      <c r="E101" s="63" t="n">
        <v>2.4</v>
      </c>
      <c r="F101" s="63" t="n">
        <v>2.36</v>
      </c>
      <c r="G101" s="63" t="n">
        <v>2.44</v>
      </c>
      <c r="H101" s="63">
        <f>MAX(B101:G101)</f>
        <v/>
      </c>
      <c r="I101" s="63">
        <f>(I100)</f>
        <v/>
      </c>
      <c r="J101" s="58">
        <f>(H101-I101)/(I101)</f>
        <v/>
      </c>
      <c r="K101" s="59">
        <f>(K100)</f>
        <v/>
      </c>
      <c r="L101" s="58">
        <f>(H101-K101)/(K101)</f>
        <v/>
      </c>
      <c r="M101" s="63">
        <f>1000*H101</f>
        <v/>
      </c>
      <c r="N101" s="61">
        <f>(N100+7)</f>
        <v/>
      </c>
      <c r="O101" s="173">
        <f>(O100)</f>
        <v/>
      </c>
      <c r="P101" s="174">
        <f>(N101-O101)</f>
        <v/>
      </c>
      <c r="Q101" s="173">
        <f>(Q100)</f>
        <v/>
      </c>
      <c r="R101" s="368">
        <f>(N101-O101)/7</f>
        <v/>
      </c>
      <c r="S101" s="372">
        <f>(S100)</f>
        <v/>
      </c>
    </row>
    <row r="102">
      <c r="A102" t="n">
        <v>20</v>
      </c>
      <c r="B102" t="n">
        <v>2.42</v>
      </c>
      <c r="C102" t="n">
        <v>2.48</v>
      </c>
      <c r="D102" t="n">
        <v>2.52</v>
      </c>
      <c r="E102" t="n">
        <v>2.5</v>
      </c>
      <c r="F102" t="n">
        <v>2.47</v>
      </c>
      <c r="G102" t="n">
        <v>2.43</v>
      </c>
      <c r="H102">
        <f>MAX(B102:G102)</f>
        <v/>
      </c>
      <c r="I102">
        <f>(I77)</f>
        <v/>
      </c>
      <c r="J102" s="28">
        <f>(H102-I102)/(I102)</f>
        <v/>
      </c>
      <c r="K102" s="43">
        <f>AVERAGE(H102:H109)</f>
        <v/>
      </c>
      <c r="L102" s="28">
        <f>(H102-K102)/(K102)</f>
        <v/>
      </c>
      <c r="M102">
        <f>1000*H102</f>
        <v/>
      </c>
      <c r="N102" s="207">
        <f>(N101+7)</f>
        <v/>
      </c>
      <c r="O102" s="171" t="n">
        <v>43191</v>
      </c>
      <c r="P102" s="172">
        <f>(N102-O102)</f>
        <v/>
      </c>
      <c r="Q102" s="171" t="n">
        <v>40648</v>
      </c>
      <c r="R102" s="368">
        <f>(N102-O102)/7</f>
        <v/>
      </c>
      <c r="S102" s="351" t="inlineStr">
        <is>
          <t>Month 6</t>
        </is>
      </c>
    </row>
    <row r="103">
      <c r="A103" t="n">
        <v>20</v>
      </c>
      <c r="B103" t="n">
        <v>2.5</v>
      </c>
      <c r="C103" t="n">
        <v>2.38</v>
      </c>
      <c r="D103" t="n">
        <v>2.34</v>
      </c>
      <c r="E103" t="n">
        <v>2.57</v>
      </c>
      <c r="F103" t="n">
        <v>2.43</v>
      </c>
      <c r="G103" t="n">
        <v>2.47</v>
      </c>
      <c r="H103">
        <f>MAX(B103:G103)</f>
        <v/>
      </c>
      <c r="I103">
        <f>(I102)</f>
        <v/>
      </c>
      <c r="J103" s="28">
        <f>(H103-I103)/(I103)</f>
        <v/>
      </c>
      <c r="K103" s="27">
        <f>(K102)</f>
        <v/>
      </c>
      <c r="L103" s="28">
        <f>(H103-K103)/(K103)</f>
        <v/>
      </c>
      <c r="M103">
        <f>1000*H103</f>
        <v/>
      </c>
      <c r="N103" s="207">
        <f>(N102+7)</f>
        <v/>
      </c>
      <c r="O103" s="171">
        <f>(O102)</f>
        <v/>
      </c>
      <c r="P103" s="172">
        <f>(N103-O103)</f>
        <v/>
      </c>
      <c r="Q103" s="171">
        <f>(Q102)</f>
        <v/>
      </c>
      <c r="R103" s="368">
        <f>(N103-O103)/7</f>
        <v/>
      </c>
      <c r="S103" s="351">
        <f>(S102)</f>
        <v/>
      </c>
    </row>
    <row r="104">
      <c r="A104" t="n">
        <v>20</v>
      </c>
      <c r="B104" t="n">
        <v>2.42</v>
      </c>
      <c r="C104" t="n">
        <v>2.51</v>
      </c>
      <c r="D104" t="n">
        <v>2.37</v>
      </c>
      <c r="E104" t="n">
        <v>2.46</v>
      </c>
      <c r="F104" t="n">
        <v>2.34</v>
      </c>
      <c r="G104" t="n">
        <v>2.4</v>
      </c>
      <c r="H104">
        <f>MAX(B104:G104)</f>
        <v/>
      </c>
      <c r="I104">
        <f>(I103)</f>
        <v/>
      </c>
      <c r="J104" s="28">
        <f>(H104-I104)/(I104)</f>
        <v/>
      </c>
      <c r="K104" s="27">
        <f>(K103)</f>
        <v/>
      </c>
      <c r="L104" s="28">
        <f>(H104-K104)/(K104)</f>
        <v/>
      </c>
      <c r="M104">
        <f>1000*H104</f>
        <v/>
      </c>
      <c r="N104" s="207">
        <f>(N103+7)</f>
        <v/>
      </c>
      <c r="O104" s="171">
        <f>(O103)</f>
        <v/>
      </c>
      <c r="P104" s="172">
        <f>(N104-O104)</f>
        <v/>
      </c>
      <c r="Q104" s="171">
        <f>(Q103)</f>
        <v/>
      </c>
      <c r="R104" s="368">
        <f>(N104-O104)/7</f>
        <v/>
      </c>
      <c r="S104" s="351">
        <f>(S103)</f>
        <v/>
      </c>
    </row>
    <row r="105">
      <c r="A105" t="n">
        <v>20</v>
      </c>
      <c r="B105" t="n">
        <v>2.57</v>
      </c>
      <c r="C105" t="n">
        <v>2.34</v>
      </c>
      <c r="D105" t="n">
        <v>2.53</v>
      </c>
      <c r="E105" t="n">
        <v>2.45</v>
      </c>
      <c r="F105" t="n">
        <v>2.38</v>
      </c>
      <c r="G105" t="n">
        <v>2.44</v>
      </c>
      <c r="H105">
        <f>MAX(B105:G105)</f>
        <v/>
      </c>
      <c r="I105">
        <f>(I104)</f>
        <v/>
      </c>
      <c r="J105" s="28">
        <f>(H105-I105)/(I105)</f>
        <v/>
      </c>
      <c r="K105" s="27">
        <f>(K104)</f>
        <v/>
      </c>
      <c r="L105" s="28">
        <f>(H105-K105)/(K105)</f>
        <v/>
      </c>
      <c r="M105">
        <f>1000*H105</f>
        <v/>
      </c>
      <c r="N105" s="207">
        <f>(N104+7)</f>
        <v/>
      </c>
      <c r="O105" s="171">
        <f>(O104)</f>
        <v/>
      </c>
      <c r="P105" s="172">
        <f>(N105-O105)</f>
        <v/>
      </c>
      <c r="Q105" s="171">
        <f>(Q104)</f>
        <v/>
      </c>
      <c r="R105" s="368">
        <f>(N105-O105)/7</f>
        <v/>
      </c>
      <c r="S105" s="351">
        <f>(S104)</f>
        <v/>
      </c>
    </row>
    <row r="106">
      <c r="A106" s="63" t="n">
        <v>20</v>
      </c>
      <c r="B106" s="63" t="n">
        <v>2.5</v>
      </c>
      <c r="C106" s="63" t="n">
        <v>2.37</v>
      </c>
      <c r="D106" s="63" t="n">
        <v>2.44</v>
      </c>
      <c r="E106" s="63" t="n">
        <v>2.32</v>
      </c>
      <c r="F106" s="63" t="n">
        <v>2.47</v>
      </c>
      <c r="G106" s="63" t="n">
        <v>2.51</v>
      </c>
      <c r="H106" s="63">
        <f>MAX(B106:G106)</f>
        <v/>
      </c>
      <c r="I106" s="63">
        <f>(I105)</f>
        <v/>
      </c>
      <c r="J106" s="58">
        <f>(H106-I106)/(I106)</f>
        <v/>
      </c>
      <c r="K106" s="59">
        <f>(K105)</f>
        <v/>
      </c>
      <c r="L106" s="58">
        <f>(H106-K106)/(K106)</f>
        <v/>
      </c>
      <c r="M106" s="63">
        <f>1000*H106</f>
        <v/>
      </c>
      <c r="N106" s="61">
        <f>(N105+7)</f>
        <v/>
      </c>
      <c r="O106" s="173">
        <f>(O105)</f>
        <v/>
      </c>
      <c r="P106" s="174">
        <f>(N106-O106)</f>
        <v/>
      </c>
      <c r="Q106" s="173">
        <f>(Q105)</f>
        <v/>
      </c>
      <c r="R106" s="368">
        <f>(N106-O106)/7</f>
        <v/>
      </c>
      <c r="S106" s="372">
        <f>(S105)</f>
        <v/>
      </c>
    </row>
    <row r="107">
      <c r="A107" t="n">
        <v>20</v>
      </c>
      <c r="B107" t="n">
        <v>2.69</v>
      </c>
      <c r="C107" t="n">
        <v>2.56</v>
      </c>
      <c r="D107" t="n">
        <v>2.69</v>
      </c>
      <c r="E107" t="n">
        <v>2.43</v>
      </c>
      <c r="F107" t="n">
        <v>2.48</v>
      </c>
      <c r="G107" t="n">
        <v>2.67</v>
      </c>
      <c r="H107">
        <f>MAX(B107:G107)</f>
        <v/>
      </c>
      <c r="I107">
        <f>(I106)</f>
        <v/>
      </c>
      <c r="J107" s="28">
        <f>(H107-I107)/(I107)</f>
        <v/>
      </c>
      <c r="K107" s="27">
        <f>(K106)</f>
        <v/>
      </c>
      <c r="L107" s="28">
        <f>(H107-K107)/(K107)</f>
        <v/>
      </c>
      <c r="M107">
        <f>1000*H107</f>
        <v/>
      </c>
      <c r="N107" s="207">
        <f>(N106+7)</f>
        <v/>
      </c>
      <c r="O107" s="171">
        <f>(O106)</f>
        <v/>
      </c>
      <c r="P107" s="172">
        <f>(N107-O107)</f>
        <v/>
      </c>
      <c r="Q107" s="171">
        <f>(Q106)</f>
        <v/>
      </c>
      <c r="R107" s="368">
        <f>(N107-O107)/7</f>
        <v/>
      </c>
      <c r="S107" s="351" t="inlineStr">
        <is>
          <t>Month 5</t>
        </is>
      </c>
      <c r="U107" s="30" t="n"/>
      <c r="V107" s="30" t="n"/>
      <c r="W107" s="30" t="n"/>
      <c r="X107" s="30" t="n"/>
    </row>
    <row r="108">
      <c r="A108" t="n">
        <v>20</v>
      </c>
      <c r="B108" t="n">
        <v>2.38</v>
      </c>
      <c r="C108" t="n">
        <v>2.3</v>
      </c>
      <c r="D108" t="n">
        <v>2.69</v>
      </c>
      <c r="E108" t="n">
        <v>2.67</v>
      </c>
      <c r="F108" t="n">
        <v>2.69</v>
      </c>
      <c r="G108" t="n">
        <v>2.67</v>
      </c>
      <c r="H108">
        <f>MAX(B108:G108)</f>
        <v/>
      </c>
      <c r="I108">
        <f>(I107)</f>
        <v/>
      </c>
      <c r="J108" s="28">
        <f>(H108-I108)/(I108)</f>
        <v/>
      </c>
      <c r="K108" s="27">
        <f>(K107)</f>
        <v/>
      </c>
      <c r="L108" s="28">
        <f>(H108-K108)/(K108)</f>
        <v/>
      </c>
      <c r="M108">
        <f>1000*H108</f>
        <v/>
      </c>
      <c r="N108" s="207">
        <f>(N107+7)</f>
        <v/>
      </c>
      <c r="O108" s="171">
        <f>(O107)</f>
        <v/>
      </c>
      <c r="P108" s="172">
        <f>(N108-O108)</f>
        <v/>
      </c>
      <c r="Q108" s="171">
        <f>(Q107)</f>
        <v/>
      </c>
      <c r="R108" s="368">
        <f>(N108-O108)/7</f>
        <v/>
      </c>
      <c r="S108" s="351">
        <f>(S107)</f>
        <v/>
      </c>
      <c r="U108" s="370" t="n"/>
      <c r="V108" s="27" t="n"/>
      <c r="W108" s="369" t="n"/>
      <c r="X108" s="370" t="n"/>
    </row>
    <row r="109">
      <c r="A109" t="n">
        <v>20</v>
      </c>
      <c r="B109" t="n">
        <v>2.4</v>
      </c>
      <c r="C109" t="n">
        <v>2.15</v>
      </c>
      <c r="D109" t="n">
        <v>2.34</v>
      </c>
      <c r="E109" t="n">
        <v>2.4</v>
      </c>
      <c r="F109" t="n">
        <v>2.37</v>
      </c>
      <c r="G109" t="n">
        <v>2.41</v>
      </c>
      <c r="H109">
        <f>MAX(B109:G109)</f>
        <v/>
      </c>
      <c r="I109">
        <f>(I108)</f>
        <v/>
      </c>
      <c r="J109" s="28">
        <f>(H109-I109)/(I109)</f>
        <v/>
      </c>
      <c r="K109" s="27">
        <f>(K108)</f>
        <v/>
      </c>
      <c r="L109" s="28">
        <f>(H109-K109)/(K109)</f>
        <v/>
      </c>
      <c r="M109">
        <f>1000*H109</f>
        <v/>
      </c>
      <c r="N109" s="207">
        <f>(N108+7)</f>
        <v/>
      </c>
      <c r="O109" s="171">
        <f>(O108)</f>
        <v/>
      </c>
      <c r="P109" s="172">
        <f>(N109-O109)</f>
        <v/>
      </c>
      <c r="Q109" s="171">
        <f>(Q108)</f>
        <v/>
      </c>
      <c r="R109" s="368">
        <f>(N109-O109)/7</f>
        <v/>
      </c>
      <c r="S109" s="351">
        <f>(S108)</f>
        <v/>
      </c>
      <c r="U109" s="369" t="n"/>
      <c r="V109" s="27" t="n"/>
      <c r="W109" s="369" t="n"/>
      <c r="X109" s="370" t="n"/>
    </row>
    <row r="110">
      <c r="A110" s="63">
        <f>(A109)</f>
        <v/>
      </c>
      <c r="B110" s="63" t="n">
        <v>2.46</v>
      </c>
      <c r="C110" s="63" t="n">
        <v>2.41</v>
      </c>
      <c r="D110" s="63" t="n">
        <v>2.23</v>
      </c>
      <c r="E110" s="63" t="n">
        <v>2.33</v>
      </c>
      <c r="F110" s="63" t="n">
        <v>2.42</v>
      </c>
      <c r="G110" s="63" t="n">
        <v>2.35</v>
      </c>
      <c r="H110" s="63">
        <f>MAX(B110:G110)</f>
        <v/>
      </c>
      <c r="I110" s="63">
        <f>(I109)</f>
        <v/>
      </c>
      <c r="J110" s="58">
        <f>(H110-I110)/(I110)</f>
        <v/>
      </c>
      <c r="K110" s="112">
        <f>AVERAGE(H110:H117)</f>
        <v/>
      </c>
      <c r="L110" s="58">
        <f>(H110-K110)/(K110)</f>
        <v/>
      </c>
      <c r="M110" s="63">
        <f>1000*H110</f>
        <v/>
      </c>
      <c r="N110" s="61">
        <f>(N109+7)</f>
        <v/>
      </c>
      <c r="O110" s="173">
        <f>(O109)</f>
        <v/>
      </c>
      <c r="P110" s="174">
        <f>(N110-O110)</f>
        <v/>
      </c>
      <c r="Q110" s="173">
        <f>(Q109)</f>
        <v/>
      </c>
      <c r="R110" s="368">
        <f>(N110-O110)/7</f>
        <v/>
      </c>
      <c r="S110" s="372">
        <f>(S109)</f>
        <v/>
      </c>
      <c r="U110" s="369" t="n"/>
      <c r="V110" s="27" t="n"/>
      <c r="W110" s="369" t="n"/>
      <c r="X110" s="370" t="n"/>
    </row>
    <row r="111">
      <c r="A111">
        <f>(A110)</f>
        <v/>
      </c>
      <c r="B111" t="n">
        <v>2.62</v>
      </c>
      <c r="C111" t="n">
        <v>2.69</v>
      </c>
      <c r="D111" t="n">
        <v>2.56</v>
      </c>
      <c r="E111" t="n">
        <v>2.5</v>
      </c>
      <c r="F111" t="n">
        <v>2.64</v>
      </c>
      <c r="G111" t="n">
        <v>2.6</v>
      </c>
      <c r="H111">
        <f>MAX(B111:G111)</f>
        <v/>
      </c>
      <c r="I111">
        <f>(I110)</f>
        <v/>
      </c>
      <c r="J111" s="28">
        <f>(H111-I111)/(I111)</f>
        <v/>
      </c>
      <c r="K111" s="27">
        <f>(K110)</f>
        <v/>
      </c>
      <c r="L111" s="28">
        <f>(H111-K111)/(K111)</f>
        <v/>
      </c>
      <c r="M111">
        <f>1000*H111</f>
        <v/>
      </c>
      <c r="N111" s="207">
        <f>(N110+7)</f>
        <v/>
      </c>
      <c r="O111" s="171">
        <f>(O110)</f>
        <v/>
      </c>
      <c r="P111" s="172">
        <f>(N111-O111)</f>
        <v/>
      </c>
      <c r="Q111" s="171">
        <f>(Q110)</f>
        <v/>
      </c>
      <c r="R111" s="368">
        <f>(N111-O111)/7</f>
        <v/>
      </c>
      <c r="S111" s="351" t="inlineStr">
        <is>
          <t>Month 4</t>
        </is>
      </c>
      <c r="U111" s="369" t="n"/>
      <c r="V111" s="27" t="n"/>
      <c r="W111" s="369" t="n"/>
      <c r="X111" s="370" t="n"/>
    </row>
    <row r="112">
      <c r="A112">
        <f>(A111)</f>
        <v/>
      </c>
      <c r="B112" t="n">
        <v>2.55</v>
      </c>
      <c r="C112" t="n">
        <v>2.45</v>
      </c>
      <c r="D112" t="n">
        <v>2.35</v>
      </c>
      <c r="E112" t="n">
        <v>2.47</v>
      </c>
      <c r="F112" t="n">
        <v>2.56</v>
      </c>
      <c r="G112" t="n">
        <v>2.65</v>
      </c>
      <c r="H112">
        <f>MAX(B112:G112)</f>
        <v/>
      </c>
      <c r="I112">
        <f>(I111)</f>
        <v/>
      </c>
      <c r="J112" s="28">
        <f>(H112-I112)/(I112)</f>
        <v/>
      </c>
      <c r="K112" s="27">
        <f>(K111)</f>
        <v/>
      </c>
      <c r="L112" s="28">
        <f>(H112-K112)/(K112)</f>
        <v/>
      </c>
      <c r="M112">
        <f>1000*H112</f>
        <v/>
      </c>
      <c r="N112" s="207">
        <f>(N111+7)</f>
        <v/>
      </c>
      <c r="O112" s="171">
        <f>(O111)</f>
        <v/>
      </c>
      <c r="P112" s="172">
        <f>(N112-O112)</f>
        <v/>
      </c>
      <c r="Q112" s="171">
        <f>(Q111)</f>
        <v/>
      </c>
      <c r="R112" s="368">
        <f>(N112-O112)/7</f>
        <v/>
      </c>
      <c r="S112" s="351">
        <f>(S111)</f>
        <v/>
      </c>
      <c r="U112" s="369" t="n"/>
      <c r="V112" s="27" t="n"/>
      <c r="W112" s="369" t="n"/>
      <c r="X112" s="370" t="n"/>
    </row>
    <row r="113">
      <c r="A113">
        <f>(A112)</f>
        <v/>
      </c>
      <c r="B113" t="n">
        <v>2.43</v>
      </c>
      <c r="C113" t="n">
        <v>2.56</v>
      </c>
      <c r="D113" t="n">
        <v>2.56</v>
      </c>
      <c r="E113" t="n">
        <v>2.65</v>
      </c>
      <c r="F113" t="n">
        <v>2.75</v>
      </c>
      <c r="G113" t="n">
        <v>2.7</v>
      </c>
      <c r="H113">
        <f>MAX(B113:G113)</f>
        <v/>
      </c>
      <c r="I113">
        <f>(I112)</f>
        <v/>
      </c>
      <c r="J113" s="28">
        <f>(H113-I113)/(I113)</f>
        <v/>
      </c>
      <c r="K113" s="27">
        <f>(K112)</f>
        <v/>
      </c>
      <c r="L113" s="28">
        <f>(H113-K113)/(K113)</f>
        <v/>
      </c>
      <c r="M113">
        <f>1000*H113</f>
        <v/>
      </c>
      <c r="N113" s="207">
        <f>(N112+7)</f>
        <v/>
      </c>
      <c r="O113" s="171">
        <f>(O112)</f>
        <v/>
      </c>
      <c r="P113" s="172">
        <f>(N113-O113)</f>
        <v/>
      </c>
      <c r="Q113" s="171">
        <f>(Q112)</f>
        <v/>
      </c>
      <c r="R113" s="368">
        <f>(N113-O113)/7</f>
        <v/>
      </c>
      <c r="S113" s="351">
        <f>(S112)</f>
        <v/>
      </c>
      <c r="U113" s="67" t="n"/>
    </row>
    <row r="114">
      <c r="A114" s="63">
        <f>(A113)</f>
        <v/>
      </c>
      <c r="B114" s="63" t="n">
        <v>2.3</v>
      </c>
      <c r="C114" s="63" t="n">
        <v>2.42</v>
      </c>
      <c r="D114" s="63" t="n">
        <v>2.37</v>
      </c>
      <c r="E114" s="63" t="n">
        <v>2.52</v>
      </c>
      <c r="F114" s="63" t="n">
        <v>2.34</v>
      </c>
      <c r="G114" s="63" t="n">
        <v>2.49</v>
      </c>
      <c r="H114" s="63">
        <f>MAX(B114:G114)</f>
        <v/>
      </c>
      <c r="I114" s="63">
        <f>(I113)</f>
        <v/>
      </c>
      <c r="J114" s="58">
        <f>(H114-I114)/(I114)</f>
        <v/>
      </c>
      <c r="K114" s="59">
        <f>(K113)</f>
        <v/>
      </c>
      <c r="L114" s="58">
        <f>(H114-K114)/(K114)</f>
        <v/>
      </c>
      <c r="M114" s="63">
        <f>1000*H114</f>
        <v/>
      </c>
      <c r="N114" s="61">
        <f>(N113+7)</f>
        <v/>
      </c>
      <c r="O114" s="173">
        <f>(O113)</f>
        <v/>
      </c>
      <c r="P114" s="174">
        <f>(N114-O114)</f>
        <v/>
      </c>
      <c r="Q114" s="173">
        <f>(Q113)</f>
        <v/>
      </c>
      <c r="R114" s="368">
        <f>(N114-O114)/7</f>
        <v/>
      </c>
      <c r="S114" s="372">
        <f>(S113)</f>
        <v/>
      </c>
      <c r="U114" s="29" t="n"/>
      <c r="V114" s="29" t="n"/>
      <c r="W114" s="29" t="n"/>
      <c r="X114" s="29" t="n"/>
      <c r="Y114" s="29" t="n"/>
      <c r="AA114" s="29" t="n"/>
      <c r="AB114" s="29" t="n"/>
      <c r="AC114" s="29" t="n"/>
      <c r="AD114" s="29" t="n"/>
      <c r="AE114" s="29" t="n"/>
    </row>
    <row r="115">
      <c r="A115">
        <f>(A114)</f>
        <v/>
      </c>
      <c r="B115" t="n">
        <v>2.46</v>
      </c>
      <c r="C115" t="n">
        <v>2.41</v>
      </c>
      <c r="D115" t="n">
        <v>2.23</v>
      </c>
      <c r="E115" t="n">
        <v>2.33</v>
      </c>
      <c r="F115" t="n">
        <v>2.42</v>
      </c>
      <c r="G115" t="n">
        <v>2.35</v>
      </c>
      <c r="H115">
        <f>MAX(B115:G115)</f>
        <v/>
      </c>
      <c r="I115">
        <f>(I114)</f>
        <v/>
      </c>
      <c r="J115" s="28">
        <f>(H115-I115)/(I115)</f>
        <v/>
      </c>
      <c r="K115" s="27">
        <f>(K114)</f>
        <v/>
      </c>
      <c r="L115" s="28">
        <f>(H115-K115)/(K115)</f>
        <v/>
      </c>
      <c r="M115">
        <f>1000*H115</f>
        <v/>
      </c>
      <c r="N115" s="207">
        <f>(N114+7)</f>
        <v/>
      </c>
      <c r="O115" s="171">
        <f>(O114)</f>
        <v/>
      </c>
      <c r="P115" s="172">
        <f>(N115-O115)</f>
        <v/>
      </c>
      <c r="Q115" s="171">
        <f>(Q114)</f>
        <v/>
      </c>
      <c r="R115" s="368">
        <f>(N115-O115)/7</f>
        <v/>
      </c>
      <c r="S115" s="351" t="inlineStr">
        <is>
          <t>Month 3</t>
        </is>
      </c>
      <c r="U115" s="27" t="n"/>
      <c r="V115" s="27" t="n"/>
      <c r="W115" s="27" t="n"/>
      <c r="X115" s="27" t="n"/>
      <c r="Y115" s="28" t="n"/>
    </row>
    <row r="116">
      <c r="A116">
        <f>(A115)</f>
        <v/>
      </c>
      <c r="B116" t="n">
        <v>2.61</v>
      </c>
      <c r="C116" t="n">
        <v>2.51</v>
      </c>
      <c r="D116" t="n">
        <v>2.34</v>
      </c>
      <c r="E116" t="n">
        <v>2.47</v>
      </c>
      <c r="F116" t="n">
        <v>2.43</v>
      </c>
      <c r="G116" t="n">
        <v>2.56</v>
      </c>
      <c r="H116">
        <f>MAX(B116:G116)</f>
        <v/>
      </c>
      <c r="I116">
        <f>(I115)</f>
        <v/>
      </c>
      <c r="J116" s="28">
        <f>(H116-I116)/(I116)</f>
        <v/>
      </c>
      <c r="K116" s="27">
        <f>(K115)</f>
        <v/>
      </c>
      <c r="L116" s="28">
        <f>(H116-K116)/(K116)</f>
        <v/>
      </c>
      <c r="M116">
        <f>1000*H116</f>
        <v/>
      </c>
      <c r="N116" s="207">
        <f>(N115+7)</f>
        <v/>
      </c>
      <c r="O116" s="171">
        <f>(O115)</f>
        <v/>
      </c>
      <c r="P116" s="172">
        <f>(N116-O116)</f>
        <v/>
      </c>
      <c r="Q116" s="171">
        <f>(Q115)</f>
        <v/>
      </c>
      <c r="R116" s="368">
        <f>(N116-O116)/7</f>
        <v/>
      </c>
      <c r="S116" s="351">
        <f>(S115)</f>
        <v/>
      </c>
    </row>
    <row r="117">
      <c r="A117">
        <f>(A116)</f>
        <v/>
      </c>
      <c r="B117" t="n">
        <v>2.5</v>
      </c>
      <c r="C117" t="n">
        <v>2.38</v>
      </c>
      <c r="D117" t="n">
        <v>2.34</v>
      </c>
      <c r="E117" t="n">
        <v>2.57</v>
      </c>
      <c r="F117" t="n">
        <v>2.43</v>
      </c>
      <c r="G117" t="n">
        <v>2.47</v>
      </c>
      <c r="H117">
        <f>MAX(B117:G117)</f>
        <v/>
      </c>
      <c r="I117">
        <f>(I116)</f>
        <v/>
      </c>
      <c r="J117" s="28">
        <f>(H117-I117)/(I117)</f>
        <v/>
      </c>
      <c r="K117" s="27">
        <f>(K116)</f>
        <v/>
      </c>
      <c r="L117" s="28">
        <f>(H117-K117)/(K117)</f>
        <v/>
      </c>
      <c r="M117">
        <f>1000*H117</f>
        <v/>
      </c>
      <c r="N117" s="207">
        <f>(N116+7)</f>
        <v/>
      </c>
      <c r="O117" s="171">
        <f>(O116)</f>
        <v/>
      </c>
      <c r="P117" s="172">
        <f>(N117-O117)</f>
        <v/>
      </c>
      <c r="Q117" s="171">
        <f>(Q116)</f>
        <v/>
      </c>
      <c r="R117" s="368">
        <f>(N117-O117)/7</f>
        <v/>
      </c>
      <c r="S117" s="351">
        <f>(S116)</f>
        <v/>
      </c>
    </row>
    <row r="118">
      <c r="A118" s="63">
        <f>(A117)</f>
        <v/>
      </c>
      <c r="B118" s="63" t="n">
        <v>2.5</v>
      </c>
      <c r="C118" s="63" t="n">
        <v>2.37</v>
      </c>
      <c r="D118" s="63" t="n">
        <v>2.53</v>
      </c>
      <c r="E118" s="63" t="n">
        <v>2.4</v>
      </c>
      <c r="F118" s="63" t="n">
        <v>2.51</v>
      </c>
      <c r="G118" s="63" t="n">
        <v>2.49</v>
      </c>
      <c r="H118" s="63">
        <f>MAX(B118:G118)</f>
        <v/>
      </c>
      <c r="I118" s="63">
        <f>(I117)</f>
        <v/>
      </c>
      <c r="J118" s="58">
        <f>(H118-I118)/(I118)</f>
        <v/>
      </c>
      <c r="K118" s="112">
        <f>AVERAGE(H118:H128)</f>
        <v/>
      </c>
      <c r="L118" s="58">
        <f>(H118-K118)/(K118)</f>
        <v/>
      </c>
      <c r="M118" s="63">
        <f>1000*H118</f>
        <v/>
      </c>
      <c r="N118" s="61">
        <f>(N117+7)</f>
        <v/>
      </c>
      <c r="O118" s="173">
        <f>(O117)</f>
        <v/>
      </c>
      <c r="P118" s="174">
        <f>(N118-O118)</f>
        <v/>
      </c>
      <c r="Q118" s="173">
        <f>(Q117)</f>
        <v/>
      </c>
      <c r="R118" s="368">
        <f>(N118-O118)/7</f>
        <v/>
      </c>
      <c r="S118" s="372">
        <f>(S117)</f>
        <v/>
      </c>
    </row>
    <row r="119">
      <c r="A119">
        <f>(A118)</f>
        <v/>
      </c>
      <c r="B119" t="n">
        <v>2.62</v>
      </c>
      <c r="C119" t="n">
        <v>2.69</v>
      </c>
      <c r="D119" t="n">
        <v>2.56</v>
      </c>
      <c r="E119" t="n">
        <v>2.5</v>
      </c>
      <c r="F119" t="n">
        <v>2.64</v>
      </c>
      <c r="G119" t="n">
        <v>2.6</v>
      </c>
      <c r="H119">
        <f>MAX(B119:G119)</f>
        <v/>
      </c>
      <c r="I119">
        <f>(I118)</f>
        <v/>
      </c>
      <c r="J119" s="28">
        <f>(H119-I119)/(I119)</f>
        <v/>
      </c>
      <c r="K119" s="27">
        <f>(K118)</f>
        <v/>
      </c>
      <c r="L119" s="28">
        <f>(H119-K119)/(K119)</f>
        <v/>
      </c>
      <c r="M119">
        <f>1000*H119</f>
        <v/>
      </c>
      <c r="N119" s="207">
        <f>(N118+7)</f>
        <v/>
      </c>
      <c r="O119" s="171">
        <f>(O118)</f>
        <v/>
      </c>
      <c r="P119" s="172">
        <f>(N119-O119)</f>
        <v/>
      </c>
      <c r="Q119" s="171">
        <f>(Q118)</f>
        <v/>
      </c>
      <c r="R119" s="368">
        <f>(N119-O119)/7</f>
        <v/>
      </c>
      <c r="S119" s="351" t="inlineStr">
        <is>
          <t>Month 2</t>
        </is>
      </c>
    </row>
    <row r="120">
      <c r="A120">
        <f>(A119)</f>
        <v/>
      </c>
      <c r="B120" t="n">
        <v>2.28</v>
      </c>
      <c r="C120" t="n">
        <v>2.32</v>
      </c>
      <c r="D120" t="n">
        <v>2.42</v>
      </c>
      <c r="E120" t="n">
        <v>2.48</v>
      </c>
      <c r="F120" t="n">
        <v>2.27</v>
      </c>
      <c r="G120" t="n">
        <v>2.32</v>
      </c>
      <c r="H120">
        <f>MAX(B120:G120)</f>
        <v/>
      </c>
      <c r="I120">
        <f>(I119)</f>
        <v/>
      </c>
      <c r="J120" s="28">
        <f>(H120-I120)/(I120)</f>
        <v/>
      </c>
      <c r="K120" s="27">
        <f>(K119)</f>
        <v/>
      </c>
      <c r="L120" s="28">
        <f>(H120-K120)/(K120)</f>
        <v/>
      </c>
      <c r="M120">
        <f>1000*H120</f>
        <v/>
      </c>
      <c r="N120" s="207">
        <f>(N119+7)</f>
        <v/>
      </c>
      <c r="O120" s="171">
        <f>(O119)</f>
        <v/>
      </c>
      <c r="P120" s="172">
        <f>(N120-O120)</f>
        <v/>
      </c>
      <c r="Q120" s="171">
        <f>(Q119)</f>
        <v/>
      </c>
      <c r="R120" s="368">
        <f>(N120-O120)/7</f>
        <v/>
      </c>
      <c r="S120" s="351">
        <f>(S119)</f>
        <v/>
      </c>
    </row>
    <row r="121">
      <c r="A121">
        <f>(A120)</f>
        <v/>
      </c>
      <c r="B121" t="n">
        <v>2.35</v>
      </c>
      <c r="C121" t="n">
        <v>2.54</v>
      </c>
      <c r="D121" t="n">
        <v>2.47</v>
      </c>
      <c r="E121" t="n">
        <v>2.43</v>
      </c>
      <c r="F121" t="n">
        <v>2.37</v>
      </c>
      <c r="G121" t="n">
        <v>2.51</v>
      </c>
      <c r="H121">
        <f>MAX(B121:G121)</f>
        <v/>
      </c>
      <c r="I121">
        <f>(I120)</f>
        <v/>
      </c>
      <c r="J121" s="28">
        <f>(H121-I121)/(I121)</f>
        <v/>
      </c>
      <c r="K121" s="27">
        <f>(K120)</f>
        <v/>
      </c>
      <c r="L121" s="28">
        <f>(H121-K121)/(K121)</f>
        <v/>
      </c>
      <c r="M121">
        <f>1000*H121</f>
        <v/>
      </c>
      <c r="N121" s="207">
        <f>(N120+7)</f>
        <v/>
      </c>
      <c r="O121" s="171">
        <f>(O120)</f>
        <v/>
      </c>
      <c r="P121" s="172">
        <f>(N121-O121)</f>
        <v/>
      </c>
      <c r="Q121" s="171">
        <f>(Q120)</f>
        <v/>
      </c>
      <c r="R121" s="368">
        <f>(N121-O121)/7</f>
        <v/>
      </c>
      <c r="S121" s="351">
        <f>(S120)</f>
        <v/>
      </c>
    </row>
    <row r="122">
      <c r="A122" s="63">
        <f>(A121)</f>
        <v/>
      </c>
      <c r="B122" s="63" t="n">
        <v>2.4</v>
      </c>
      <c r="C122" s="63" t="n">
        <v>2.48</v>
      </c>
      <c r="D122" s="63" t="n">
        <v>2.44</v>
      </c>
      <c r="E122" s="63" t="n">
        <v>2.51</v>
      </c>
      <c r="F122" s="63" t="n">
        <v>2.56</v>
      </c>
      <c r="G122" s="63" t="n">
        <v>2.49</v>
      </c>
      <c r="H122" s="63">
        <f>MAX(B122:G122)</f>
        <v/>
      </c>
      <c r="I122" s="63">
        <f>(I121)</f>
        <v/>
      </c>
      <c r="J122" s="58">
        <f>(H122-I122)/(I122)</f>
        <v/>
      </c>
      <c r="K122" s="59">
        <f>(K121)</f>
        <v/>
      </c>
      <c r="L122" s="58">
        <f>(H122-K122)/(K122)</f>
        <v/>
      </c>
      <c r="M122" s="63">
        <f>1000*H122</f>
        <v/>
      </c>
      <c r="N122" s="61">
        <f>(N121+7)</f>
        <v/>
      </c>
      <c r="O122" s="173">
        <f>(O121)</f>
        <v/>
      </c>
      <c r="P122" s="174">
        <f>(N122-O122)</f>
        <v/>
      </c>
      <c r="Q122" s="173">
        <f>(Q121)</f>
        <v/>
      </c>
      <c r="R122" s="368">
        <f>(N122-O122)/7</f>
        <v/>
      </c>
      <c r="S122" s="372">
        <f>(S121)</f>
        <v/>
      </c>
    </row>
    <row r="123">
      <c r="A123">
        <f>(A122)</f>
        <v/>
      </c>
      <c r="B123" t="n">
        <v>2.63</v>
      </c>
      <c r="C123" t="n">
        <v>2.52</v>
      </c>
      <c r="D123" t="n">
        <v>2.48</v>
      </c>
      <c r="E123" t="n">
        <v>2.59</v>
      </c>
      <c r="F123" t="n">
        <v>2.61</v>
      </c>
      <c r="G123" t="n">
        <v>2.54</v>
      </c>
      <c r="H123">
        <f>MAX(B123:G123)</f>
        <v/>
      </c>
      <c r="I123">
        <f>(I122)</f>
        <v/>
      </c>
      <c r="J123" s="28">
        <f>(H123-I123)/(I123)</f>
        <v/>
      </c>
      <c r="K123" s="27">
        <f>(K122)</f>
        <v/>
      </c>
      <c r="L123" s="28">
        <f>(H123-K123)/(K123)</f>
        <v/>
      </c>
      <c r="M123">
        <f>1000*H123</f>
        <v/>
      </c>
      <c r="N123" s="207">
        <f>(N122+7)</f>
        <v/>
      </c>
      <c r="O123" s="171">
        <f>(O122)</f>
        <v/>
      </c>
      <c r="P123" s="172">
        <f>(N123-O123)</f>
        <v/>
      </c>
      <c r="Q123" s="171">
        <f>(Q122)</f>
        <v/>
      </c>
      <c r="R123" s="368">
        <f>(N123-O123)/7</f>
        <v/>
      </c>
      <c r="S123" s="351" t="inlineStr">
        <is>
          <t>Month 1</t>
        </is>
      </c>
    </row>
    <row customHeight="1" ht="16" r="124" s="62" thickBot="1">
      <c r="A124" s="142">
        <f>(A123)</f>
        <v/>
      </c>
      <c r="B124" s="142" t="n">
        <v>2.3</v>
      </c>
      <c r="C124" s="142" t="n">
        <v>2.31</v>
      </c>
      <c r="D124" s="142" t="n">
        <v>2.28</v>
      </c>
      <c r="E124" s="142" t="n">
        <v>2.32</v>
      </c>
      <c r="F124" s="142" t="n">
        <v>2.3</v>
      </c>
      <c r="G124" s="142" t="n">
        <v>2.3</v>
      </c>
      <c r="H124" s="142">
        <f>MAX(B124:G124)</f>
        <v/>
      </c>
      <c r="I124" s="142">
        <f>(I123)</f>
        <v/>
      </c>
      <c r="J124" s="140">
        <f>(H124-I124)/(I124)</f>
        <v/>
      </c>
      <c r="K124" s="141">
        <f>(K123)</f>
        <v/>
      </c>
      <c r="L124" s="140">
        <f>(H124-K124)/(K124)</f>
        <v/>
      </c>
      <c r="M124" s="142">
        <f>1000*H124</f>
        <v/>
      </c>
      <c r="N124" s="143">
        <f>(N123+7)</f>
        <v/>
      </c>
      <c r="O124" s="153">
        <f>(O123)</f>
        <v/>
      </c>
      <c r="P124" s="154">
        <f>(N124-O124)</f>
        <v/>
      </c>
      <c r="Q124" s="153">
        <f>(Q123)</f>
        <v/>
      </c>
      <c r="R124" s="368">
        <f>(N124-O124)/7</f>
        <v/>
      </c>
      <c r="S124" s="376">
        <f>(S123)</f>
        <v/>
      </c>
    </row>
    <row customHeight="1" ht="16" r="125" s="62" thickTop="1">
      <c r="A125">
        <f>(A124)</f>
        <v/>
      </c>
      <c r="B125" t="n">
        <v>2.4</v>
      </c>
      <c r="C125" t="n">
        <v>2.45</v>
      </c>
      <c r="D125" t="n">
        <v>2.38</v>
      </c>
      <c r="E125" t="n">
        <v>2.35</v>
      </c>
      <c r="F125" t="n">
        <v>2.35</v>
      </c>
      <c r="G125" t="n">
        <v>2.35</v>
      </c>
      <c r="H125">
        <f>MAX(B125:G125)</f>
        <v/>
      </c>
      <c r="I125">
        <f>(I124)</f>
        <v/>
      </c>
      <c r="J125" s="28">
        <f>(H125-I125)/(I125)</f>
        <v/>
      </c>
      <c r="K125" s="27">
        <f>(K124)</f>
        <v/>
      </c>
      <c r="L125" s="28">
        <f>(H125-K125)/(K125)</f>
        <v/>
      </c>
      <c r="M125">
        <f>1000*H125</f>
        <v/>
      </c>
      <c r="N125" s="207">
        <f>(N124+1)</f>
        <v/>
      </c>
      <c r="O125" s="171">
        <f>(O124)</f>
        <v/>
      </c>
      <c r="P125" s="172">
        <f>(N125-O125)</f>
        <v/>
      </c>
      <c r="Q125" s="171">
        <f>(Q124)</f>
        <v/>
      </c>
      <c r="R125" s="368">
        <f>(N125-O125)/7</f>
        <v/>
      </c>
      <c r="S125" s="351">
        <f>(S124)</f>
        <v/>
      </c>
    </row>
    <row r="126">
      <c r="A126" s="136">
        <f>(A125)</f>
        <v/>
      </c>
      <c r="B126" s="136" t="n">
        <v>2.26</v>
      </c>
      <c r="C126" s="136" t="n">
        <v>2.31</v>
      </c>
      <c r="D126" s="136" t="n">
        <v>2.23</v>
      </c>
      <c r="E126" s="136" t="n">
        <v>2.23</v>
      </c>
      <c r="F126" s="136" t="n">
        <v>2.15</v>
      </c>
      <c r="G126" s="136" t="n">
        <v>2.3</v>
      </c>
      <c r="H126" s="136">
        <f>MAX(B126:G126)</f>
        <v/>
      </c>
      <c r="I126" s="136">
        <f>(I125)</f>
        <v/>
      </c>
      <c r="J126" s="131">
        <f>(H126-I126)/(I126)</f>
        <v/>
      </c>
      <c r="K126" s="132">
        <f>(K125)</f>
        <v/>
      </c>
      <c r="L126" s="131">
        <f>(H126-K126)/(K126)</f>
        <v/>
      </c>
      <c r="M126" s="136">
        <f>1000*H126</f>
        <v/>
      </c>
      <c r="N126" s="137">
        <f>(N125+1)</f>
        <v/>
      </c>
      <c r="O126" s="134">
        <f>(O125)</f>
        <v/>
      </c>
      <c r="P126" s="160">
        <f>(N126-O126)</f>
        <v/>
      </c>
      <c r="Q126" s="134">
        <f>(Q125)</f>
        <v/>
      </c>
      <c r="R126" s="368">
        <f>(N126-O126)/7</f>
        <v/>
      </c>
      <c r="S126" s="377">
        <f>(S125)</f>
        <v/>
      </c>
    </row>
    <row r="127">
      <c r="A127">
        <f>(A126)</f>
        <v/>
      </c>
      <c r="B127" t="n">
        <v>2.25</v>
      </c>
      <c r="C127" t="n">
        <v>2.5</v>
      </c>
      <c r="D127" t="n">
        <v>2.13</v>
      </c>
      <c r="E127" t="n">
        <v>2.35</v>
      </c>
      <c r="F127" t="n">
        <v>2.18</v>
      </c>
      <c r="G127" t="n">
        <v>2.24</v>
      </c>
      <c r="H127">
        <f>MAX(B127:G127)</f>
        <v/>
      </c>
      <c r="I127">
        <f>(I126)</f>
        <v/>
      </c>
      <c r="J127" s="28">
        <f>(H127-I127)/(I127)</f>
        <v/>
      </c>
      <c r="K127" s="27">
        <f>(K126)</f>
        <v/>
      </c>
      <c r="L127" s="28">
        <f>(H127-K127)/(K127)</f>
        <v/>
      </c>
      <c r="M127">
        <f>1000*H127</f>
        <v/>
      </c>
      <c r="N127" s="207">
        <f>(N126+1)</f>
        <v/>
      </c>
      <c r="O127" s="171">
        <f>(O126)</f>
        <v/>
      </c>
      <c r="P127" s="172">
        <f>(N127-O127)</f>
        <v/>
      </c>
      <c r="Q127" s="171">
        <f>(Q126)</f>
        <v/>
      </c>
      <c r="R127" s="368">
        <f>(N127-O127)/7</f>
        <v/>
      </c>
      <c r="S127" s="351">
        <f>(S126)</f>
        <v/>
      </c>
    </row>
    <row customHeight="1" ht="16" r="128" s="62" thickBot="1">
      <c r="A128" s="142">
        <f>(A124)</f>
        <v/>
      </c>
      <c r="B128" s="142" t="n">
        <v>2.13</v>
      </c>
      <c r="C128" s="142" t="n">
        <v>2.2</v>
      </c>
      <c r="D128" s="142" t="n">
        <v>2.13</v>
      </c>
      <c r="E128" s="142" t="n">
        <v>2.35</v>
      </c>
      <c r="F128" s="142" t="n">
        <v>2.18</v>
      </c>
      <c r="G128" s="142" t="n">
        <v>2.32</v>
      </c>
      <c r="H128" s="142">
        <f>MAX(B128:G128)</f>
        <v/>
      </c>
      <c r="I128" s="142">
        <f>(I124)</f>
        <v/>
      </c>
      <c r="J128" s="140">
        <f>(H128-I128)/(I128)</f>
        <v/>
      </c>
      <c r="K128" s="141">
        <f>(K124)</f>
        <v/>
      </c>
      <c r="L128" s="140">
        <f>(H128-K128)/(K128)</f>
        <v/>
      </c>
      <c r="M128" s="142">
        <f>1000*H128</f>
        <v/>
      </c>
      <c r="N128" s="143">
        <f>(N124+7)</f>
        <v/>
      </c>
      <c r="O128" s="153">
        <f>(O124)</f>
        <v/>
      </c>
      <c r="P128" s="154">
        <f>(N128-O128)</f>
        <v/>
      </c>
      <c r="Q128" s="153">
        <f>(Q124)</f>
        <v/>
      </c>
      <c r="R128" s="368">
        <f>(N128-O128)/7</f>
        <v/>
      </c>
      <c r="S128" s="376">
        <f>(S124)</f>
        <v/>
      </c>
    </row>
    <row customHeight="1" ht="16" r="129" s="62" thickTop="1">
      <c r="A129" s="63">
        <f>(A128)</f>
        <v/>
      </c>
      <c r="B129" s="218" t="n">
        <v>2.13</v>
      </c>
      <c r="C129" s="218" t="n">
        <v>2.2</v>
      </c>
      <c r="D129" s="218" t="n">
        <v>2.13</v>
      </c>
      <c r="E129" s="218" t="n">
        <v>2.35</v>
      </c>
      <c r="F129" s="218" t="n">
        <v>2.18</v>
      </c>
      <c r="G129" s="218" t="n">
        <v>2.32</v>
      </c>
      <c r="H129" s="63">
        <f>MAX(B129:G129)</f>
        <v/>
      </c>
      <c r="I129" s="63">
        <f>(I128)</f>
        <v/>
      </c>
      <c r="J129" s="58">
        <f>(H129-I129)/(I129)</f>
        <v/>
      </c>
      <c r="K129" s="59">
        <f>(K128)</f>
        <v/>
      </c>
      <c r="L129" s="58">
        <f>(H129-K129)/(K129)</f>
        <v/>
      </c>
      <c r="M129" s="63">
        <f>1000*H129</f>
        <v/>
      </c>
      <c r="N129" s="61">
        <f>(N128+7)</f>
        <v/>
      </c>
      <c r="O129" s="173">
        <f>(O128)</f>
        <v/>
      </c>
      <c r="P129" s="174">
        <f>(N129-O129)</f>
        <v/>
      </c>
      <c r="Q129" s="173">
        <f>(Q128)</f>
        <v/>
      </c>
      <c r="R129" s="368">
        <f>(N129-O129)/7</f>
        <v/>
      </c>
      <c r="S129" s="372">
        <f>(S128)</f>
        <v/>
      </c>
    </row>
    <row r="130">
      <c r="J130" s="28" t="n"/>
      <c r="K130" s="27" t="n"/>
      <c r="L130" s="28" t="n"/>
      <c r="N130" s="171" t="n"/>
      <c r="O130" s="171" t="n"/>
      <c r="P130" s="172" t="n"/>
      <c r="Q130" s="171" t="n"/>
      <c r="R130" s="351" t="n"/>
      <c r="S130" s="351" t="n"/>
    </row>
    <row r="131">
      <c r="J131" s="28" t="n"/>
      <c r="K131" s="27" t="n"/>
      <c r="L131" s="28" t="n"/>
      <c r="N131" s="171" t="n"/>
      <c r="O131" s="171" t="n"/>
      <c r="P131" s="172" t="n"/>
      <c r="Q131" s="171" t="n"/>
      <c r="R131" s="351" t="n"/>
      <c r="S131" s="351" t="n"/>
    </row>
    <row r="132">
      <c r="J132" s="28" t="n"/>
      <c r="K132" s="27" t="n"/>
      <c r="L132" s="28" t="n"/>
      <c r="N132" s="171" t="n"/>
      <c r="O132" s="171" t="n"/>
      <c r="P132" s="172" t="n"/>
      <c r="Q132" s="171" t="n"/>
      <c r="R132" s="351" t="n"/>
      <c r="S132" s="351" t="n"/>
    </row>
    <row r="133">
      <c r="J133" s="28" t="n"/>
      <c r="K133" s="27" t="n"/>
      <c r="L133" s="28" t="n"/>
      <c r="N133" s="171" t="n"/>
      <c r="O133" s="171" t="n"/>
      <c r="P133" s="172" t="n"/>
      <c r="Q133" s="171" t="n"/>
      <c r="R133" s="351" t="n"/>
      <c r="S133" s="351" t="n"/>
      <c r="V133" s="30" t="n"/>
      <c r="W133" s="30" t="n"/>
      <c r="X133" s="30" t="n"/>
      <c r="Y133" s="30" t="n"/>
      <c r="AC133" s="30" t="n"/>
      <c r="AD133" s="30" t="n"/>
      <c r="AE133" s="30" t="n"/>
      <c r="AF133" s="30" t="n"/>
    </row>
    <row r="134">
      <c r="J134" s="28" t="n"/>
      <c r="K134" s="27" t="n"/>
      <c r="L134" s="28" t="n"/>
      <c r="N134" s="171" t="n"/>
      <c r="O134" s="171" t="n"/>
      <c r="P134" s="172" t="n"/>
      <c r="Q134" s="171" t="n"/>
      <c r="R134" s="351" t="n"/>
      <c r="S134" s="351" t="n"/>
      <c r="V134" s="369" t="n"/>
      <c r="W134" s="27" t="n"/>
      <c r="X134" s="369" t="n"/>
      <c r="Y134" s="370" t="n"/>
      <c r="AC134" s="370" t="n"/>
      <c r="AD134" s="27" t="n"/>
      <c r="AE134" s="369" t="n"/>
      <c r="AF134" s="370" t="n"/>
    </row>
    <row r="135">
      <c r="J135" s="28" t="n"/>
      <c r="K135" s="27" t="n"/>
      <c r="L135" s="28" t="n"/>
      <c r="N135" s="171" t="n"/>
      <c r="O135" s="171" t="n"/>
      <c r="P135" s="172" t="n"/>
      <c r="Q135" s="171" t="n"/>
      <c r="R135" s="351" t="n"/>
      <c r="S135" s="351" t="n"/>
    </row>
    <row r="136">
      <c r="J136" s="28" t="n"/>
      <c r="K136" s="27" t="n"/>
      <c r="L136" s="28" t="n"/>
      <c r="N136" s="171" t="n"/>
      <c r="O136" s="171" t="n"/>
      <c r="P136" s="172" t="n"/>
      <c r="Q136" s="171" t="n"/>
      <c r="R136" s="351" t="n"/>
      <c r="S136" s="351" t="n"/>
      <c r="U136" s="67" t="n"/>
    </row>
    <row r="137">
      <c r="J137" s="28" t="n"/>
      <c r="K137" s="27" t="n"/>
      <c r="L137" s="28" t="n"/>
      <c r="N137" s="171" t="n"/>
      <c r="O137" s="171" t="n"/>
      <c r="P137" s="172" t="n"/>
      <c r="Q137" s="171" t="n"/>
      <c r="R137" s="351" t="n"/>
      <c r="S137" s="351" t="n"/>
      <c r="U137" s="29" t="n"/>
      <c r="V137" s="29" t="n"/>
      <c r="W137" s="29" t="n"/>
      <c r="X137" s="29" t="n"/>
      <c r="Y137" s="29" t="n"/>
      <c r="AA137" s="29" t="n"/>
      <c r="AB137" s="29" t="n"/>
      <c r="AC137" s="29" t="n"/>
      <c r="AD137" s="29" t="n"/>
      <c r="AE137" s="29" t="n"/>
    </row>
    <row r="138">
      <c r="J138" s="28" t="n"/>
      <c r="K138" s="27" t="n"/>
      <c r="L138" s="28" t="n"/>
      <c r="N138" s="171" t="n"/>
      <c r="O138" s="171" t="n"/>
      <c r="P138" s="172" t="n"/>
      <c r="Q138" s="171" t="n"/>
      <c r="R138" s="351" t="n"/>
      <c r="S138" s="351" t="n"/>
      <c r="U138" s="27" t="n"/>
      <c r="V138" s="27" t="n"/>
      <c r="W138" s="27" t="n"/>
      <c r="X138" s="27" t="n"/>
      <c r="Y138" s="28" t="n"/>
    </row>
    <row r="139">
      <c r="J139" s="28" t="n"/>
      <c r="K139" s="27" t="n"/>
      <c r="L139" s="28" t="n"/>
      <c r="N139" s="171" t="n"/>
      <c r="O139" s="171" t="n"/>
      <c r="P139" s="172" t="n"/>
      <c r="Q139" s="171" t="n"/>
      <c r="R139" s="351" t="n"/>
      <c r="S139" s="351" t="n"/>
    </row>
    <row r="140">
      <c r="J140" s="28" t="n"/>
      <c r="K140" s="27" t="n"/>
      <c r="L140" s="28" t="n"/>
      <c r="N140" s="171" t="n"/>
      <c r="O140" s="171" t="n"/>
      <c r="P140" s="172" t="n"/>
      <c r="Q140" s="171" t="n"/>
      <c r="R140" s="351" t="n"/>
      <c r="S140" s="351" t="n"/>
    </row>
    <row r="141">
      <c r="J141" s="28" t="n"/>
      <c r="K141" s="27" t="n"/>
      <c r="L141" s="28" t="n"/>
      <c r="N141" s="171" t="n"/>
      <c r="O141" s="171" t="n"/>
      <c r="P141" s="172" t="n"/>
      <c r="Q141" s="171" t="n"/>
      <c r="R141" s="351" t="n"/>
      <c r="S141" s="351" t="n"/>
    </row>
    <row r="142">
      <c r="J142" s="28" t="n"/>
      <c r="K142" s="27" t="n"/>
      <c r="L142" s="28" t="n"/>
      <c r="N142" s="171" t="n"/>
      <c r="O142" s="171" t="n"/>
      <c r="P142" s="172" t="n"/>
      <c r="Q142" s="171" t="n"/>
      <c r="R142" s="351" t="n"/>
      <c r="S142" s="351" t="n"/>
    </row>
    <row r="143">
      <c r="J143" s="28" t="n"/>
      <c r="K143" s="27" t="n"/>
      <c r="L143" s="28" t="n"/>
      <c r="N143" s="171" t="n"/>
      <c r="O143" s="171" t="n"/>
      <c r="P143" s="172" t="n"/>
      <c r="Q143" s="171" t="n"/>
      <c r="R143" s="351" t="n"/>
      <c r="S143" s="351" t="n"/>
    </row>
    <row r="144">
      <c r="J144" s="28" t="n"/>
      <c r="K144" s="27" t="n"/>
      <c r="L144" s="28" t="n"/>
      <c r="N144" s="171" t="n"/>
      <c r="O144" s="171" t="n"/>
      <c r="P144" s="172" t="n"/>
      <c r="Q144" s="171" t="n"/>
      <c r="R144" s="351" t="n"/>
      <c r="S144" s="351" t="n"/>
    </row>
    <row r="145">
      <c r="J145" s="28" t="n"/>
      <c r="K145" s="27" t="n"/>
      <c r="L145" s="28" t="n"/>
      <c r="N145" s="171" t="n"/>
      <c r="O145" s="171" t="n"/>
      <c r="P145" s="172" t="n"/>
      <c r="Q145" s="171" t="n"/>
      <c r="R145" s="351" t="n"/>
      <c r="S145" s="351" t="n"/>
    </row>
    <row r="146">
      <c r="J146" s="28" t="n"/>
      <c r="K146" s="27" t="n"/>
      <c r="L146" s="28" t="n"/>
      <c r="N146" s="171" t="n"/>
      <c r="O146" s="171" t="n"/>
      <c r="P146" s="172" t="n"/>
      <c r="Q146" s="171" t="n"/>
      <c r="R146" s="351" t="n"/>
      <c r="S146" s="351" t="n"/>
    </row>
    <row r="147">
      <c r="J147" s="28" t="n"/>
      <c r="K147" s="27" t="n"/>
      <c r="L147" s="28" t="n"/>
      <c r="N147" s="171" t="n"/>
      <c r="O147" s="171" t="n"/>
      <c r="P147" s="172" t="n"/>
      <c r="Q147" s="171" t="n"/>
      <c r="R147" s="351" t="n"/>
      <c r="S147" s="351" t="n"/>
    </row>
    <row r="148">
      <c r="J148" s="28" t="n"/>
      <c r="K148" s="27" t="n"/>
      <c r="L148" s="28" t="n"/>
      <c r="N148" s="171" t="n"/>
      <c r="O148" s="171" t="n"/>
      <c r="P148" s="172" t="n"/>
      <c r="Q148" s="171" t="n"/>
      <c r="R148" s="351" t="n"/>
      <c r="S148" s="351" t="n"/>
    </row>
    <row r="149">
      <c r="J149" s="28" t="n"/>
      <c r="K149" s="27" t="n"/>
      <c r="L149" s="28" t="n"/>
      <c r="N149" s="171" t="n"/>
      <c r="O149" s="171" t="n"/>
      <c r="P149" s="172" t="n"/>
      <c r="Q149" s="171" t="n"/>
      <c r="R149" s="351" t="n"/>
      <c r="S149" s="351" t="n"/>
    </row>
    <row r="150">
      <c r="J150" s="28" t="n"/>
      <c r="K150" s="27" t="n"/>
      <c r="L150" s="28" t="n"/>
      <c r="N150" s="171" t="n"/>
      <c r="O150" s="171" t="n"/>
      <c r="P150" s="172" t="n"/>
      <c r="Q150" s="171" t="n"/>
      <c r="R150" s="351" t="n"/>
      <c r="S150" s="351" t="n"/>
    </row>
    <row r="151">
      <c r="J151" s="28" t="n"/>
      <c r="K151" s="27" t="n"/>
      <c r="L151" s="28" t="n"/>
      <c r="N151" s="171" t="n"/>
      <c r="O151" s="171" t="n"/>
      <c r="P151" s="172" t="n"/>
      <c r="Q151" s="171" t="n"/>
      <c r="R151" s="351" t="n"/>
      <c r="S151" s="351" t="n"/>
    </row>
    <row r="152">
      <c r="J152" s="28" t="n"/>
      <c r="K152" s="27" t="n"/>
      <c r="L152" s="28" t="n"/>
      <c r="N152" s="171" t="n"/>
      <c r="O152" s="171" t="n"/>
      <c r="P152" s="172" t="n"/>
      <c r="Q152" s="171" t="n"/>
      <c r="R152" s="351" t="n"/>
      <c r="S152" s="351" t="n"/>
    </row>
    <row r="153">
      <c r="J153" s="28" t="n"/>
      <c r="K153" s="27" t="n"/>
      <c r="L153" s="28" t="n"/>
      <c r="N153" s="171" t="n"/>
      <c r="O153" s="171" t="n"/>
      <c r="P153" s="172" t="n"/>
      <c r="Q153" s="171" t="n"/>
      <c r="R153" s="351" t="n"/>
      <c r="S153" s="351" t="n"/>
      <c r="V153" s="30" t="n"/>
      <c r="W153" s="30" t="n"/>
      <c r="X153" s="30" t="n"/>
      <c r="Y153" s="30" t="n"/>
      <c r="AC153" s="30" t="n"/>
      <c r="AD153" s="30" t="n"/>
      <c r="AE153" s="30" t="n"/>
      <c r="AF153" s="30" t="n"/>
    </row>
    <row r="154">
      <c r="J154" s="28" t="n"/>
      <c r="K154" s="27" t="n"/>
      <c r="L154" s="28" t="n"/>
      <c r="N154" s="171" t="n"/>
      <c r="O154" s="171" t="n"/>
      <c r="P154" s="172" t="n"/>
      <c r="Q154" s="171" t="n"/>
      <c r="R154" s="351" t="n"/>
      <c r="S154" s="351" t="n"/>
      <c r="V154" s="369" t="n"/>
      <c r="W154" s="27" t="n"/>
      <c r="X154" s="369" t="n"/>
      <c r="Y154" s="370" t="n"/>
      <c r="AC154" s="370" t="n"/>
      <c r="AD154" s="27" t="n"/>
      <c r="AE154" s="369" t="n"/>
      <c r="AF154" s="370" t="n"/>
    </row>
    <row r="155">
      <c r="J155" s="28" t="n"/>
      <c r="K155" s="27" t="n"/>
      <c r="L155" s="28" t="n"/>
      <c r="N155" s="171" t="n"/>
      <c r="O155" s="171" t="n"/>
      <c r="P155" s="172" t="n"/>
      <c r="Q155" s="171" t="n"/>
      <c r="R155" s="351" t="n"/>
      <c r="S155" s="351" t="n"/>
    </row>
    <row r="156">
      <c r="J156" s="28" t="n"/>
      <c r="K156" s="27" t="n"/>
      <c r="L156" s="28" t="n"/>
      <c r="N156" s="171" t="n"/>
      <c r="O156" s="171" t="n"/>
      <c r="P156" s="172" t="n"/>
      <c r="Q156" s="171" t="n"/>
      <c r="R156" s="351" t="n"/>
      <c r="S156" s="351" t="n"/>
      <c r="U156" s="67" t="n"/>
    </row>
    <row r="157">
      <c r="J157" s="28" t="n"/>
      <c r="K157" s="27" t="n"/>
      <c r="L157" s="28" t="n"/>
      <c r="N157" s="171" t="n"/>
      <c r="O157" s="171" t="n"/>
      <c r="P157" s="172" t="n"/>
      <c r="Q157" s="171" t="n"/>
      <c r="R157" s="351" t="n"/>
      <c r="S157" s="351" t="n"/>
      <c r="U157" s="29" t="n"/>
      <c r="V157" s="29" t="n"/>
      <c r="W157" s="29" t="n"/>
      <c r="X157" s="29" t="n"/>
      <c r="Y157" s="29" t="n"/>
      <c r="AA157" s="29" t="n"/>
      <c r="AB157" s="29" t="n"/>
      <c r="AC157" s="29" t="n"/>
      <c r="AD157" s="29" t="n"/>
      <c r="AE157" s="29" t="n"/>
    </row>
    <row r="158">
      <c r="J158" s="28" t="n"/>
      <c r="K158" s="27" t="n"/>
      <c r="L158" s="28" t="n"/>
      <c r="N158" s="171" t="n"/>
      <c r="O158" s="171" t="n"/>
      <c r="P158" s="172" t="n"/>
      <c r="Q158" s="171" t="n"/>
      <c r="R158" s="351" t="n"/>
      <c r="S158" s="351" t="n"/>
      <c r="U158" s="27" t="n"/>
      <c r="V158" s="27" t="n"/>
      <c r="W158" s="27" t="n"/>
      <c r="X158" s="27" t="n"/>
      <c r="Y158" s="28" t="n"/>
    </row>
    <row r="159">
      <c r="J159" s="28" t="n"/>
      <c r="K159" s="27" t="n"/>
      <c r="L159" s="28" t="n"/>
      <c r="N159" s="171" t="n"/>
      <c r="O159" s="171" t="n"/>
      <c r="P159" s="172" t="n"/>
      <c r="Q159" s="171" t="n"/>
      <c r="R159" s="351" t="n"/>
      <c r="S159" s="351" t="n"/>
    </row>
    <row r="160">
      <c r="J160" s="28" t="n"/>
      <c r="K160" s="27" t="n"/>
      <c r="L160" s="28" t="n"/>
      <c r="N160" s="171" t="n"/>
      <c r="O160" s="171" t="n"/>
      <c r="P160" s="172" t="n"/>
      <c r="Q160" s="171" t="n"/>
      <c r="R160" s="351" t="n"/>
      <c r="S160" s="351" t="n"/>
    </row>
    <row r="161">
      <c r="J161" s="28" t="n"/>
      <c r="K161" s="27" t="n"/>
      <c r="L161" s="28" t="n"/>
      <c r="N161" s="171" t="n"/>
      <c r="O161" s="171" t="n"/>
      <c r="P161" s="172" t="n"/>
      <c r="Q161" s="171" t="n"/>
      <c r="R161" s="351" t="n"/>
      <c r="S161" s="351" t="n"/>
    </row>
    <row r="162">
      <c r="J162" s="28" t="n"/>
      <c r="K162" s="27" t="n"/>
      <c r="L162" s="28" t="n"/>
      <c r="N162" s="171" t="n"/>
      <c r="O162" s="171" t="n"/>
      <c r="P162" s="172" t="n"/>
      <c r="Q162" s="171" t="n"/>
      <c r="R162" s="351" t="n"/>
      <c r="S162" s="351" t="n"/>
    </row>
    <row r="163">
      <c r="J163" s="28" t="n"/>
      <c r="K163" s="27" t="n"/>
      <c r="L163" s="28" t="n"/>
      <c r="N163" s="171" t="n"/>
      <c r="O163" s="171" t="n"/>
      <c r="P163" s="172" t="n"/>
      <c r="Q163" s="171" t="n"/>
      <c r="R163" s="351" t="n"/>
      <c r="S163" s="351" t="n"/>
    </row>
    <row r="164">
      <c r="J164" s="28" t="n"/>
      <c r="K164" s="27" t="n"/>
      <c r="L164" s="28" t="n"/>
      <c r="N164" s="171" t="n"/>
      <c r="O164" s="171" t="n"/>
      <c r="P164" s="172" t="n"/>
      <c r="Q164" s="171" t="n"/>
      <c r="R164" s="351" t="n"/>
      <c r="S164" s="351" t="n"/>
    </row>
    <row r="165">
      <c r="J165" s="28" t="n"/>
      <c r="K165" s="27" t="n"/>
      <c r="L165" s="28" t="n"/>
      <c r="N165" s="171" t="n"/>
      <c r="O165" s="171" t="n"/>
      <c r="P165" s="172" t="n"/>
      <c r="Q165" s="171" t="n"/>
      <c r="R165" s="351" t="n"/>
      <c r="S165" s="351" t="n"/>
    </row>
    <row r="166">
      <c r="J166" s="28" t="n"/>
      <c r="K166" s="27" t="n"/>
      <c r="L166" s="28" t="n"/>
      <c r="N166" s="171" t="n"/>
      <c r="O166" s="171" t="n"/>
      <c r="P166" s="172" t="n"/>
      <c r="Q166" s="171" t="n"/>
      <c r="R166" s="351" t="n"/>
      <c r="S166" s="351" t="n"/>
    </row>
    <row r="167">
      <c r="J167" s="28" t="n"/>
      <c r="K167" s="27" t="n"/>
      <c r="L167" s="28" t="n"/>
      <c r="N167" s="171" t="n"/>
      <c r="O167" s="171" t="n"/>
      <c r="P167" s="172" t="n"/>
      <c r="Q167" s="171" t="n"/>
      <c r="R167" s="351" t="n"/>
      <c r="S167" s="351" t="n"/>
    </row>
    <row r="168">
      <c r="J168" s="28" t="n"/>
      <c r="K168" s="27" t="n"/>
      <c r="L168" s="28" t="n"/>
      <c r="N168" s="171" t="n"/>
      <c r="O168" s="171" t="n"/>
      <c r="P168" s="172" t="n"/>
      <c r="Q168" s="171" t="n"/>
      <c r="R168" s="351" t="n"/>
      <c r="S168" s="351" t="n"/>
    </row>
    <row r="169">
      <c r="J169" s="28" t="n"/>
      <c r="K169" s="27" t="n"/>
      <c r="L169" s="28" t="n"/>
      <c r="N169" s="171" t="n"/>
      <c r="O169" s="171" t="n"/>
      <c r="P169" s="172" t="n"/>
      <c r="Q169" s="171" t="n"/>
      <c r="R169" s="351" t="n"/>
      <c r="S169" s="351" t="n"/>
    </row>
    <row r="170">
      <c r="J170" s="28" t="n"/>
      <c r="K170" s="27" t="n"/>
      <c r="L170" s="28" t="n"/>
      <c r="N170" s="171" t="n"/>
      <c r="O170" s="171" t="n"/>
      <c r="P170" s="172" t="n"/>
      <c r="Q170" s="171" t="n"/>
      <c r="R170" s="351" t="n"/>
      <c r="S170" s="351" t="n"/>
    </row>
    <row r="171">
      <c r="J171" s="28" t="n"/>
      <c r="K171" s="27" t="n"/>
      <c r="L171" s="28" t="n"/>
      <c r="N171" s="171" t="n"/>
      <c r="O171" s="171" t="n"/>
      <c r="P171" s="172" t="n"/>
      <c r="Q171" s="171" t="n"/>
      <c r="R171" s="351" t="n"/>
      <c r="S171" s="351" t="n"/>
    </row>
    <row r="172">
      <c r="J172" s="28" t="n"/>
      <c r="K172" s="27" t="n"/>
      <c r="L172" s="28" t="n"/>
      <c r="N172" s="171" t="n"/>
      <c r="O172" s="171" t="n"/>
      <c r="P172" s="172" t="n"/>
      <c r="Q172" s="171" t="n"/>
      <c r="R172" s="351" t="n"/>
      <c r="S172" s="351" t="n"/>
    </row>
    <row r="173">
      <c r="J173" s="28" t="n"/>
      <c r="K173" s="27" t="n"/>
      <c r="L173" s="28" t="n"/>
      <c r="N173" s="171" t="n"/>
      <c r="O173" s="171" t="n"/>
      <c r="P173" s="172" t="n"/>
      <c r="Q173" s="171" t="n"/>
      <c r="R173" s="351" t="n"/>
      <c r="S173" s="351" t="n"/>
      <c r="V173" s="30" t="n"/>
      <c r="W173" s="30" t="n"/>
      <c r="X173" s="30" t="n"/>
      <c r="Y173" s="30" t="n"/>
      <c r="AC173" s="30" t="n"/>
      <c r="AD173" s="30" t="n"/>
      <c r="AE173" s="30" t="n"/>
      <c r="AF173" s="30" t="n"/>
    </row>
    <row r="174">
      <c r="J174" s="28" t="n"/>
      <c r="K174" s="27" t="n"/>
      <c r="L174" s="28" t="n"/>
      <c r="N174" s="171" t="n"/>
      <c r="O174" s="171" t="n"/>
      <c r="P174" s="172" t="n"/>
      <c r="Q174" s="171" t="n"/>
      <c r="R174" s="351" t="n"/>
      <c r="S174" s="351" t="n"/>
      <c r="V174" s="369" t="n"/>
      <c r="W174" s="27" t="n"/>
      <c r="X174" s="369" t="n"/>
      <c r="Y174" s="370" t="n"/>
      <c r="AC174" s="370" t="n"/>
      <c r="AD174" s="27" t="n"/>
      <c r="AE174" s="369" t="n"/>
      <c r="AF174" s="370" t="n"/>
    </row>
    <row r="175">
      <c r="J175" s="28" t="n"/>
      <c r="K175" s="27" t="n"/>
      <c r="L175" s="28" t="n"/>
      <c r="N175" s="171" t="n"/>
      <c r="O175" s="171" t="n"/>
      <c r="P175" s="172" t="n"/>
      <c r="Q175" s="171" t="n"/>
      <c r="R175" s="351" t="n"/>
      <c r="S175" s="351" t="n"/>
    </row>
    <row r="176">
      <c r="J176" s="28" t="n"/>
      <c r="K176" s="27" t="n"/>
      <c r="L176" s="28" t="n"/>
      <c r="N176" s="171" t="n"/>
      <c r="O176" s="171" t="n"/>
      <c r="P176" s="172" t="n"/>
      <c r="Q176" s="171" t="n"/>
      <c r="R176" s="351" t="n"/>
      <c r="S176" s="351" t="n"/>
    </row>
    <row r="177">
      <c r="J177" s="28" t="n"/>
      <c r="K177" s="27" t="n"/>
      <c r="L177" s="28" t="n"/>
      <c r="N177" s="171" t="n"/>
      <c r="O177" s="171" t="n"/>
      <c r="P177" s="172" t="n"/>
      <c r="Q177" s="171" t="n"/>
      <c r="R177" s="351" t="n"/>
      <c r="S177" s="351" t="n"/>
    </row>
    <row r="178">
      <c r="J178" s="28" t="n"/>
      <c r="K178" s="27" t="n"/>
      <c r="L178" s="28" t="n"/>
      <c r="N178" s="171" t="n"/>
      <c r="O178" s="171" t="n"/>
      <c r="P178" s="172" t="n"/>
      <c r="Q178" s="171" t="n"/>
      <c r="R178" s="351" t="n"/>
      <c r="S178" s="351" t="n"/>
    </row>
    <row r="179">
      <c r="J179" s="28" t="n"/>
      <c r="K179" s="27" t="n"/>
      <c r="L179" s="28" t="n"/>
      <c r="N179" s="171" t="n"/>
      <c r="O179" s="171" t="n"/>
      <c r="P179" s="172" t="n"/>
      <c r="Q179" s="171" t="n"/>
      <c r="R179" s="351" t="n"/>
      <c r="S179" s="351" t="n"/>
    </row>
    <row r="180">
      <c r="J180" s="28" t="n"/>
      <c r="K180" s="27" t="n"/>
      <c r="L180" s="28" t="n"/>
      <c r="N180" s="171" t="n"/>
      <c r="O180" s="171" t="n"/>
      <c r="P180" s="172" t="n"/>
      <c r="Q180" s="171" t="n"/>
      <c r="R180" s="351" t="n"/>
      <c r="S180" s="351" t="n"/>
    </row>
    <row r="181">
      <c r="J181" s="28" t="n"/>
      <c r="K181" s="27" t="n"/>
      <c r="L181" s="28" t="n"/>
      <c r="N181" s="171" t="n"/>
      <c r="O181" s="171" t="n"/>
      <c r="P181" s="172" t="n"/>
      <c r="Q181" s="171" t="n"/>
      <c r="R181" s="351" t="n"/>
      <c r="S181" s="351" t="n"/>
    </row>
    <row r="182">
      <c r="J182" s="28" t="n"/>
      <c r="K182" s="27" t="n"/>
      <c r="L182" s="28" t="n"/>
      <c r="N182" s="171" t="n"/>
      <c r="O182" s="171" t="n"/>
      <c r="P182" s="172" t="n"/>
      <c r="Q182" s="171" t="n"/>
      <c r="R182" s="351" t="n"/>
      <c r="S182" s="351" t="n"/>
    </row>
    <row r="183">
      <c r="J183" s="28" t="n"/>
      <c r="K183" s="27" t="n"/>
      <c r="L183" s="28" t="n"/>
      <c r="N183" s="171" t="n"/>
      <c r="O183" s="171" t="n"/>
      <c r="P183" s="172" t="n"/>
      <c r="Q183" s="171" t="n"/>
      <c r="R183" s="351" t="n"/>
      <c r="S183" s="351" t="n"/>
    </row>
    <row r="184">
      <c r="J184" s="28" t="n"/>
      <c r="K184" s="27" t="n"/>
      <c r="L184" s="28" t="n"/>
      <c r="N184" s="171" t="n"/>
      <c r="O184" s="171" t="n"/>
      <c r="P184" s="172" t="n"/>
      <c r="Q184" s="171" t="n"/>
      <c r="R184" s="351" t="n"/>
      <c r="S184" s="351" t="n"/>
    </row>
    <row r="185">
      <c r="J185" s="28" t="n"/>
      <c r="K185" s="27" t="n"/>
      <c r="L185" s="28" t="n"/>
      <c r="N185" s="171" t="n"/>
      <c r="O185" s="171" t="n"/>
      <c r="P185" s="172" t="n"/>
      <c r="Q185" s="171" t="n"/>
      <c r="R185" s="351" t="n"/>
      <c r="S185" s="351" t="n"/>
    </row>
    <row r="186">
      <c r="J186" s="28" t="n"/>
      <c r="K186" s="27" t="n"/>
      <c r="L186" s="28" t="n"/>
      <c r="N186" s="171" t="n"/>
      <c r="O186" s="171" t="n"/>
      <c r="P186" s="172" t="n"/>
      <c r="Q186" s="171" t="n"/>
      <c r="R186" s="351" t="n"/>
      <c r="S186" s="351" t="n"/>
    </row>
    <row r="187">
      <c r="J187" s="28" t="n"/>
      <c r="K187" s="27" t="n"/>
      <c r="L187" s="28" t="n"/>
      <c r="N187" s="171" t="n"/>
      <c r="O187" s="171" t="n"/>
      <c r="P187" s="172" t="n"/>
      <c r="Q187" s="171" t="n"/>
      <c r="R187" s="351" t="n"/>
      <c r="S187" s="351" t="n"/>
    </row>
    <row r="188">
      <c r="J188" s="28" t="n"/>
      <c r="K188" s="27" t="n"/>
      <c r="L188" s="28" t="n"/>
      <c r="N188" s="171" t="n"/>
      <c r="O188" s="171" t="n"/>
      <c r="P188" s="172" t="n"/>
      <c r="Q188" s="171" t="n"/>
      <c r="R188" s="351" t="n"/>
      <c r="S188" s="351" t="n"/>
    </row>
    <row r="189">
      <c r="J189" s="28" t="n"/>
      <c r="K189" s="27" t="n"/>
      <c r="L189" s="28" t="n"/>
      <c r="N189" s="171" t="n"/>
      <c r="O189" s="171" t="n"/>
      <c r="P189" s="172" t="n"/>
      <c r="Q189" s="171" t="n"/>
      <c r="R189" s="351" t="n"/>
      <c r="S189" s="351" t="n"/>
    </row>
    <row r="190">
      <c r="J190" s="28" t="n"/>
      <c r="K190" s="27" t="n"/>
      <c r="L190" s="28" t="n"/>
      <c r="N190" s="171" t="n"/>
      <c r="O190" s="171" t="n"/>
      <c r="P190" s="172" t="n"/>
      <c r="Q190" s="171" t="n"/>
      <c r="R190" s="351" t="n"/>
      <c r="S190" s="351" t="n"/>
    </row>
    <row r="191">
      <c r="J191" s="28" t="n"/>
      <c r="K191" s="27" t="n"/>
      <c r="L191" s="28" t="n"/>
      <c r="N191" s="171" t="n"/>
      <c r="O191" s="171" t="n"/>
      <c r="P191" s="172" t="n"/>
      <c r="Q191" s="171" t="n"/>
      <c r="R191" s="351" t="n"/>
      <c r="S191" s="351" t="n"/>
    </row>
    <row r="192">
      <c r="J192" s="28" t="n"/>
      <c r="K192" s="27" t="n"/>
      <c r="L192" s="28" t="n"/>
      <c r="N192" s="171" t="n"/>
      <c r="O192" s="171" t="n"/>
      <c r="P192" s="172" t="n"/>
      <c r="Q192" s="171" t="n"/>
      <c r="R192" s="351" t="n"/>
      <c r="S192" s="351" t="n"/>
    </row>
    <row r="193">
      <c r="J193" s="28" t="n"/>
      <c r="K193" s="27" t="n"/>
      <c r="L193" s="28" t="n"/>
      <c r="N193" s="171" t="n"/>
      <c r="O193" s="171" t="n"/>
      <c r="P193" s="172" t="n"/>
      <c r="Q193" s="171" t="n"/>
      <c r="R193" s="351" t="n"/>
      <c r="S193" s="351" t="n"/>
    </row>
    <row r="194">
      <c r="J194" s="28" t="n"/>
      <c r="K194" s="27" t="n"/>
      <c r="L194" s="28" t="n"/>
      <c r="N194" s="171" t="n"/>
      <c r="O194" s="171" t="n"/>
      <c r="P194" s="172" t="n"/>
      <c r="Q194" s="171" t="n"/>
      <c r="R194" s="351" t="n"/>
      <c r="S194" s="351" t="n"/>
    </row>
    <row r="195">
      <c r="J195" s="28" t="n"/>
      <c r="K195" s="27" t="n"/>
      <c r="L195" s="28" t="n"/>
      <c r="N195" s="171" t="n"/>
      <c r="O195" s="171" t="n"/>
      <c r="P195" s="172" t="n"/>
      <c r="Q195" s="171" t="n"/>
      <c r="R195" s="351" t="n"/>
      <c r="S195" s="351" t="n"/>
    </row>
    <row r="196">
      <c r="J196" s="28" t="n"/>
      <c r="K196" s="27" t="n"/>
      <c r="L196" s="28" t="n"/>
      <c r="N196" s="171" t="n"/>
      <c r="O196" s="171" t="n"/>
      <c r="P196" s="172" t="n"/>
      <c r="Q196" s="171" t="n"/>
      <c r="R196" s="351" t="n"/>
      <c r="S196" s="351" t="n"/>
    </row>
    <row r="197">
      <c r="J197" s="28" t="n"/>
      <c r="K197" s="27" t="n"/>
      <c r="L197" s="28" t="n"/>
      <c r="N197" s="171" t="n"/>
      <c r="O197" s="171" t="n"/>
      <c r="P197" s="172" t="n"/>
      <c r="Q197" s="171" t="n"/>
      <c r="R197" s="351" t="n"/>
      <c r="S197" s="351" t="n"/>
    </row>
    <row r="198">
      <c r="J198" s="28" t="n"/>
      <c r="K198" s="27" t="n"/>
      <c r="L198" s="28" t="n"/>
      <c r="N198" s="171" t="n"/>
      <c r="O198" s="171" t="n"/>
      <c r="P198" s="172" t="n"/>
      <c r="Q198" s="171" t="n"/>
      <c r="R198" s="351" t="n"/>
      <c r="S198" s="351" t="n"/>
    </row>
    <row r="199">
      <c r="J199" s="28" t="n"/>
      <c r="K199" s="27" t="n"/>
      <c r="L199" s="28" t="n"/>
      <c r="N199" s="171" t="n"/>
      <c r="O199" s="171" t="n"/>
      <c r="P199" s="172" t="n"/>
      <c r="Q199" s="171" t="n"/>
      <c r="R199" s="351" t="n"/>
      <c r="S199" s="351" t="n"/>
    </row>
    <row r="200">
      <c r="J200" s="28" t="n"/>
      <c r="K200" s="27" t="n"/>
      <c r="L200" s="28" t="n"/>
      <c r="N200" s="171" t="n"/>
      <c r="O200" s="171" t="n"/>
      <c r="P200" s="172" t="n"/>
      <c r="Q200" s="171" t="n"/>
      <c r="R200" s="351" t="n"/>
      <c r="S200" s="351" t="n"/>
    </row>
    <row r="201">
      <c r="J201" s="28" t="n"/>
      <c r="K201" s="27" t="n"/>
      <c r="L201" s="28" t="n"/>
      <c r="N201" s="171" t="n"/>
      <c r="O201" s="171" t="n"/>
      <c r="P201" s="172" t="n"/>
      <c r="Q201" s="171" t="n"/>
      <c r="R201" s="351" t="n"/>
      <c r="S201" s="351" t="n"/>
    </row>
    <row r="202">
      <c r="J202" s="28" t="n"/>
      <c r="K202" s="27" t="n"/>
      <c r="L202" s="28" t="n"/>
      <c r="N202" s="171" t="n"/>
      <c r="O202" s="171" t="n"/>
      <c r="P202" s="172" t="n"/>
      <c r="Q202" s="171" t="n"/>
      <c r="R202" s="351" t="n"/>
      <c r="S202" s="351" t="n"/>
    </row>
    <row r="203">
      <c r="J203" s="28" t="n"/>
      <c r="K203" s="27" t="n"/>
      <c r="L203" s="28" t="n"/>
      <c r="N203" s="171" t="n"/>
      <c r="O203" s="171" t="n"/>
      <c r="P203" s="172" t="n"/>
      <c r="Q203" s="171" t="n"/>
      <c r="R203" s="351" t="n"/>
      <c r="S203" s="351" t="n"/>
    </row>
    <row r="204">
      <c r="J204" s="28" t="n"/>
      <c r="K204" s="27" t="n"/>
      <c r="L204" s="28" t="n"/>
      <c r="N204" s="171" t="n"/>
      <c r="O204" s="171" t="n"/>
      <c r="P204" s="172" t="n"/>
      <c r="Q204" s="171" t="n"/>
      <c r="R204" s="351" t="n"/>
      <c r="S204" s="351" t="n"/>
    </row>
    <row r="205">
      <c r="J205" s="28" t="n"/>
      <c r="K205" s="27" t="n"/>
      <c r="L205" s="28" t="n"/>
      <c r="N205" s="171" t="n"/>
      <c r="O205" s="171" t="n"/>
      <c r="P205" s="172" t="n"/>
      <c r="Q205" s="171" t="n"/>
      <c r="R205" s="351" t="n"/>
      <c r="S205" s="351" t="n"/>
    </row>
    <row r="206">
      <c r="J206" s="28" t="n"/>
      <c r="K206" s="27" t="n"/>
      <c r="L206" s="28" t="n"/>
      <c r="N206" s="171" t="n"/>
      <c r="O206" s="171" t="n"/>
      <c r="P206" s="172" t="n"/>
      <c r="Q206" s="171" t="n"/>
      <c r="R206" s="351" t="n"/>
      <c r="S206" s="351" t="n"/>
    </row>
    <row r="207">
      <c r="J207" s="28" t="n"/>
      <c r="K207" s="27" t="n"/>
      <c r="L207" s="28" t="n"/>
      <c r="N207" s="171" t="n"/>
      <c r="O207" s="171" t="n"/>
      <c r="P207" s="172" t="n"/>
      <c r="Q207" s="171" t="n"/>
      <c r="R207" s="351" t="n"/>
      <c r="S207" s="351" t="n"/>
    </row>
    <row r="208">
      <c r="J208" s="28" t="n"/>
      <c r="K208" s="27" t="n"/>
      <c r="L208" s="28" t="n"/>
      <c r="N208" s="171" t="n"/>
      <c r="O208" s="171" t="n"/>
      <c r="P208" s="172" t="n"/>
      <c r="Q208" s="171" t="n"/>
      <c r="R208" s="351" t="n"/>
      <c r="S208" s="351" t="n"/>
    </row>
    <row r="209">
      <c r="J209" s="28" t="n"/>
      <c r="K209" s="27" t="n"/>
      <c r="L209" s="28" t="n"/>
      <c r="N209" s="171" t="n"/>
      <c r="O209" s="171" t="n"/>
      <c r="P209" s="172" t="n"/>
      <c r="Q209" s="171" t="n"/>
      <c r="R209" s="351" t="n"/>
      <c r="S209" s="351" t="n"/>
    </row>
    <row r="210">
      <c r="J210" s="28" t="n"/>
      <c r="K210" s="27" t="n"/>
      <c r="L210" s="28" t="n"/>
      <c r="N210" s="171" t="n"/>
      <c r="O210" s="171" t="n"/>
      <c r="P210" s="172" t="n"/>
      <c r="Q210" s="171" t="n"/>
      <c r="R210" s="351" t="n"/>
      <c r="S210" s="351" t="n"/>
    </row>
    <row r="211">
      <c r="J211" s="28" t="n"/>
      <c r="K211" s="27" t="n"/>
      <c r="L211" s="28" t="n"/>
      <c r="N211" s="171" t="n"/>
      <c r="O211" s="171" t="n"/>
      <c r="P211" s="172" t="n"/>
      <c r="Q211" s="171" t="n"/>
      <c r="R211" s="351" t="n"/>
      <c r="S211" s="351" t="n"/>
    </row>
    <row r="212">
      <c r="J212" s="28" t="n"/>
      <c r="K212" s="27" t="n"/>
      <c r="L212" s="28" t="n"/>
      <c r="N212" s="171" t="n"/>
      <c r="O212" s="171" t="n"/>
      <c r="P212" s="172" t="n"/>
      <c r="Q212" s="171" t="n"/>
      <c r="R212" s="351" t="n"/>
      <c r="S212" s="351" t="n"/>
    </row>
    <row r="213">
      <c r="J213" s="28" t="n"/>
      <c r="K213" s="27" t="n"/>
      <c r="L213" s="28" t="n"/>
      <c r="N213" s="171" t="n"/>
      <c r="O213" s="171" t="n"/>
      <c r="P213" s="172" t="n"/>
      <c r="Q213" s="171" t="n"/>
      <c r="R213" s="351" t="n"/>
      <c r="S213" s="351" t="n"/>
    </row>
    <row r="214">
      <c r="J214" s="28" t="n"/>
      <c r="K214" s="27" t="n"/>
      <c r="L214" s="28" t="n"/>
      <c r="N214" s="171" t="n"/>
      <c r="O214" s="171" t="n"/>
      <c r="P214" s="172" t="n"/>
      <c r="Q214" s="171" t="n"/>
      <c r="R214" s="351" t="n"/>
      <c r="S214" s="351" t="n"/>
    </row>
    <row r="215">
      <c r="J215" s="28" t="n"/>
      <c r="K215" s="27" t="n"/>
      <c r="L215" s="28" t="n"/>
      <c r="N215" s="171" t="n"/>
      <c r="O215" s="171" t="n"/>
      <c r="P215" s="172" t="n"/>
      <c r="Q215" s="171" t="n"/>
      <c r="R215" s="351" t="n"/>
      <c r="S215" s="351" t="n"/>
    </row>
    <row r="216">
      <c r="J216" s="28" t="n"/>
      <c r="K216" s="27" t="n"/>
      <c r="L216" s="28" t="n"/>
      <c r="N216" s="171" t="n"/>
      <c r="O216" s="171" t="n"/>
      <c r="P216" s="172" t="n"/>
      <c r="Q216" s="171" t="n"/>
      <c r="R216" s="351" t="n"/>
      <c r="S216" s="351" t="n"/>
    </row>
    <row r="217">
      <c r="J217" s="28" t="n"/>
      <c r="K217" s="27" t="n"/>
      <c r="L217" s="28" t="n"/>
      <c r="N217" s="171" t="n"/>
      <c r="O217" s="171" t="n"/>
      <c r="P217" s="172" t="n"/>
      <c r="Q217" s="171" t="n"/>
      <c r="R217" s="351" t="n"/>
      <c r="S217" s="351" t="n"/>
    </row>
    <row r="218">
      <c r="J218" s="28" t="n"/>
      <c r="K218" s="27" t="n"/>
      <c r="L218" s="28" t="n"/>
      <c r="N218" s="171" t="n"/>
      <c r="O218" s="171" t="n"/>
      <c r="P218" s="172" t="n"/>
      <c r="Q218" s="171" t="n"/>
      <c r="R218" s="351" t="n"/>
      <c r="S218" s="351" t="n"/>
    </row>
    <row r="219">
      <c r="J219" s="28" t="n"/>
      <c r="K219" s="27" t="n"/>
      <c r="L219" s="28" t="n"/>
      <c r="N219" s="171" t="n"/>
      <c r="O219" s="171" t="n"/>
      <c r="P219" s="172" t="n"/>
      <c r="Q219" s="171" t="n"/>
      <c r="R219" s="351" t="n"/>
      <c r="S219" s="351" t="n"/>
    </row>
    <row r="220">
      <c r="J220" s="28" t="n"/>
      <c r="K220" s="27" t="n"/>
      <c r="L220" s="28" t="n"/>
      <c r="N220" s="171" t="n"/>
      <c r="O220" s="171" t="n"/>
      <c r="P220" s="172" t="n"/>
      <c r="Q220" s="171" t="n"/>
      <c r="R220" s="351" t="n"/>
      <c r="S220" s="351" t="n"/>
    </row>
    <row r="221">
      <c r="J221" s="28" t="n"/>
      <c r="K221" s="27" t="n"/>
      <c r="L221" s="28" t="n"/>
      <c r="N221" s="171" t="n"/>
      <c r="O221" s="171" t="n"/>
      <c r="P221" s="172" t="n"/>
      <c r="Q221" s="171" t="n"/>
      <c r="R221" s="351" t="n"/>
      <c r="S221" s="351" t="n"/>
    </row>
    <row r="222">
      <c r="J222" s="28" t="n"/>
      <c r="K222" s="27" t="n"/>
      <c r="L222" s="28" t="n"/>
      <c r="N222" s="171" t="n"/>
      <c r="O222" s="171" t="n"/>
      <c r="P222" s="172" t="n"/>
      <c r="Q222" s="171" t="n"/>
      <c r="R222" s="351" t="n"/>
      <c r="S222" s="351" t="n"/>
    </row>
    <row r="223">
      <c r="J223" s="28" t="n"/>
      <c r="K223" s="27" t="n"/>
      <c r="L223" s="28" t="n"/>
      <c r="N223" s="171" t="n"/>
      <c r="O223" s="171" t="n"/>
      <c r="P223" s="172" t="n"/>
      <c r="Q223" s="171" t="n"/>
      <c r="R223" s="351" t="n"/>
      <c r="S223" s="351" t="n"/>
    </row>
    <row r="224">
      <c r="J224" s="28" t="n"/>
      <c r="K224" s="27" t="n"/>
      <c r="L224" s="28" t="n"/>
      <c r="N224" s="171" t="n"/>
      <c r="O224" s="171" t="n"/>
      <c r="P224" s="172" t="n"/>
      <c r="Q224" s="171" t="n"/>
      <c r="R224" s="351" t="n"/>
      <c r="S224" s="351" t="n"/>
    </row>
    <row r="225">
      <c r="J225" s="28" t="n"/>
      <c r="K225" s="27" t="n"/>
      <c r="L225" s="28" t="n"/>
      <c r="N225" s="171" t="n"/>
      <c r="O225" s="171" t="n"/>
      <c r="P225" s="172" t="n"/>
      <c r="Q225" s="171" t="n"/>
      <c r="R225" s="351" t="n"/>
      <c r="S225" s="351" t="n"/>
    </row>
    <row r="226">
      <c r="J226" s="28" t="n"/>
      <c r="K226" s="27" t="n"/>
      <c r="L226" s="28" t="n"/>
      <c r="N226" s="171" t="n"/>
      <c r="O226" s="171" t="n"/>
      <c r="P226" s="172" t="n"/>
      <c r="Q226" s="171" t="n"/>
      <c r="R226" s="351" t="n"/>
      <c r="S226" s="351" t="n"/>
    </row>
    <row r="227">
      <c r="J227" s="28" t="n"/>
      <c r="K227" s="27" t="n"/>
      <c r="L227" s="28" t="n"/>
      <c r="N227" s="171" t="n"/>
      <c r="O227" s="171" t="n"/>
      <c r="P227" s="172" t="n"/>
      <c r="Q227" s="171" t="n"/>
      <c r="R227" s="351" t="n"/>
      <c r="S227" s="351" t="n"/>
    </row>
    <row r="228">
      <c r="J228" s="28" t="n"/>
      <c r="K228" s="27" t="n"/>
      <c r="L228" s="28" t="n"/>
      <c r="N228" s="171" t="n"/>
      <c r="O228" s="171" t="n"/>
      <c r="P228" s="172" t="n"/>
      <c r="Q228" s="171" t="n"/>
      <c r="R228" s="351" t="n"/>
      <c r="S228" s="351" t="n"/>
    </row>
    <row r="229">
      <c r="J229" s="28" t="n"/>
      <c r="K229" s="27" t="n"/>
      <c r="L229" s="28" t="n"/>
      <c r="N229" s="171" t="n"/>
      <c r="O229" s="171" t="n"/>
      <c r="P229" s="172" t="n"/>
      <c r="Q229" s="171" t="n"/>
      <c r="R229" s="351" t="n"/>
      <c r="S229" s="351" t="n"/>
    </row>
    <row r="230">
      <c r="J230" s="28" t="n"/>
      <c r="K230" s="27" t="n"/>
      <c r="L230" s="28" t="n"/>
      <c r="N230" s="171" t="n"/>
      <c r="O230" s="171" t="n"/>
      <c r="P230" s="172" t="n"/>
      <c r="Q230" s="171" t="n"/>
      <c r="R230" s="351" t="n"/>
      <c r="S230" s="351" t="n"/>
    </row>
    <row r="231">
      <c r="J231" s="28" t="n"/>
      <c r="K231" s="27" t="n"/>
      <c r="L231" s="28" t="n"/>
      <c r="N231" s="171" t="n"/>
      <c r="O231" s="171" t="n"/>
      <c r="P231" s="172" t="n"/>
      <c r="Q231" s="171" t="n"/>
      <c r="R231" s="351" t="n"/>
      <c r="S231" s="351" t="n"/>
    </row>
    <row r="232">
      <c r="J232" s="28" t="n"/>
      <c r="K232" s="27" t="n"/>
      <c r="L232" s="28" t="n"/>
      <c r="N232" s="171" t="n"/>
      <c r="O232" s="171" t="n"/>
      <c r="P232" s="172" t="n"/>
      <c r="Q232" s="171" t="n"/>
      <c r="R232" s="351" t="n"/>
      <c r="S232" s="351" t="n"/>
    </row>
    <row r="233">
      <c r="J233" s="28" t="n"/>
      <c r="K233" s="27" t="n"/>
      <c r="L233" s="28" t="n"/>
      <c r="N233" s="171" t="n"/>
      <c r="O233" s="171" t="n"/>
      <c r="P233" s="172" t="n"/>
      <c r="Q233" s="171" t="n"/>
      <c r="R233" s="351" t="n"/>
      <c r="S233" s="351" t="n"/>
    </row>
    <row r="234">
      <c r="J234" s="28" t="n"/>
      <c r="K234" s="27" t="n"/>
      <c r="L234" s="28" t="n"/>
      <c r="N234" s="171" t="n"/>
      <c r="O234" s="171" t="n"/>
      <c r="P234" s="172" t="n"/>
      <c r="Q234" s="171" t="n"/>
      <c r="R234" s="351" t="n"/>
      <c r="S234" s="351" t="n"/>
    </row>
    <row r="235">
      <c r="J235" s="28" t="n"/>
      <c r="K235" s="27" t="n"/>
      <c r="L235" s="28" t="n"/>
      <c r="N235" s="171" t="n"/>
      <c r="O235" s="171" t="n"/>
      <c r="P235" s="172" t="n"/>
      <c r="Q235" s="171" t="n"/>
      <c r="R235" s="351" t="n"/>
      <c r="S235" s="351" t="n"/>
    </row>
    <row r="236">
      <c r="B236" s="27" t="n"/>
      <c r="C236" s="27" t="n"/>
      <c r="D236" s="27" t="n"/>
      <c r="E236" s="27" t="n"/>
      <c r="F236" s="27" t="n"/>
      <c r="G236" s="27" t="n"/>
      <c r="H236" s="27" t="n"/>
      <c r="J236" s="28" t="n"/>
      <c r="K236" s="27" t="n"/>
      <c r="L236" s="28" t="n"/>
      <c r="N236" s="171" t="n"/>
      <c r="O236" s="171" t="n"/>
      <c r="P236" s="351" t="n"/>
      <c r="Q236" s="171" t="n"/>
      <c r="R236" s="351" t="n"/>
      <c r="S236" s="351" t="n"/>
    </row>
    <row r="237">
      <c r="B237" s="27" t="n"/>
      <c r="C237" s="27" t="n"/>
      <c r="D237" s="27" t="n"/>
      <c r="E237" s="27" t="n"/>
      <c r="F237" s="27" t="n"/>
      <c r="G237" s="27" t="n"/>
      <c r="H237" s="27" t="n"/>
      <c r="J237" s="28" t="n"/>
      <c r="K237" s="27" t="n"/>
      <c r="L237" s="28" t="n"/>
      <c r="N237" s="171" t="n"/>
      <c r="O237" s="171" t="n"/>
      <c r="P237" s="351" t="n"/>
      <c r="Q237" s="171" t="n"/>
      <c r="R237" s="351" t="n"/>
      <c r="S237" s="351" t="n"/>
    </row>
    <row r="238">
      <c r="B238" s="27" t="n"/>
      <c r="C238" s="27" t="n"/>
      <c r="D238" s="27" t="n"/>
      <c r="E238" s="27" t="n"/>
      <c r="F238" s="27" t="n"/>
      <c r="G238" s="27" t="n"/>
      <c r="H238" s="27" t="n"/>
      <c r="J238" s="28" t="n"/>
      <c r="K238" s="27" t="n"/>
      <c r="L238" s="28" t="n"/>
      <c r="N238" s="171" t="n"/>
      <c r="O238" s="171" t="n"/>
      <c r="P238" s="351" t="n"/>
      <c r="Q238" s="171" t="n"/>
      <c r="R238" s="351" t="n"/>
      <c r="S238" s="351" t="n"/>
    </row>
    <row r="239">
      <c r="B239" s="27" t="n"/>
      <c r="C239" s="27" t="n"/>
      <c r="D239" s="27" t="n"/>
      <c r="E239" s="27" t="n"/>
      <c r="F239" s="27" t="n"/>
      <c r="G239" s="27" t="n"/>
      <c r="H239" s="27" t="n"/>
      <c r="J239" s="28" t="n"/>
      <c r="K239" s="27" t="n"/>
      <c r="L239" s="28" t="n"/>
      <c r="N239" s="171" t="n"/>
      <c r="O239" s="171" t="n"/>
      <c r="P239" s="351" t="n"/>
      <c r="Q239" s="171" t="n"/>
      <c r="R239" s="351" t="n"/>
      <c r="S239" s="351" t="n"/>
    </row>
    <row r="240">
      <c r="B240" s="27" t="n"/>
      <c r="C240" s="27" t="n"/>
      <c r="D240" s="27" t="n"/>
      <c r="E240" s="27" t="n"/>
      <c r="F240" s="27" t="n"/>
      <c r="G240" s="27" t="n"/>
      <c r="H240" s="27" t="n"/>
      <c r="J240" s="28" t="n"/>
      <c r="K240" s="27" t="n"/>
      <c r="L240" s="28" t="n"/>
      <c r="N240" s="171" t="n"/>
      <c r="O240" s="171" t="n"/>
      <c r="P240" s="351" t="n"/>
      <c r="Q240" s="171" t="n"/>
      <c r="R240" s="351" t="n"/>
      <c r="S240" s="351" t="n"/>
    </row>
    <row r="241">
      <c r="B241" s="121" t="n"/>
      <c r="C241" s="121" t="n"/>
      <c r="D241" s="121" t="n"/>
      <c r="E241" s="121" t="n"/>
      <c r="F241" s="121" t="n"/>
      <c r="G241" s="121" t="n"/>
      <c r="H241" s="375" t="n"/>
      <c r="J241" s="28" t="n"/>
      <c r="K241" s="27" t="n"/>
      <c r="L241" s="28" t="n"/>
      <c r="N241" s="171" t="n"/>
      <c r="O241" s="171" t="n"/>
      <c r="P241" s="351" t="n"/>
      <c r="Q241" s="171" t="n"/>
      <c r="R241" s="351" t="n"/>
      <c r="S241" s="351" t="n"/>
    </row>
    <row r="242">
      <c r="J242" s="28" t="n"/>
      <c r="K242" s="27" t="n"/>
      <c r="L242" s="28" t="n"/>
      <c r="N242" s="171" t="n"/>
      <c r="O242" s="171" t="n"/>
      <c r="P242" s="351" t="n"/>
      <c r="Q242" s="171" t="n"/>
      <c r="R242" s="351" t="n"/>
      <c r="S242" s="351" t="n"/>
    </row>
    <row r="243">
      <c r="J243" s="28" t="n"/>
      <c r="K243" s="27" t="n"/>
      <c r="L243" s="28" t="n"/>
      <c r="N243" s="171" t="n"/>
      <c r="O243" s="171" t="n"/>
      <c r="P243" s="351" t="n"/>
      <c r="Q243" s="171" t="n"/>
      <c r="R243" s="351" t="n"/>
      <c r="S243" s="351" t="n"/>
    </row>
    <row r="244">
      <c r="J244" s="28" t="n"/>
      <c r="K244" s="27" t="n"/>
      <c r="L244" s="28" t="n"/>
      <c r="N244" s="171" t="n"/>
      <c r="O244" s="171" t="n"/>
      <c r="P244" s="351" t="n"/>
      <c r="Q244" s="171" t="n"/>
      <c r="R244" s="351" t="n"/>
      <c r="S244" s="351" t="n"/>
    </row>
    <row r="245">
      <c r="J245" s="28" t="n"/>
      <c r="K245" s="27" t="n"/>
      <c r="L245" s="28" t="n"/>
      <c r="N245" s="171" t="n"/>
      <c r="O245" s="171" t="n"/>
      <c r="P245" s="351" t="n"/>
      <c r="Q245" s="171" t="n"/>
      <c r="R245" s="351" t="n"/>
      <c r="S245" s="351" t="n"/>
    </row>
    <row r="246">
      <c r="J246" s="28" t="n"/>
      <c r="K246" s="27" t="n"/>
      <c r="L246" s="28" t="n"/>
      <c r="N246" s="171" t="n"/>
      <c r="O246" s="171" t="n"/>
      <c r="P246" s="351" t="n"/>
      <c r="Q246" s="171" t="n"/>
      <c r="R246" s="351" t="n"/>
      <c r="S246" s="351" t="n"/>
    </row>
    <row r="247">
      <c r="J247" s="28" t="n"/>
      <c r="K247" s="27" t="n"/>
      <c r="L247" s="28" t="n"/>
      <c r="N247" s="171" t="n"/>
      <c r="O247" s="171" t="n"/>
      <c r="P247" s="351" t="n"/>
      <c r="Q247" s="171" t="n"/>
      <c r="R247" s="351" t="n"/>
      <c r="S247" s="351" t="n"/>
    </row>
    <row r="248">
      <c r="J248" s="28" t="n"/>
      <c r="K248" s="27" t="n"/>
      <c r="L248" s="28" t="n"/>
      <c r="N248" s="171" t="n"/>
      <c r="O248" s="171" t="n"/>
      <c r="P248" s="351" t="n"/>
      <c r="Q248" s="171" t="n"/>
      <c r="R248" s="351" t="n"/>
      <c r="S248" s="351" t="n"/>
    </row>
    <row r="249">
      <c r="J249" s="28" t="n"/>
      <c r="K249" s="27" t="n"/>
      <c r="L249" s="28" t="n"/>
      <c r="N249" s="171" t="n"/>
      <c r="O249" s="171" t="n"/>
      <c r="P249" s="351" t="n"/>
      <c r="Q249" s="171" t="n"/>
      <c r="R249" s="351" t="n"/>
      <c r="S249" s="351" t="n"/>
    </row>
  </sheetData>
  <mergeCells count="17">
    <mergeCell ref="G8:H8"/>
    <mergeCell ref="G9:H9"/>
    <mergeCell ref="G10:H10"/>
    <mergeCell ref="G11:H11"/>
    <mergeCell ref="B12:H12"/>
    <mergeCell ref="I12:N12"/>
    <mergeCell ref="J8:N8"/>
    <mergeCell ref="J9:N9"/>
    <mergeCell ref="J10:N10"/>
    <mergeCell ref="J11:N11"/>
    <mergeCell ref="J2:N2"/>
    <mergeCell ref="G3:H3"/>
    <mergeCell ref="G7:H7"/>
    <mergeCell ref="J7:N7"/>
    <mergeCell ref="J3:N3"/>
    <mergeCell ref="G6:H6"/>
    <mergeCell ref="J6:N6"/>
  </mergeCells>
  <conditionalFormatting sqref="U67 U109:U112">
    <cfRule priority="16" stopIfTrue="1" type="uniqueValues"/>
  </conditionalFormatting>
  <conditionalFormatting sqref="U49">
    <cfRule priority="15" stopIfTrue="1" type="uniqueValues"/>
  </conditionalFormatting>
  <conditionalFormatting sqref="V134">
    <cfRule priority="14" stopIfTrue="1" type="uniqueValues"/>
  </conditionalFormatting>
  <conditionalFormatting sqref="AC134">
    <cfRule priority="13" stopIfTrue="1" type="uniqueValues"/>
  </conditionalFormatting>
  <conditionalFormatting sqref="V154">
    <cfRule priority="12" stopIfTrue="1" type="uniqueValues"/>
  </conditionalFormatting>
  <conditionalFormatting sqref="AC154">
    <cfRule priority="11" stopIfTrue="1" type="uniqueValues"/>
  </conditionalFormatting>
  <conditionalFormatting sqref="V174">
    <cfRule priority="10" stopIfTrue="1" type="uniqueValues"/>
  </conditionalFormatting>
  <conditionalFormatting sqref="AC174">
    <cfRule priority="9" stopIfTrue="1" type="uniqueValues"/>
  </conditionalFormatting>
  <conditionalFormatting sqref="AA49">
    <cfRule priority="8" stopIfTrue="1" type="uniqueValues"/>
  </conditionalFormatting>
  <conditionalFormatting sqref="U108">
    <cfRule priority="7" stopIfTrue="1" type="uniqueValues"/>
  </conditionalFormatting>
  <conditionalFormatting sqref="AA67">
    <cfRule priority="6" stopIfTrue="1" type="uniqueValues"/>
  </conditionalFormatting>
  <conditionalFormatting sqref="I27">
    <cfRule priority="5" stopIfTrue="1" type="uniqueValues"/>
  </conditionalFormatting>
  <conditionalFormatting sqref="I28">
    <cfRule priority="4" stopIfTrue="1" type="uniqueValues"/>
  </conditionalFormatting>
  <conditionalFormatting sqref="I29">
    <cfRule priority="3" stopIfTrue="1" type="uniqueValues"/>
  </conditionalFormatting>
  <conditionalFormatting sqref="I30">
    <cfRule priority="2" stopIfTrue="1" type="uniqueValues"/>
  </conditionalFormatting>
  <conditionalFormatting sqref="I31">
    <cfRule priority="1" stopIfTrue="1" type="uniqueValues"/>
  </conditionalFormatting>
  <pageMargins bottom="0.75" footer="0.3" header="0.3" left="0.7" right="0.7" top="0.75"/>
  <pageSetup fitToHeight="0" orientation="landscape" scale="17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J249"/>
  <sheetViews>
    <sheetView workbookViewId="0">
      <selection activeCell="B27" sqref="B27:B29"/>
    </sheetView>
  </sheetViews>
  <sheetFormatPr baseColWidth="10" defaultRowHeight="15"/>
  <cols>
    <col customWidth="1" max="1" min="1" style="62" width="9.33203125"/>
    <col customWidth="1" max="2" min="2" style="62" width="17.5"/>
    <col customWidth="1" max="3" min="3" style="62" width="9.33203125"/>
    <col customWidth="1" max="4" min="4" style="62" width="8.6640625"/>
    <col customWidth="1" max="5" min="5" style="62" width="9.83203125"/>
    <col customWidth="1" max="6" min="6" style="62" width="9.5"/>
    <col customWidth="1" max="7" min="7" style="62" width="8.83203125"/>
    <col customWidth="1" max="8" min="8" style="62" width="10.83203125"/>
    <col customWidth="1" max="9" min="9" style="62" width="13.33203125"/>
    <col customWidth="1" max="10" min="10" style="62" width="8.6640625"/>
    <col customWidth="1" max="11" min="11" style="62" width="9.5"/>
    <col customWidth="1" max="12" min="12" style="62" width="8.6640625"/>
    <col customWidth="1" max="13" min="13" style="62" width="8.83203125"/>
    <col customWidth="1" max="15" min="14" style="62" width="11.33203125"/>
    <col customWidth="1" max="16" min="16" style="62" width="7.1640625"/>
    <col bestFit="1" customWidth="1" max="17" min="17" style="62" width="9.83203125"/>
    <col customWidth="1" max="19" min="18" style="62" width="10.33203125"/>
    <col customWidth="1" max="20" min="20" style="62" width="8.5"/>
    <col bestFit="1" customWidth="1" max="21" min="21" style="62" width="10.5"/>
    <col customWidth="1" max="23" min="22" style="62" width="8.83203125"/>
    <col bestFit="1" customWidth="1" max="24" min="24" style="62" width="9.5"/>
    <col customWidth="1" max="30" min="25" style="62" width="8.83203125"/>
    <col customWidth="1" max="31" min="31" style="62" width="12.1640625"/>
    <col customWidth="1" max="256" min="32" style="62" width="8.83203125"/>
  </cols>
  <sheetData>
    <row customHeight="1" ht="20.25" r="1" s="62" thickBot="1">
      <c r="B1" s="159" t="inlineStr">
        <is>
          <t>FEV1 Variance without Symptoms or O2 Sat Variance: Persistance +</t>
        </is>
      </c>
      <c r="C1" s="135" t="n"/>
      <c r="D1" s="135" t="n"/>
      <c r="E1" s="135" t="n"/>
      <c r="F1" s="135" t="n"/>
      <c r="G1" s="135" t="n"/>
      <c r="H1" s="135" t="n"/>
      <c r="I1" s="135" t="n"/>
      <c r="J1" s="136" t="n"/>
      <c r="K1" s="136" t="n"/>
      <c r="L1" s="136" t="n"/>
    </row>
    <row customHeight="1" ht="16" r="2" s="62" thickBot="1">
      <c r="B2" s="68" t="inlineStr">
        <is>
          <t>Patient Study Number</t>
        </is>
      </c>
      <c r="C2" s="69" t="n"/>
      <c r="D2" s="69" t="n"/>
      <c r="E2" s="70" t="inlineStr">
        <is>
          <t>WU1</t>
        </is>
      </c>
      <c r="F2" s="71" t="n"/>
      <c r="G2" s="104" t="n"/>
      <c r="H2" s="70" t="inlineStr">
        <is>
          <t>Supplemental Data</t>
        </is>
      </c>
      <c r="I2" s="294" t="inlineStr">
        <is>
          <t>Patient NL</t>
        </is>
      </c>
      <c r="J2" s="295" t="inlineStr">
        <is>
          <t>ABNL</t>
        </is>
      </c>
      <c r="K2" s="346" t="n"/>
      <c r="L2" s="346" t="n"/>
      <c r="M2" s="346" t="n"/>
      <c r="N2" s="347" t="n"/>
      <c r="O2" s="30" t="n"/>
      <c r="P2" s="30" t="n"/>
      <c r="Q2" s="67" t="n"/>
      <c r="R2" s="67" t="n"/>
      <c r="S2" s="67" t="n"/>
      <c r="U2" s="29" t="n"/>
      <c r="V2" s="29" t="n"/>
      <c r="W2" s="29" t="n"/>
      <c r="X2" s="29" t="n"/>
      <c r="Y2" s="29" t="n"/>
      <c r="AA2" s="29" t="n"/>
      <c r="AB2" s="29" t="n"/>
      <c r="AC2" s="29" t="n"/>
      <c r="AD2" s="29" t="n"/>
      <c r="AE2" s="29" t="n"/>
    </row>
    <row r="3">
      <c r="B3" s="72" t="inlineStr">
        <is>
          <t>Report Date</t>
        </is>
      </c>
      <c r="C3" s="79" t="n"/>
      <c r="D3" s="79" t="n"/>
      <c r="E3" s="74">
        <f>(N77)</f>
        <v/>
      </c>
      <c r="F3" s="75" t="n"/>
      <c r="G3" s="296" t="inlineStr">
        <is>
          <t>Questionnare</t>
        </is>
      </c>
      <c r="H3" s="348" t="n"/>
      <c r="I3" s="231" t="inlineStr">
        <is>
          <t>Negative</t>
        </is>
      </c>
      <c r="J3" s="349" t="n"/>
      <c r="K3" s="348" t="n"/>
      <c r="L3" s="348" t="n"/>
      <c r="M3" s="348" t="n"/>
      <c r="N3" s="350" t="n"/>
      <c r="O3" s="30" t="n"/>
      <c r="P3" s="30" t="n"/>
      <c r="Q3" s="67" t="n"/>
      <c r="R3" s="67" t="n"/>
      <c r="S3" s="67" t="n"/>
      <c r="U3" s="29" t="n"/>
      <c r="V3" s="29" t="n"/>
      <c r="W3" s="29" t="n"/>
      <c r="X3" s="29" t="n"/>
      <c r="Y3" s="29" t="n"/>
      <c r="AA3" s="29" t="n"/>
      <c r="AB3" s="29" t="n"/>
      <c r="AC3" s="29" t="n"/>
      <c r="AD3" s="29" t="n"/>
      <c r="AE3" s="29" t="n"/>
    </row>
    <row r="4">
      <c r="A4" s="351" t="n"/>
      <c r="B4" s="72" t="inlineStr">
        <is>
          <t>Surveillance week</t>
        </is>
      </c>
      <c r="C4" s="79" t="n"/>
      <c r="D4" s="79" t="n"/>
      <c r="E4" s="76" t="n">
        <v>6</v>
      </c>
      <c r="F4" s="75" t="n"/>
      <c r="G4" s="229" t="n"/>
      <c r="H4" s="227" t="n"/>
      <c r="I4" s="228" t="n"/>
      <c r="J4" s="230" t="n"/>
      <c r="K4" s="226" t="n"/>
      <c r="L4" s="226" t="n"/>
      <c r="M4" s="226" t="n"/>
      <c r="N4" s="232" t="n"/>
      <c r="X4" s="27" t="n"/>
      <c r="Y4" s="28" t="n"/>
      <c r="AA4" s="27" t="n"/>
      <c r="AB4" s="27" t="n"/>
      <c r="AC4" s="27" t="n"/>
      <c r="AD4" s="27" t="n"/>
      <c r="AE4" s="55" t="n"/>
    </row>
    <row r="5">
      <c r="A5" s="351" t="n"/>
      <c r="B5" s="72" t="inlineStr">
        <is>
          <t xml:space="preserve">FEV1 (L) </t>
        </is>
      </c>
      <c r="C5" s="81" t="n"/>
      <c r="D5" s="81" t="n"/>
      <c r="E5" s="81" t="n"/>
      <c r="F5" s="75" t="n"/>
      <c r="G5" s="335" t="n"/>
      <c r="H5" s="336" t="n"/>
      <c r="I5" s="221" t="n"/>
      <c r="J5" s="222" t="n"/>
      <c r="K5" s="223" t="n"/>
      <c r="L5" s="223" t="n"/>
      <c r="M5" s="223" t="n"/>
      <c r="N5" s="224" t="n"/>
      <c r="P5" s="172" t="n"/>
      <c r="Q5" s="171" t="n"/>
      <c r="R5" s="351" t="n"/>
      <c r="S5" s="351" t="n"/>
      <c r="U5" s="27" t="n"/>
      <c r="V5" s="27" t="n"/>
      <c r="W5" s="27" t="n"/>
      <c r="X5" s="27" t="n"/>
      <c r="Y5" s="28" t="n"/>
      <c r="AA5" s="27" t="n"/>
      <c r="AB5" s="27" t="n"/>
      <c r="AC5" s="27" t="n"/>
      <c r="AD5" s="27" t="n"/>
      <c r="AE5" s="55" t="n"/>
    </row>
    <row r="6">
      <c r="A6" s="351" t="n"/>
      <c r="B6" s="72" t="inlineStr">
        <is>
          <t xml:space="preserve">    Pre-Surv NL Range</t>
        </is>
      </c>
      <c r="C6" s="81" t="n"/>
      <c r="D6" s="217">
        <f>(D30)</f>
        <v/>
      </c>
      <c r="E6" s="341">
        <f>(E30)</f>
        <v/>
      </c>
      <c r="F6" s="77" t="n"/>
      <c r="G6" s="269" t="inlineStr">
        <is>
          <t>Oximetry</t>
        </is>
      </c>
      <c r="H6" s="352" t="n"/>
      <c r="I6" s="78" t="n"/>
      <c r="J6" s="353" t="n"/>
      <c r="K6" s="352" t="n"/>
      <c r="L6" s="352" t="n"/>
      <c r="M6" s="352" t="n"/>
      <c r="N6" s="354" t="n"/>
      <c r="P6" s="172" t="n"/>
      <c r="Q6" s="171" t="n"/>
      <c r="R6" s="351" t="n"/>
      <c r="S6" s="351" t="n"/>
      <c r="U6" s="27" t="n"/>
      <c r="V6" s="27" t="n"/>
      <c r="W6" s="27" t="n"/>
      <c r="X6" s="27" t="n"/>
      <c r="Y6" s="28" t="n"/>
      <c r="AA6" s="27" t="n"/>
      <c r="AB6" s="27" t="n"/>
      <c r="AC6" s="27" t="n"/>
      <c r="AD6" s="27" t="n"/>
      <c r="AE6" s="55" t="n"/>
    </row>
    <row r="7">
      <c r="A7" s="351" t="n"/>
      <c r="B7" s="72" t="inlineStr">
        <is>
          <t xml:space="preserve">    Current NL Range</t>
        </is>
      </c>
      <c r="C7" s="81" t="n"/>
      <c r="D7" s="217">
        <f>(D31)</f>
        <v/>
      </c>
      <c r="E7" s="341">
        <f>(E31)</f>
        <v/>
      </c>
      <c r="F7" s="77" t="n"/>
      <c r="G7" s="274" t="inlineStr">
        <is>
          <t>Mean O2 Sat (%)</t>
        </is>
      </c>
      <c r="H7" s="355" t="n"/>
      <c r="I7" s="158" t="n">
        <v>93</v>
      </c>
      <c r="J7" s="356" t="n"/>
      <c r="K7" s="355" t="n"/>
      <c r="L7" s="355" t="n"/>
      <c r="M7" s="355" t="n"/>
      <c r="N7" s="357" t="n"/>
      <c r="P7" s="172" t="n"/>
      <c r="Q7" s="171" t="n"/>
      <c r="R7" s="351" t="n"/>
      <c r="S7" s="351" t="n"/>
      <c r="U7" s="27" t="n"/>
      <c r="V7" s="27" t="n"/>
      <c r="W7" s="27" t="n"/>
      <c r="X7" s="27" t="n"/>
      <c r="Y7" s="28" t="n"/>
      <c r="AA7" s="27" t="n"/>
      <c r="AB7" s="27" t="n"/>
      <c r="AC7" s="27" t="n"/>
      <c r="AD7" s="27" t="n"/>
      <c r="AE7" s="55" t="n"/>
    </row>
    <row r="8">
      <c r="A8" s="351" t="n"/>
      <c r="B8" s="225" t="n"/>
      <c r="C8" s="81" t="n"/>
      <c r="D8" s="81" t="n"/>
      <c r="E8" s="81" t="n"/>
      <c r="F8" s="77" t="n"/>
      <c r="G8" s="267" t="inlineStr">
        <is>
          <t>O2 Sat (%) Range</t>
        </is>
      </c>
      <c r="I8" s="158" t="inlineStr">
        <is>
          <t>91-98</t>
        </is>
      </c>
      <c r="J8" s="358" t="n"/>
      <c r="N8" s="359" t="n"/>
      <c r="P8" s="172" t="n"/>
      <c r="Q8" s="171" t="n"/>
      <c r="R8" s="351" t="n"/>
      <c r="S8" s="351" t="n"/>
      <c r="U8" s="27" t="n"/>
      <c r="V8" s="27" t="n"/>
      <c r="W8" s="27" t="n"/>
      <c r="X8" s="27" t="n"/>
      <c r="Y8" s="28" t="n"/>
      <c r="AA8" s="27" t="n"/>
      <c r="AB8" s="27" t="n"/>
      <c r="AC8" s="27" t="n"/>
      <c r="AD8" s="27" t="n"/>
      <c r="AE8" s="55" t="n"/>
    </row>
    <row r="9">
      <c r="A9" s="351" t="n"/>
      <c r="B9" s="72" t="inlineStr">
        <is>
          <t>FEV1 Variance</t>
        </is>
      </c>
      <c r="C9" s="79" t="n"/>
      <c r="D9" s="79" t="n"/>
      <c r="E9" s="127" t="inlineStr">
        <is>
          <t>Yes</t>
        </is>
      </c>
      <c r="F9" s="77" t="n"/>
      <c r="G9" s="267" t="inlineStr">
        <is>
          <t>Lowest Value</t>
        </is>
      </c>
      <c r="I9" s="178" t="n">
        <v>91</v>
      </c>
      <c r="J9" s="360" t="n"/>
      <c r="N9" s="359" t="n"/>
      <c r="P9" s="172" t="n"/>
      <c r="Q9" s="171" t="n"/>
      <c r="R9" s="351" t="n"/>
      <c r="S9" s="351" t="n"/>
      <c r="U9" s="27" t="n"/>
      <c r="V9" s="27" t="n"/>
      <c r="W9" s="27" t="n"/>
      <c r="X9" s="27" t="n"/>
      <c r="Y9" s="28" t="n"/>
      <c r="AA9" s="27" t="n"/>
      <c r="AB9" s="27" t="n"/>
      <c r="AC9" s="27" t="n"/>
      <c r="AD9" s="27" t="n"/>
      <c r="AE9" s="55" t="n"/>
    </row>
    <row r="10">
      <c r="A10" s="351" t="n"/>
      <c r="B10" s="72" t="inlineStr">
        <is>
          <t>FEV1 Variance Persistence</t>
        </is>
      </c>
      <c r="C10" s="79" t="n"/>
      <c r="D10" s="79" t="n"/>
      <c r="E10" s="127" t="inlineStr">
        <is>
          <t>Yes</t>
        </is>
      </c>
      <c r="F10" s="77" t="n"/>
      <c r="G10" s="267" t="inlineStr">
        <is>
          <t>Duration (s)</t>
        </is>
      </c>
      <c r="I10" s="158" t="inlineStr">
        <is>
          <t>NA</t>
        </is>
      </c>
      <c r="J10" s="361" t="n"/>
      <c r="N10" s="359" t="n"/>
      <c r="P10" s="172" t="n"/>
      <c r="Q10" s="171" t="n"/>
      <c r="R10" s="351" t="n"/>
      <c r="S10" s="351" t="n"/>
      <c r="U10" s="27" t="n"/>
      <c r="V10" s="27" t="n"/>
      <c r="W10" s="27" t="n"/>
      <c r="X10" s="27" t="n"/>
      <c r="Y10" s="28" t="n"/>
      <c r="AA10" s="27" t="n"/>
      <c r="AB10" s="27" t="n"/>
      <c r="AC10" s="27" t="n"/>
      <c r="AD10" s="27" t="n"/>
      <c r="AE10" s="55" t="n"/>
    </row>
    <row customHeight="1" ht="16" r="11" s="62" thickBot="1">
      <c r="A11" s="351" t="n"/>
      <c r="B11" s="83" t="inlineStr">
        <is>
          <t>Lowest FEV1 (current month)</t>
        </is>
      </c>
      <c r="C11" s="84" t="n"/>
      <c r="D11" s="84" t="n"/>
      <c r="E11" s="170">
        <f>MIN(H119:H128)</f>
        <v/>
      </c>
      <c r="F11" s="85" t="n"/>
      <c r="G11" s="285" t="inlineStr">
        <is>
          <t>Heart Rate (B/M)</t>
        </is>
      </c>
      <c r="H11" s="362" t="n"/>
      <c r="I11" s="216" t="inlineStr">
        <is>
          <t>70 (65-85)</t>
        </is>
      </c>
      <c r="J11" s="363" t="n"/>
      <c r="K11" s="362" t="n"/>
      <c r="L11" s="362" t="n"/>
      <c r="M11" s="362" t="n"/>
      <c r="N11" s="364" t="n"/>
      <c r="P11" s="172" t="n"/>
      <c r="Q11" s="171" t="n"/>
      <c r="R11" s="351" t="n"/>
      <c r="S11" s="351" t="n"/>
      <c r="U11" s="27" t="n"/>
      <c r="V11" s="27" t="n"/>
      <c r="W11" s="27" t="n"/>
      <c r="X11" s="27" t="n"/>
      <c r="Y11" s="28" t="n"/>
      <c r="AA11" s="27" t="n"/>
      <c r="AB11" s="27" t="n"/>
      <c r="AC11" s="27" t="n"/>
      <c r="AD11" s="27" t="n"/>
      <c r="AE11" s="55" t="n"/>
    </row>
    <row r="12">
      <c r="A12" s="351" t="n"/>
      <c r="B12" s="287" t="inlineStr">
        <is>
          <t>Monitoring Weeks (last 20 weeks without variance month)</t>
        </is>
      </c>
      <c r="C12" s="348" t="n"/>
      <c r="D12" s="348" t="n"/>
      <c r="E12" s="348" t="n"/>
      <c r="F12" s="348" t="n"/>
      <c r="G12" s="348" t="n"/>
      <c r="H12" s="348" t="n"/>
      <c r="I12" s="287" t="inlineStr">
        <is>
          <t>Monitoring Weeks (last 8 weeks with variance month)</t>
        </is>
      </c>
      <c r="J12" s="348" t="n"/>
      <c r="K12" s="348" t="n"/>
      <c r="L12" s="348" t="n"/>
      <c r="M12" s="348" t="n"/>
      <c r="N12" s="348" t="n"/>
      <c r="P12" s="172" t="n"/>
      <c r="Q12" s="171" t="n"/>
      <c r="R12" s="351" t="n"/>
      <c r="S12" s="351" t="n"/>
      <c r="U12" s="27" t="n"/>
      <c r="V12" s="27" t="n"/>
      <c r="W12" s="27" t="n"/>
      <c r="X12" s="27" t="n"/>
      <c r="Y12" s="28" t="n"/>
      <c r="AA12" s="27" t="n"/>
      <c r="AB12" s="27" t="n"/>
      <c r="AC12" s="27" t="n"/>
      <c r="AD12" s="27" t="n"/>
      <c r="AE12" s="55" t="n"/>
    </row>
    <row r="13">
      <c r="A13" s="351" t="n"/>
      <c r="B13" s="81" t="n"/>
      <c r="C13" s="88" t="n"/>
      <c r="D13" s="88" t="n"/>
      <c r="E13" s="88" t="n"/>
      <c r="F13" s="88" t="n"/>
      <c r="G13" s="88" t="n"/>
      <c r="H13" s="81" t="n"/>
      <c r="I13" s="88" t="n"/>
      <c r="J13" s="88" t="n"/>
      <c r="K13" s="88" t="n"/>
      <c r="L13" s="88" t="n"/>
      <c r="M13" s="88" t="n"/>
      <c r="N13" s="81" t="n"/>
      <c r="P13" s="172" t="n"/>
      <c r="Q13" s="171" t="n"/>
      <c r="R13" s="351" t="n"/>
      <c r="S13" s="351" t="n"/>
      <c r="U13" s="29" t="n"/>
      <c r="V13" s="29" t="n"/>
      <c r="W13" s="29" t="n"/>
      <c r="X13" s="29" t="n"/>
      <c r="Y13" s="29" t="n"/>
      <c r="AA13" s="29" t="n"/>
      <c r="AB13" s="29" t="n"/>
      <c r="AC13" s="29" t="n"/>
      <c r="AD13" s="29" t="n"/>
      <c r="AE13" s="29" t="n"/>
    </row>
    <row r="14">
      <c r="A14" s="351" t="n"/>
      <c r="B14" s="81" t="n"/>
      <c r="C14" s="88" t="n"/>
      <c r="D14" s="88" t="n"/>
      <c r="E14" s="88" t="n"/>
      <c r="F14" s="88" t="n"/>
      <c r="G14" s="88" t="n"/>
      <c r="H14" s="81" t="n"/>
      <c r="I14" s="88" t="n"/>
      <c r="J14" s="88" t="n"/>
      <c r="K14" s="88" t="n"/>
      <c r="L14" s="88" t="n"/>
      <c r="M14" s="88" t="n"/>
      <c r="N14" s="81" t="n"/>
      <c r="P14" s="172" t="n"/>
      <c r="Q14" s="171" t="n"/>
      <c r="R14" s="351" t="n"/>
      <c r="S14" s="351" t="n"/>
      <c r="U14" s="29" t="n"/>
      <c r="V14" s="29" t="n"/>
      <c r="W14" s="29" t="n"/>
      <c r="X14" s="29" t="n"/>
      <c r="Y14" s="29" t="n"/>
      <c r="AA14" s="29" t="n"/>
      <c r="AB14" s="29" t="n"/>
      <c r="AC14" s="29" t="n"/>
      <c r="AD14" s="29" t="n"/>
      <c r="AE14" s="29" t="n"/>
    </row>
    <row r="15">
      <c r="A15" s="351" t="n"/>
      <c r="B15" s="81" t="n"/>
      <c r="C15" s="88" t="n"/>
      <c r="D15" s="88" t="n"/>
      <c r="E15" s="88" t="n"/>
      <c r="F15" s="88" t="n"/>
      <c r="G15" s="88" t="n"/>
      <c r="H15" s="81" t="n"/>
      <c r="I15" s="88" t="n"/>
      <c r="J15" s="88" t="n"/>
      <c r="K15" s="88" t="n"/>
      <c r="L15" s="88" t="n"/>
      <c r="M15" s="88" t="n"/>
      <c r="N15" s="81" t="n"/>
      <c r="P15" s="172" t="n"/>
      <c r="Q15" s="171" t="n"/>
      <c r="R15" s="351" t="n"/>
      <c r="S15" s="351" t="n"/>
      <c r="U15" s="29" t="n"/>
      <c r="V15" s="29" t="n"/>
      <c r="W15" s="29" t="n"/>
      <c r="X15" s="29" t="n"/>
      <c r="Y15" s="29" t="n"/>
      <c r="AA15" s="29" t="n"/>
      <c r="AB15" s="29" t="n"/>
      <c r="AC15" s="29" t="n"/>
      <c r="AD15" s="29" t="n"/>
      <c r="AE15" s="29" t="n"/>
    </row>
    <row r="16">
      <c r="A16" s="351" t="n"/>
      <c r="B16" s="81" t="n"/>
      <c r="C16" s="88" t="n"/>
      <c r="D16" s="88" t="n"/>
      <c r="E16" s="88" t="n"/>
      <c r="F16" s="88" t="n"/>
      <c r="G16" s="88" t="n"/>
      <c r="H16" s="81" t="n"/>
      <c r="I16" s="88" t="n"/>
      <c r="J16" s="88" t="n"/>
      <c r="K16" s="88" t="n"/>
      <c r="L16" s="88" t="n"/>
      <c r="M16" s="88" t="n"/>
      <c r="N16" s="81" t="n"/>
      <c r="P16" s="172" t="n"/>
      <c r="Q16" s="171" t="n"/>
      <c r="R16" s="351" t="n"/>
      <c r="S16" s="351" t="n"/>
      <c r="U16" s="29" t="n"/>
      <c r="V16" s="29" t="n"/>
      <c r="W16" s="29" t="n"/>
      <c r="X16" s="29" t="n"/>
      <c r="Y16" s="29" t="n"/>
      <c r="AA16" s="29" t="n"/>
      <c r="AB16" s="29" t="n"/>
      <c r="AC16" s="29" t="n"/>
      <c r="AD16" s="29" t="n"/>
      <c r="AE16" s="29" t="n"/>
    </row>
    <row r="17">
      <c r="A17" s="351" t="n"/>
      <c r="B17" s="81" t="n"/>
      <c r="C17" s="88" t="n"/>
      <c r="D17" s="88" t="n"/>
      <c r="E17" s="88" t="n"/>
      <c r="F17" s="88" t="n"/>
      <c r="G17" s="88" t="n"/>
      <c r="H17" s="81" t="n"/>
      <c r="I17" s="88" t="n"/>
      <c r="J17" s="88" t="n"/>
      <c r="K17" s="88" t="n"/>
      <c r="L17" s="88" t="n"/>
      <c r="M17" s="88" t="n"/>
      <c r="N17" s="81" t="n"/>
      <c r="P17" s="172" t="n"/>
      <c r="Q17" s="171" t="n"/>
      <c r="R17" s="351" t="n"/>
      <c r="S17" s="351" t="n"/>
      <c r="U17" s="29" t="n"/>
      <c r="V17" s="29" t="n"/>
      <c r="W17" s="29" t="n"/>
      <c r="X17" s="29" t="n"/>
      <c r="Y17" s="29" t="n"/>
      <c r="AA17" s="29" t="n"/>
      <c r="AB17" s="29" t="n"/>
      <c r="AC17" s="29" t="n"/>
      <c r="AD17" s="29" t="n"/>
      <c r="AE17" s="29" t="n"/>
    </row>
    <row r="18">
      <c r="A18" s="351" t="n"/>
      <c r="B18" s="81" t="n"/>
      <c r="C18" s="88" t="n"/>
      <c r="D18" s="88" t="n"/>
      <c r="E18" s="88" t="n"/>
      <c r="F18" s="88" t="n"/>
      <c r="G18" s="88" t="n"/>
      <c r="H18" s="81" t="n"/>
      <c r="I18" s="88" t="n"/>
      <c r="J18" s="88" t="n"/>
      <c r="K18" s="88" t="n"/>
      <c r="L18" s="88" t="n"/>
      <c r="M18" s="88" t="n"/>
      <c r="N18" s="81" t="n"/>
      <c r="P18" s="172" t="n"/>
      <c r="Q18" s="171" t="n"/>
      <c r="R18" s="351" t="n"/>
      <c r="S18" s="351" t="n"/>
      <c r="U18" s="29" t="n"/>
      <c r="V18" s="29" t="n"/>
      <c r="W18" s="29" t="n"/>
      <c r="X18" s="29" t="n"/>
      <c r="Y18" s="29" t="n"/>
      <c r="AA18" s="29" t="n"/>
      <c r="AB18" s="29" t="n"/>
      <c r="AC18" s="29" t="n"/>
      <c r="AD18" s="29" t="n"/>
      <c r="AE18" s="29" t="n"/>
    </row>
    <row r="19">
      <c r="A19" s="351" t="n"/>
      <c r="B19" s="81" t="n"/>
      <c r="C19" s="88" t="n"/>
      <c r="D19" s="88" t="n"/>
      <c r="E19" s="88" t="n"/>
      <c r="F19" s="88" t="n"/>
      <c r="G19" s="88" t="n"/>
      <c r="H19" s="81" t="n"/>
      <c r="I19" s="88" t="n"/>
      <c r="J19" s="88" t="n"/>
      <c r="K19" s="88" t="n"/>
      <c r="L19" s="88" t="n"/>
      <c r="M19" s="88" t="n"/>
      <c r="N19" s="81" t="n"/>
      <c r="P19" s="172" t="n"/>
      <c r="Q19" s="171" t="n"/>
      <c r="R19" s="351" t="n"/>
      <c r="S19" s="351" t="n"/>
      <c r="U19" s="29" t="n"/>
      <c r="V19" s="29" t="n"/>
      <c r="W19" s="29" t="n"/>
      <c r="X19" s="29" t="n"/>
      <c r="Y19" s="29" t="n"/>
      <c r="AA19" s="29" t="n"/>
      <c r="AB19" s="29" t="n"/>
      <c r="AC19" s="29" t="n"/>
      <c r="AD19" s="29" t="n"/>
      <c r="AE19" s="29" t="n"/>
    </row>
    <row r="20">
      <c r="B20" s="81" t="n"/>
      <c r="C20" s="88" t="n"/>
      <c r="D20" s="88" t="n"/>
      <c r="E20" s="88" t="n"/>
      <c r="F20" s="88" t="n"/>
      <c r="G20" s="88" t="n"/>
      <c r="H20" s="81" t="n"/>
      <c r="I20" s="88" t="n"/>
      <c r="J20" s="88" t="n"/>
      <c r="K20" s="88" t="n"/>
      <c r="L20" s="88" t="n"/>
      <c r="M20" s="88" t="n"/>
      <c r="N20" s="81" t="n"/>
      <c r="P20" s="29" t="n"/>
      <c r="U20" s="29" t="n"/>
      <c r="V20" s="29" t="n"/>
      <c r="W20" s="29" t="n"/>
      <c r="X20" s="29" t="n"/>
      <c r="Y20" s="29" t="n"/>
      <c r="AA20" s="29" t="n"/>
      <c r="AB20" s="29" t="n"/>
      <c r="AC20" s="29" t="n"/>
      <c r="AD20" s="29" t="n"/>
      <c r="AE20" s="29" t="n"/>
    </row>
    <row r="21">
      <c r="B21" s="81" t="n"/>
      <c r="C21" s="88" t="n"/>
      <c r="D21" s="88" t="n"/>
      <c r="E21" s="88" t="n"/>
      <c r="F21" s="88" t="n"/>
      <c r="G21" s="88" t="n"/>
      <c r="H21" s="81" t="n"/>
      <c r="I21" s="88" t="n"/>
      <c r="J21" s="88" t="n"/>
      <c r="K21" s="88" t="n"/>
      <c r="L21" s="88" t="n"/>
      <c r="M21" s="88" t="n"/>
      <c r="N21" s="81" t="n"/>
      <c r="P21" s="29" t="n"/>
      <c r="U21" s="29" t="n"/>
      <c r="V21" s="29" t="n"/>
      <c r="W21" s="29" t="n"/>
      <c r="X21" s="29" t="n"/>
      <c r="Y21" s="29" t="n"/>
      <c r="AA21" s="29" t="n"/>
      <c r="AB21" s="29" t="n"/>
      <c r="AC21" s="29" t="n"/>
      <c r="AD21" s="29" t="n"/>
      <c r="AE21" s="29" t="n"/>
    </row>
    <row r="22">
      <c r="B22" s="81" t="n"/>
      <c r="C22" s="88" t="n"/>
      <c r="D22" s="88" t="n"/>
      <c r="E22" s="88" t="n"/>
      <c r="F22" s="88" t="n"/>
      <c r="G22" s="88" t="n"/>
      <c r="H22" s="81" t="n"/>
      <c r="I22" s="88" t="n"/>
      <c r="J22" s="88" t="n"/>
      <c r="K22" s="88" t="n"/>
      <c r="L22" s="88" t="n"/>
      <c r="M22" s="88" t="n"/>
      <c r="N22" s="81" t="n"/>
      <c r="P22" s="29" t="n"/>
      <c r="U22" s="29" t="n"/>
      <c r="V22" s="29" t="n"/>
      <c r="W22" s="29" t="n"/>
      <c r="X22" s="29" t="n"/>
      <c r="Y22" s="29" t="n"/>
      <c r="AA22" s="29" t="n"/>
      <c r="AB22" s="29" t="n"/>
      <c r="AC22" s="29" t="n"/>
      <c r="AD22" s="29" t="n"/>
      <c r="AE22" s="29" t="n"/>
    </row>
    <row r="23">
      <c r="B23" s="81" t="n"/>
      <c r="C23" s="88" t="n"/>
      <c r="D23" s="88" t="n"/>
      <c r="E23" s="88" t="n"/>
      <c r="F23" s="88" t="n"/>
      <c r="G23" s="88" t="n"/>
      <c r="H23" s="81" t="n"/>
      <c r="I23" s="88" t="n"/>
      <c r="J23" s="88" t="n"/>
      <c r="K23" s="88" t="n"/>
      <c r="L23" s="88" t="n"/>
      <c r="M23" s="88" t="n"/>
      <c r="N23" s="81" t="n"/>
      <c r="P23" s="29" t="n"/>
      <c r="U23" s="29" t="n"/>
      <c r="V23" s="29" t="n"/>
      <c r="W23" s="29" t="n"/>
      <c r="X23" s="29" t="n"/>
      <c r="Y23" s="29" t="n"/>
      <c r="AA23" s="29" t="n"/>
      <c r="AB23" s="29" t="n"/>
      <c r="AC23" s="29" t="n"/>
      <c r="AD23" s="29" t="n"/>
      <c r="AE23" s="29" t="n"/>
    </row>
    <row r="24">
      <c r="B24" s="81" t="n"/>
      <c r="C24" s="88" t="n"/>
      <c r="D24" s="88" t="n"/>
      <c r="E24" s="88" t="n"/>
      <c r="F24" s="88" t="n"/>
      <c r="G24" s="88" t="n"/>
      <c r="H24" s="81" t="n"/>
      <c r="I24" s="88" t="n"/>
      <c r="J24" s="88" t="n"/>
      <c r="K24" s="88" t="n"/>
      <c r="L24" s="88" t="n"/>
      <c r="M24" s="88" t="n"/>
      <c r="N24" s="81" t="n"/>
      <c r="P24" s="29" t="n"/>
      <c r="U24" s="29" t="n"/>
      <c r="V24" s="29" t="n"/>
      <c r="W24" s="29" t="n"/>
      <c r="X24" s="29" t="n"/>
      <c r="Y24" s="29" t="n"/>
      <c r="AA24" s="29" t="n"/>
      <c r="AB24" s="29" t="n"/>
      <c r="AC24" s="29" t="n"/>
      <c r="AD24" s="29" t="n"/>
      <c r="AE24" s="29" t="n"/>
    </row>
    <row r="25">
      <c r="B25" s="81" t="n"/>
      <c r="C25" s="88" t="n"/>
      <c r="D25" s="88" t="n"/>
      <c r="E25" s="88" t="n"/>
      <c r="F25" s="88" t="n"/>
      <c r="G25" s="88" t="n"/>
      <c r="H25" s="81" t="n"/>
      <c r="I25" s="88" t="n"/>
      <c r="J25" s="88" t="n"/>
      <c r="K25" s="88" t="n"/>
      <c r="L25" s="88" t="n"/>
      <c r="M25" s="88" t="n"/>
      <c r="N25" s="81" t="n"/>
      <c r="P25" s="29" t="n"/>
      <c r="U25" s="29" t="n"/>
      <c r="V25" s="29" t="n"/>
      <c r="W25" s="29" t="n"/>
      <c r="X25" s="29" t="n"/>
      <c r="Y25" s="29" t="n"/>
      <c r="AA25" s="29" t="n"/>
      <c r="AB25" s="29" t="n"/>
      <c r="AC25" s="29" t="n"/>
      <c r="AD25" s="29" t="n"/>
      <c r="AE25" s="29" t="n"/>
    </row>
    <row customHeight="1" ht="16" r="26" s="62" thickBot="1">
      <c r="B26" s="117" t="inlineStr">
        <is>
          <t>Liters</t>
        </is>
      </c>
      <c r="C26" s="117" t="inlineStr">
        <is>
          <t>Mean</t>
        </is>
      </c>
      <c r="D26" s="89" t="inlineStr">
        <is>
          <t>Min</t>
        </is>
      </c>
      <c r="E26" s="89" t="inlineStr">
        <is>
          <t>Max</t>
        </is>
      </c>
      <c r="F26" s="89" t="inlineStr">
        <is>
          <t>SD  2</t>
        </is>
      </c>
      <c r="G26" s="89" t="inlineStr">
        <is>
          <t>CV (2SD)</t>
        </is>
      </c>
      <c r="H26" s="90" t="n"/>
      <c r="I26" s="91" t="inlineStr">
        <is>
          <t>Slope (mL/M)</t>
        </is>
      </c>
      <c r="J26" s="92" t="inlineStr">
        <is>
          <t>R</t>
        </is>
      </c>
      <c r="K26" s="92" t="inlineStr">
        <is>
          <t>R-square</t>
        </is>
      </c>
      <c r="L26" s="92" t="inlineStr">
        <is>
          <t>TDays</t>
        </is>
      </c>
      <c r="M26" s="92" t="inlineStr">
        <is>
          <t>P-value</t>
        </is>
      </c>
      <c r="N26" s="90" t="n"/>
      <c r="P26" s="29" t="n"/>
      <c r="AA26" s="29" t="n"/>
      <c r="AB26" s="29" t="n"/>
      <c r="AC26" s="29" t="n"/>
      <c r="AD26" s="29" t="n"/>
      <c r="AE26" s="29" t="n"/>
    </row>
    <row r="27">
      <c r="B27" s="90" t="inlineStr">
        <is>
          <t>4-8 weeks</t>
        </is>
      </c>
      <c r="C27" s="118">
        <f>AVERAGE(H119:H128)</f>
        <v/>
      </c>
      <c r="D27" s="105">
        <f>MIN(H119:H128)</f>
        <v/>
      </c>
      <c r="E27" s="105">
        <f>MAX(H119:H128)</f>
        <v/>
      </c>
      <c r="F27" s="105">
        <f>STDEV(H119:H128)*2</f>
        <v/>
      </c>
      <c r="G27" s="163">
        <f>(F27)/C27</f>
        <v/>
      </c>
      <c r="H27" s="90" t="n"/>
      <c r="I27" s="123">
        <f>IF(H128&gt;0, SLOPE(M119:M128,R119:R128), "")</f>
        <v/>
      </c>
      <c r="J27" s="105">
        <f>IF(H128&gt;0, CORREL(M119:M128,P119:P128),"")</f>
        <v/>
      </c>
      <c r="K27" s="365">
        <f>IF(H128&gt;0, J27^2, "")</f>
        <v/>
      </c>
      <c r="L27" s="97">
        <f>COUNT(A119:A128)</f>
        <v/>
      </c>
      <c r="M27" s="105">
        <f>IF(J27&gt;0, TDIST(J27*SQRT((L27-2)/(1-K27)),(L27-2),1),TDIST(-J27*SQRT((L27-2)/(1-K27)),(L27-2),1))</f>
        <v/>
      </c>
      <c r="N27" s="90" t="n"/>
      <c r="P27" s="29" t="n"/>
      <c r="AA27" s="29" t="n"/>
      <c r="AB27" s="29" t="n"/>
      <c r="AC27" s="29" t="n"/>
      <c r="AD27" s="29" t="n"/>
      <c r="AE27" s="29" t="n"/>
    </row>
    <row r="28">
      <c r="B28" s="90" t="inlineStr">
        <is>
          <t>8-24 weeks</t>
        </is>
      </c>
      <c r="C28" s="118">
        <f>AVERAGE(H102:H122)</f>
        <v/>
      </c>
      <c r="D28" s="105">
        <f>MIN(H102:H122)</f>
        <v/>
      </c>
      <c r="E28" s="105">
        <f>MAX(H102:H122)</f>
        <v/>
      </c>
      <c r="F28" s="105">
        <f>STDEV(H102:H122)*2</f>
        <v/>
      </c>
      <c r="G28" s="163">
        <f>(F28)/C28</f>
        <v/>
      </c>
      <c r="H28" s="90" t="n"/>
      <c r="I28" s="366">
        <f>IF(H122&gt;0, SLOPE(M102:M122,R102:R122), "")</f>
        <v/>
      </c>
      <c r="J28" s="105">
        <f>IF(H122&gt;0, CORREL(M102:M122,P102:P122),"")</f>
        <v/>
      </c>
      <c r="K28" s="365">
        <f>IF(H122&gt;0, J28^2, "")</f>
        <v/>
      </c>
      <c r="L28" s="97">
        <f>COUNT(A102:A122)</f>
        <v/>
      </c>
      <c r="M28" s="105">
        <f>IF(J28&gt;0, TDIST(J28*SQRT((L28-2)/(1-K28)),(L28-2),1),TDIST(-J28*SQRT((L28-2)/(1-K28)),(L28-2),1))</f>
        <v/>
      </c>
      <c r="N28" s="90" t="n"/>
      <c r="P28" s="29" t="n"/>
      <c r="AA28" s="29" t="n"/>
      <c r="AB28" s="29" t="n"/>
      <c r="AC28" s="29" t="n"/>
      <c r="AD28" s="29" t="n"/>
      <c r="AE28" s="29" t="n"/>
    </row>
    <row r="29">
      <c r="B29" s="118" t="inlineStr">
        <is>
          <t>28-48 weeks</t>
        </is>
      </c>
      <c r="C29" s="118">
        <f>AVERAGE(H78:H101)</f>
        <v/>
      </c>
      <c r="D29" s="105">
        <f>MIN(H78:H101)</f>
        <v/>
      </c>
      <c r="E29" s="105">
        <f>MAX(H78:H101)</f>
        <v/>
      </c>
      <c r="F29" s="105">
        <f>STDEV(H78:H101)*2</f>
        <v/>
      </c>
      <c r="G29" s="163">
        <f>(F29)/C29</f>
        <v/>
      </c>
      <c r="H29" s="90" t="n"/>
      <c r="I29" s="123">
        <f>IF(H101&gt;0, SLOPE(M78:M101,R78:R101), "")</f>
        <v/>
      </c>
      <c r="J29" s="105">
        <f>IF(H101&gt;0, CORREL(M78:M101,P78:P101),"")</f>
        <v/>
      </c>
      <c r="K29" s="365">
        <f>IF(H77&gt;0, J29^2, "")</f>
        <v/>
      </c>
      <c r="L29" s="97">
        <f>COUNT(A78:A101)</f>
        <v/>
      </c>
      <c r="M29" s="105">
        <f>IF(J29&gt;0, TDIST(J29*SQRT((L29-2)/(1-K29)),(L29-2),1),TDIST(-J29*SQRT((L29-2)/(1-K29)),(L29-2),1))</f>
        <v/>
      </c>
      <c r="N29" s="90" t="n"/>
      <c r="P29" s="29" t="n"/>
      <c r="AA29" s="29" t="n"/>
      <c r="AB29" s="29" t="n"/>
      <c r="AC29" s="29" t="n"/>
      <c r="AD29" s="29" t="n"/>
      <c r="AE29" s="29" t="n"/>
    </row>
    <row r="30">
      <c r="B30" s="90" t="inlineStr">
        <is>
          <t>Pre-Surv NL Range</t>
        </is>
      </c>
      <c r="C30" s="118">
        <f>AVERAGE(H34:H77)</f>
        <v/>
      </c>
      <c r="D30" s="105">
        <f>MIN(H34:H77)</f>
        <v/>
      </c>
      <c r="E30" s="105">
        <f>MAX(H34:H77)</f>
        <v/>
      </c>
      <c r="F30" s="105">
        <f>STDEV(H34:H77)*2</f>
        <v/>
      </c>
      <c r="G30" s="163">
        <f>(F30)/C30</f>
        <v/>
      </c>
      <c r="H30" s="90" t="n"/>
      <c r="I30" s="123">
        <f>IF(H77&gt;0, SLOPE(M34:M77,R34:R77), "")</f>
        <v/>
      </c>
      <c r="J30" s="105">
        <f>IF(H77&gt;0, CORREL(M34:M77,P34:P77),"")</f>
        <v/>
      </c>
      <c r="K30" s="365">
        <f>IF(H77&gt;0, J30^2, "")</f>
        <v/>
      </c>
      <c r="L30" s="97">
        <f>COUNT(A34:A77)</f>
        <v/>
      </c>
      <c r="M30" s="105">
        <f>IF(J30&gt;0, TDIST(J30*SQRT((L30-2)/(1-K30)),(L30-2),1),TDIST(-J30*SQRT((L30-2)/(1-K30)),(L30-2),1))</f>
        <v/>
      </c>
      <c r="N30" s="90" t="n"/>
      <c r="P30" s="29" t="n"/>
      <c r="AA30" s="29" t="n"/>
      <c r="AB30" s="29" t="n"/>
      <c r="AC30" s="29" t="n"/>
      <c r="AD30" s="29" t="n"/>
      <c r="AE30" s="29" t="n"/>
    </row>
    <row r="31">
      <c r="B31" s="128" t="inlineStr">
        <is>
          <t>Current NL Range</t>
        </is>
      </c>
      <c r="C31" s="119">
        <f>AVERAGE(H34:H123)</f>
        <v/>
      </c>
      <c r="D31" s="100">
        <f>MIN(H34:H123)</f>
        <v/>
      </c>
      <c r="E31" s="100">
        <f>MAX(H34:H123)</f>
        <v/>
      </c>
      <c r="F31" s="100">
        <f>STDEV(H34:H123)*2</f>
        <v/>
      </c>
      <c r="G31" s="99">
        <f>(F31)/C31</f>
        <v/>
      </c>
      <c r="H31" s="90" t="n"/>
      <c r="I31" s="156">
        <f>IF(H123&gt;0, SLOPE(M34:M123,R34:R123), "")</f>
        <v/>
      </c>
      <c r="J31" s="100">
        <f>IF(H123&gt;0, CORREL(M34:M123,P34:P123),"")</f>
        <v/>
      </c>
      <c r="K31" s="367">
        <f>IF(H123&gt;0, J31^2, "")</f>
        <v/>
      </c>
      <c r="L31" s="102">
        <f>COUNT(A34:A123)</f>
        <v/>
      </c>
      <c r="M31" s="103">
        <f>IF(J31&gt;0, TDIST(J31*SQRT((L31-2)/(1-K31)),(L31-2),1),TDIST(-J31*SQRT((L31-2)/(1-K31)),(L31-2),1))</f>
        <v/>
      </c>
      <c r="N31" s="90" t="n"/>
      <c r="P31" s="29" t="n"/>
      <c r="AA31" s="29" t="n"/>
      <c r="AB31" s="29" t="n"/>
      <c r="AC31" s="29" t="n"/>
      <c r="AD31" s="29" t="n"/>
      <c r="AE31" s="29" t="n"/>
    </row>
    <row r="32">
      <c r="B32" s="29" t="n"/>
      <c r="C32" s="29" t="n"/>
      <c r="D32" s="29" t="n"/>
      <c r="E32" s="29" t="n"/>
      <c r="F32" s="29" t="n"/>
      <c r="G32" s="29" t="n"/>
      <c r="H32" s="29" t="n"/>
      <c r="I32" s="29" t="n"/>
      <c r="J32" s="30" t="n"/>
      <c r="K32" s="30" t="n"/>
      <c r="L32" s="30" t="n"/>
      <c r="M32" s="30" t="n"/>
      <c r="N32" s="29" t="n"/>
      <c r="O32" s="29" t="n"/>
      <c r="P32" s="29" t="n"/>
      <c r="U32" s="29" t="n"/>
      <c r="V32" s="29" t="n"/>
      <c r="W32" s="29" t="n"/>
      <c r="X32" s="29" t="n"/>
      <c r="Y32" s="29" t="n"/>
      <c r="AA32" s="29" t="n"/>
      <c r="AB32" s="29" t="n"/>
      <c r="AC32" s="29" t="n"/>
      <c r="AD32" s="29" t="n"/>
      <c r="AE32" s="29" t="n"/>
    </row>
    <row customHeight="1" ht="16" r="33" s="62" thickBot="1">
      <c r="A33" s="48" t="inlineStr">
        <is>
          <t>PTN</t>
        </is>
      </c>
      <c r="B33" s="49" t="inlineStr">
        <is>
          <t>FEV11</t>
        </is>
      </c>
      <c r="C33" s="49" t="inlineStr">
        <is>
          <t>FEV12</t>
        </is>
      </c>
      <c r="D33" s="49" t="inlineStr">
        <is>
          <t>FEV13</t>
        </is>
      </c>
      <c r="E33" s="49" t="inlineStr">
        <is>
          <t>FEV14</t>
        </is>
      </c>
      <c r="F33" s="49" t="inlineStr">
        <is>
          <t>FEV15</t>
        </is>
      </c>
      <c r="G33" s="49" t="inlineStr">
        <is>
          <t>FEV16</t>
        </is>
      </c>
      <c r="H33" s="49" t="inlineStr">
        <is>
          <t>FEV1MAX</t>
        </is>
      </c>
      <c r="I33" s="49" t="inlineStr">
        <is>
          <t>MAX</t>
        </is>
      </c>
      <c r="J33" s="50" t="inlineStr">
        <is>
          <t>%MAX</t>
        </is>
      </c>
      <c r="K33" s="50" t="inlineStr">
        <is>
          <t>Mean</t>
        </is>
      </c>
      <c r="L33" s="50" t="inlineStr">
        <is>
          <t>% Mean</t>
        </is>
      </c>
      <c r="M33" s="50" t="inlineStr">
        <is>
          <t>FEV1×K</t>
        </is>
      </c>
      <c r="N33" s="50" t="inlineStr">
        <is>
          <t>Date</t>
        </is>
      </c>
      <c r="O33" s="50" t="inlineStr">
        <is>
          <t>Enroll Date</t>
        </is>
      </c>
      <c r="P33" s="50" t="inlineStr">
        <is>
          <t>Days</t>
        </is>
      </c>
      <c r="Q33" s="54" t="inlineStr">
        <is>
          <t>DTx</t>
        </is>
      </c>
      <c r="R33" s="54" t="inlineStr">
        <is>
          <t>WeeksPEn</t>
        </is>
      </c>
      <c r="S33" s="53" t="inlineStr">
        <is>
          <t>Status</t>
        </is>
      </c>
      <c r="U33" s="29" t="n"/>
      <c r="V33" s="29" t="n"/>
      <c r="W33" s="29" t="n"/>
      <c r="X33" s="29" t="n"/>
      <c r="Y33" s="29" t="n"/>
      <c r="AA33" s="29" t="n"/>
      <c r="AB33" s="29" t="n"/>
      <c r="AC33" s="29" t="n"/>
      <c r="AD33" s="29" t="n"/>
      <c r="AE33" s="29" t="n"/>
    </row>
    <row r="34">
      <c r="A34" s="42" t="n">
        <v>20</v>
      </c>
      <c r="B34" s="42" t="n">
        <v>2.52</v>
      </c>
      <c r="C34" s="42" t="n">
        <v>2.32</v>
      </c>
      <c r="D34" s="42" t="n">
        <v>2.42</v>
      </c>
      <c r="E34" s="42" t="n">
        <v>2.51</v>
      </c>
      <c r="F34" s="42" t="n">
        <v>2.48</v>
      </c>
      <c r="G34" s="42" t="n">
        <v>2.5</v>
      </c>
      <c r="H34" s="42">
        <f>MAX(B34:G34)</f>
        <v/>
      </c>
      <c r="I34" s="368">
        <f>MAX(H34:H77)</f>
        <v/>
      </c>
      <c r="J34" s="37">
        <f>(H34-I34)/(I34)</f>
        <v/>
      </c>
      <c r="K34" s="43">
        <f>AVERAGE(H34:H77)</f>
        <v/>
      </c>
      <c r="L34" s="37">
        <f>(H34-K34)/(K34)</f>
        <v/>
      </c>
      <c r="M34" s="42">
        <f>1000*H34</f>
        <v/>
      </c>
      <c r="N34" s="44" t="n">
        <v>43192</v>
      </c>
      <c r="O34" s="44" t="n">
        <v>43191</v>
      </c>
      <c r="P34" s="47">
        <f>(N34-O34)</f>
        <v/>
      </c>
      <c r="Q34" s="44" t="n">
        <v>40648</v>
      </c>
      <c r="R34" s="368">
        <f>(N34-O34)/7</f>
        <v/>
      </c>
      <c r="S34" s="368" t="inlineStr">
        <is>
          <t>Pre-Surv</t>
        </is>
      </c>
      <c r="U34" s="27" t="n"/>
      <c r="V34" s="27" t="n"/>
      <c r="W34" s="27" t="n"/>
      <c r="X34" s="27" t="n"/>
      <c r="Y34" s="28" t="n"/>
    </row>
    <row r="35">
      <c r="A35" s="42">
        <f>(A34)</f>
        <v/>
      </c>
      <c r="B35" s="42" t="n">
        <v>2.4</v>
      </c>
      <c r="C35" s="42" t="n">
        <v>2.48</v>
      </c>
      <c r="D35" s="42" t="n">
        <v>2.44</v>
      </c>
      <c r="E35" s="42" t="n">
        <v>2.51</v>
      </c>
      <c r="F35" s="42" t="n">
        <v>2.4</v>
      </c>
      <c r="G35" s="42" t="n">
        <v>2.49</v>
      </c>
      <c r="H35" s="42">
        <f>MAX(B35:G35)</f>
        <v/>
      </c>
      <c r="I35" s="368">
        <f>(I34)</f>
        <v/>
      </c>
      <c r="J35" s="37">
        <f>(H35-I35)/(I35)</f>
        <v/>
      </c>
      <c r="K35" s="43">
        <f>(K34)</f>
        <v/>
      </c>
      <c r="L35" s="37">
        <f>(H35-K35)/(K35)</f>
        <v/>
      </c>
      <c r="M35" s="42">
        <f>1000*H35</f>
        <v/>
      </c>
      <c r="N35" s="44" t="n">
        <v>43193</v>
      </c>
      <c r="O35" s="44">
        <f>(O34)</f>
        <v/>
      </c>
      <c r="P35" s="47">
        <f>(N35-O35)</f>
        <v/>
      </c>
      <c r="Q35" s="44">
        <f>(Q34)</f>
        <v/>
      </c>
      <c r="R35" s="368">
        <f>(N35-O35)/7</f>
        <v/>
      </c>
      <c r="S35" s="368">
        <f>(S34)</f>
        <v/>
      </c>
      <c r="AA35" s="67" t="n"/>
    </row>
    <row r="36">
      <c r="A36" s="42">
        <f>(A35)</f>
        <v/>
      </c>
      <c r="B36" s="42" t="n">
        <v>2.4</v>
      </c>
      <c r="C36" s="42" t="n">
        <v>2.52</v>
      </c>
      <c r="D36" s="42" t="n">
        <v>2.48</v>
      </c>
      <c r="E36" s="42" t="n">
        <v>2.59</v>
      </c>
      <c r="F36" s="42" t="n">
        <v>2.61</v>
      </c>
      <c r="G36" s="42" t="n">
        <v>2.54</v>
      </c>
      <c r="H36" s="42">
        <f>MAX(B36:G36)</f>
        <v/>
      </c>
      <c r="I36" s="42">
        <f>(I35)</f>
        <v/>
      </c>
      <c r="J36" s="37">
        <f>(H36-I36)/(I36)</f>
        <v/>
      </c>
      <c r="K36" s="43">
        <f>(K35)</f>
        <v/>
      </c>
      <c r="L36" s="37">
        <f>(H36-K36)/(K36)</f>
        <v/>
      </c>
      <c r="M36" s="42">
        <f>1000*H36</f>
        <v/>
      </c>
      <c r="N36" s="44" t="n">
        <v>43194</v>
      </c>
      <c r="O36" s="44">
        <f>(O35)</f>
        <v/>
      </c>
      <c r="P36" s="47">
        <f>(N36-O36)</f>
        <v/>
      </c>
      <c r="Q36" s="44">
        <f>(Q35)</f>
        <v/>
      </c>
      <c r="R36" s="368">
        <f>(N36-O36)/7</f>
        <v/>
      </c>
      <c r="S36" s="368">
        <f>(S35)</f>
        <v/>
      </c>
    </row>
    <row r="37">
      <c r="A37" s="42">
        <f>(A36)</f>
        <v/>
      </c>
      <c r="B37" s="42" t="n">
        <v>2.42</v>
      </c>
      <c r="C37" s="42" t="n">
        <v>2.48</v>
      </c>
      <c r="D37" s="42" t="n">
        <v>2.52</v>
      </c>
      <c r="E37" s="42" t="n">
        <v>2.5</v>
      </c>
      <c r="F37" s="42" t="n">
        <v>2.47</v>
      </c>
      <c r="G37" s="42" t="n">
        <v>2.43</v>
      </c>
      <c r="H37" s="42">
        <f>MAX(B37:G37)</f>
        <v/>
      </c>
      <c r="I37" s="42">
        <f>(I36)</f>
        <v/>
      </c>
      <c r="J37" s="37">
        <f>(H37-I37)/(I37)</f>
        <v/>
      </c>
      <c r="K37" s="43">
        <f>(K36)</f>
        <v/>
      </c>
      <c r="L37" s="37">
        <f>(H37-K37)/(K37)</f>
        <v/>
      </c>
      <c r="M37" s="42">
        <f>1000*H37</f>
        <v/>
      </c>
      <c r="N37" s="44" t="n">
        <v>43195</v>
      </c>
      <c r="O37" s="44">
        <f>(O36)</f>
        <v/>
      </c>
      <c r="P37" s="47">
        <f>(N37-O37)</f>
        <v/>
      </c>
      <c r="Q37" s="44">
        <f>(Q36)</f>
        <v/>
      </c>
      <c r="R37" s="368">
        <f>(N37-O37)/7</f>
        <v/>
      </c>
      <c r="S37" s="368">
        <f>(S36)</f>
        <v/>
      </c>
    </row>
    <row r="38">
      <c r="A38" s="42">
        <f>(A37)</f>
        <v/>
      </c>
      <c r="B38" s="42" t="n">
        <v>2.47</v>
      </c>
      <c r="C38" s="42" t="n">
        <v>2.39</v>
      </c>
      <c r="D38" s="42" t="n">
        <v>2.42</v>
      </c>
      <c r="E38" s="42" t="n">
        <v>2.48</v>
      </c>
      <c r="F38" s="42" t="n">
        <v>2.43</v>
      </c>
      <c r="G38" s="42" t="n">
        <v>2.5</v>
      </c>
      <c r="H38" s="42">
        <f>MAX(B38:G38)</f>
        <v/>
      </c>
      <c r="I38" s="42">
        <f>(I37)</f>
        <v/>
      </c>
      <c r="J38" s="37">
        <f>(H38-I38)/(I38)</f>
        <v/>
      </c>
      <c r="K38" s="43">
        <f>(K37)</f>
        <v/>
      </c>
      <c r="L38" s="37">
        <f>(H38-K38)/(K38)</f>
        <v/>
      </c>
      <c r="M38" s="42">
        <f>1000*H38</f>
        <v/>
      </c>
      <c r="N38" s="44" t="n">
        <v>43196</v>
      </c>
      <c r="O38" s="44">
        <f>(O37)</f>
        <v/>
      </c>
      <c r="P38" s="47">
        <f>(N38-O38)</f>
        <v/>
      </c>
      <c r="Q38" s="44">
        <f>(Q37)</f>
        <v/>
      </c>
      <c r="R38" s="368">
        <f>(N38-O38)/7</f>
        <v/>
      </c>
      <c r="S38" s="368">
        <f>(S37)</f>
        <v/>
      </c>
    </row>
    <row r="39">
      <c r="A39" s="42">
        <f>(A38)</f>
        <v/>
      </c>
      <c r="B39" s="42" t="n">
        <v>2.41</v>
      </c>
      <c r="C39" s="42" t="n">
        <v>2.35</v>
      </c>
      <c r="D39" s="42" t="n">
        <v>2.47</v>
      </c>
      <c r="E39" s="42" t="n">
        <v>2.4</v>
      </c>
      <c r="F39" s="42" t="n">
        <v>2.42</v>
      </c>
      <c r="G39" s="42" t="n">
        <v>2.42</v>
      </c>
      <c r="H39" s="42">
        <f>MAX(B39:G39)</f>
        <v/>
      </c>
      <c r="I39" s="42">
        <f>(I38)</f>
        <v/>
      </c>
      <c r="J39" s="37">
        <f>(H39-I39)/(I39)</f>
        <v/>
      </c>
      <c r="K39" s="43">
        <f>(K38)</f>
        <v/>
      </c>
      <c r="L39" s="37">
        <f>(H39-K39)/(K39)</f>
        <v/>
      </c>
      <c r="M39" s="42">
        <f>1000*H39</f>
        <v/>
      </c>
      <c r="N39" s="44" t="n">
        <v>43197</v>
      </c>
      <c r="O39" s="44">
        <f>(O38)</f>
        <v/>
      </c>
      <c r="P39" s="47">
        <f>(N39-O39)</f>
        <v/>
      </c>
      <c r="Q39" s="44">
        <f>(Q38)</f>
        <v/>
      </c>
      <c r="R39" s="368">
        <f>(N39-O39)/7</f>
        <v/>
      </c>
      <c r="S39" s="368">
        <f>(S38)</f>
        <v/>
      </c>
    </row>
    <row r="40">
      <c r="A40" s="42">
        <f>(A39)</f>
        <v/>
      </c>
      <c r="B40" s="42" t="n">
        <v>2.52</v>
      </c>
      <c r="C40" s="42" t="n">
        <v>2.47</v>
      </c>
      <c r="D40" s="42" t="n">
        <v>2.4</v>
      </c>
      <c r="E40" s="42" t="n">
        <v>2.53</v>
      </c>
      <c r="F40" s="42" t="n">
        <v>2.52</v>
      </c>
      <c r="G40" s="42" t="n">
        <v>2.35</v>
      </c>
      <c r="H40" s="42">
        <f>MAX(B40:G40)</f>
        <v/>
      </c>
      <c r="I40" s="42">
        <f>(I39)</f>
        <v/>
      </c>
      <c r="J40" s="37">
        <f>(H40-I40)/(I40)</f>
        <v/>
      </c>
      <c r="K40" s="43">
        <f>(K39)</f>
        <v/>
      </c>
      <c r="L40" s="37">
        <f>(H40-K40)/(K40)</f>
        <v/>
      </c>
      <c r="M40" s="42">
        <f>1000*H40</f>
        <v/>
      </c>
      <c r="N40" s="44" t="n">
        <v>43198</v>
      </c>
      <c r="O40" s="44">
        <f>(O39)</f>
        <v/>
      </c>
      <c r="P40" s="47">
        <f>(N40-O40)</f>
        <v/>
      </c>
      <c r="Q40" s="44">
        <f>(Q39)</f>
        <v/>
      </c>
      <c r="R40" s="368">
        <f>(N40-O40)/7</f>
        <v/>
      </c>
      <c r="S40" s="368">
        <f>(S39)</f>
        <v/>
      </c>
    </row>
    <row r="41">
      <c r="A41" s="42">
        <f>(A40)</f>
        <v/>
      </c>
      <c r="B41" s="42" t="n">
        <v>2.35</v>
      </c>
      <c r="C41" s="42" t="n">
        <v>2.38</v>
      </c>
      <c r="D41" s="42" t="n">
        <v>2.42</v>
      </c>
      <c r="E41" s="42" t="n">
        <v>2.37</v>
      </c>
      <c r="F41" s="42" t="n">
        <v>2.5</v>
      </c>
      <c r="G41" s="42" t="n">
        <v>2.51</v>
      </c>
      <c r="H41" s="42">
        <f>MAX(B41:G41)</f>
        <v/>
      </c>
      <c r="I41" s="42">
        <f>(I40)</f>
        <v/>
      </c>
      <c r="J41" s="37">
        <f>(H41-I41)/(I41)</f>
        <v/>
      </c>
      <c r="K41" s="43">
        <f>(K40)</f>
        <v/>
      </c>
      <c r="L41" s="37">
        <f>(H41-K41)/(K41)</f>
        <v/>
      </c>
      <c r="M41" s="42">
        <f>1000*H41</f>
        <v/>
      </c>
      <c r="N41" s="44" t="n">
        <v>43199</v>
      </c>
      <c r="O41" s="44">
        <f>(O40)</f>
        <v/>
      </c>
      <c r="P41" s="47">
        <f>(N41-O41)</f>
        <v/>
      </c>
      <c r="Q41" s="44">
        <f>(Q40)</f>
        <v/>
      </c>
      <c r="R41" s="368">
        <f>(N41-O41)/7</f>
        <v/>
      </c>
      <c r="S41" s="368">
        <f>(S40)</f>
        <v/>
      </c>
    </row>
    <row r="42">
      <c r="A42" s="42">
        <f>(A41)</f>
        <v/>
      </c>
      <c r="B42" s="42" t="n">
        <v>2.39</v>
      </c>
      <c r="C42" s="42" t="n">
        <v>2.41</v>
      </c>
      <c r="D42" s="42" t="n">
        <v>2.37</v>
      </c>
      <c r="E42" s="42" t="n">
        <v>2.25</v>
      </c>
      <c r="F42" s="42" t="n">
        <v>2.37</v>
      </c>
      <c r="G42" s="42" t="n">
        <v>2.5</v>
      </c>
      <c r="H42" s="42">
        <f>MAX(B42:G42)</f>
        <v/>
      </c>
      <c r="I42" s="42">
        <f>(I41)</f>
        <v/>
      </c>
      <c r="J42" s="37">
        <f>(H42-I42)/(I42)</f>
        <v/>
      </c>
      <c r="K42" s="43">
        <f>(K41)</f>
        <v/>
      </c>
      <c r="L42" s="37">
        <f>(H42-K42)/(K42)</f>
        <v/>
      </c>
      <c r="M42" s="42">
        <f>1000*H42</f>
        <v/>
      </c>
      <c r="N42" s="44" t="n">
        <v>43200</v>
      </c>
      <c r="O42" s="44">
        <f>(O41)</f>
        <v/>
      </c>
      <c r="P42" s="47">
        <f>(N42-O42)</f>
        <v/>
      </c>
      <c r="Q42" s="44">
        <f>(Q41)</f>
        <v/>
      </c>
      <c r="R42" s="368">
        <f>(N42-O42)/7</f>
        <v/>
      </c>
      <c r="S42" s="368">
        <f>(S41)</f>
        <v/>
      </c>
    </row>
    <row r="43">
      <c r="A43" s="42">
        <f>(A42)</f>
        <v/>
      </c>
      <c r="B43" s="42" t="n">
        <v>2.34</v>
      </c>
      <c r="C43" s="42" t="n">
        <v>2.52</v>
      </c>
      <c r="D43" s="42" t="n">
        <v>2.5</v>
      </c>
      <c r="E43" s="42" t="n">
        <v>2.41</v>
      </c>
      <c r="F43" s="42" t="n">
        <v>2.47</v>
      </c>
      <c r="G43" s="42" t="n">
        <v>2.37</v>
      </c>
      <c r="H43" s="42">
        <f>MAX(B43:G43)</f>
        <v/>
      </c>
      <c r="I43" s="42">
        <f>(I42)</f>
        <v/>
      </c>
      <c r="J43" s="37">
        <f>(H43-I43)/(I43)</f>
        <v/>
      </c>
      <c r="K43" s="43">
        <f>(K42)</f>
        <v/>
      </c>
      <c r="L43" s="37">
        <f>(H43-K43)/(K43)</f>
        <v/>
      </c>
      <c r="M43" s="42">
        <f>1000*H43</f>
        <v/>
      </c>
      <c r="N43" s="44" t="n">
        <v>43201</v>
      </c>
      <c r="O43" s="44">
        <f>(O42)</f>
        <v/>
      </c>
      <c r="P43" s="47">
        <f>(N43-O43)</f>
        <v/>
      </c>
      <c r="Q43" s="44">
        <f>(Q42)</f>
        <v/>
      </c>
      <c r="R43" s="368">
        <f>(N43-O43)/7</f>
        <v/>
      </c>
      <c r="S43" s="368">
        <f>(S42)</f>
        <v/>
      </c>
    </row>
    <row r="44">
      <c r="A44" s="42">
        <f>(A43)</f>
        <v/>
      </c>
      <c r="B44" s="42" t="n">
        <v>2.5</v>
      </c>
      <c r="C44" s="42" t="n">
        <v>2.37</v>
      </c>
      <c r="D44" s="42" t="n">
        <v>2.44</v>
      </c>
      <c r="E44" s="42" t="n">
        <v>2.32</v>
      </c>
      <c r="F44" s="42" t="n">
        <v>2.47</v>
      </c>
      <c r="G44" s="42" t="n">
        <v>2.51</v>
      </c>
      <c r="H44" s="42">
        <f>MAX(B44:G44)</f>
        <v/>
      </c>
      <c r="I44" s="42">
        <f>(I43)</f>
        <v/>
      </c>
      <c r="J44" s="37">
        <f>(H44-I44)/(I44)</f>
        <v/>
      </c>
      <c r="K44" s="43">
        <f>(K43)</f>
        <v/>
      </c>
      <c r="L44" s="37">
        <f>(H44-K44)/(K44)</f>
        <v/>
      </c>
      <c r="M44" s="42">
        <f>1000*H44</f>
        <v/>
      </c>
      <c r="N44" s="44" t="n">
        <v>43202</v>
      </c>
      <c r="O44" s="44">
        <f>(O43)</f>
        <v/>
      </c>
      <c r="P44" s="47">
        <f>(N44-O44)</f>
        <v/>
      </c>
      <c r="Q44" s="44">
        <f>(Q43)</f>
        <v/>
      </c>
      <c r="R44" s="368">
        <f>(N44-O44)/7</f>
        <v/>
      </c>
      <c r="S44" s="368">
        <f>(S43)</f>
        <v/>
      </c>
    </row>
    <row r="45">
      <c r="A45" s="42">
        <f>(A44)</f>
        <v/>
      </c>
      <c r="B45" s="42" t="n">
        <v>2.56</v>
      </c>
      <c r="C45" s="42" t="n">
        <v>2.39</v>
      </c>
      <c r="D45" s="42" t="n">
        <v>2.46</v>
      </c>
      <c r="E45" s="42" t="n">
        <v>2.5</v>
      </c>
      <c r="F45" s="42" t="n">
        <v>2.42</v>
      </c>
      <c r="G45" s="42" t="n">
        <v>2.35</v>
      </c>
      <c r="H45" s="42">
        <f>MAX(B45:G45)</f>
        <v/>
      </c>
      <c r="I45" s="42">
        <f>(I44)</f>
        <v/>
      </c>
      <c r="J45" s="37">
        <f>(H45-I45)/(I45)</f>
        <v/>
      </c>
      <c r="K45" s="43">
        <f>(K44)</f>
        <v/>
      </c>
      <c r="L45" s="37">
        <f>(H45-K45)/(K45)</f>
        <v/>
      </c>
      <c r="M45" s="42">
        <f>1000*H45</f>
        <v/>
      </c>
      <c r="N45" s="44" t="n">
        <v>43203</v>
      </c>
      <c r="O45" s="44">
        <f>(O44)</f>
        <v/>
      </c>
      <c r="P45" s="47">
        <f>(N45-O45)</f>
        <v/>
      </c>
      <c r="Q45" s="44">
        <f>(Q44)</f>
        <v/>
      </c>
      <c r="R45" s="368">
        <f>(N45-O45)/7</f>
        <v/>
      </c>
      <c r="S45" s="368">
        <f>(S44)</f>
        <v/>
      </c>
    </row>
    <row r="46">
      <c r="A46" s="42">
        <f>(A45)</f>
        <v/>
      </c>
      <c r="B46" s="42" t="n">
        <v>2.33</v>
      </c>
      <c r="C46" s="42" t="n">
        <v>2.43</v>
      </c>
      <c r="D46" s="42" t="n">
        <v>2.41</v>
      </c>
      <c r="E46" s="42" t="n">
        <v>2.54</v>
      </c>
      <c r="F46" s="42" t="n">
        <v>2.38</v>
      </c>
      <c r="G46" s="42" t="n">
        <v>2.42</v>
      </c>
      <c r="H46" s="42">
        <f>MAX(B46:G46)</f>
        <v/>
      </c>
      <c r="I46" s="42">
        <f>(I45)</f>
        <v/>
      </c>
      <c r="J46" s="37">
        <f>(H46-I46)/(I46)</f>
        <v/>
      </c>
      <c r="K46" s="43">
        <f>(K45)</f>
        <v/>
      </c>
      <c r="L46" s="37">
        <f>(H46-K46)/(K46)</f>
        <v/>
      </c>
      <c r="M46" s="42">
        <f>1000*H46</f>
        <v/>
      </c>
      <c r="N46" s="44" t="n">
        <v>43204</v>
      </c>
      <c r="O46" s="44">
        <f>(O45)</f>
        <v/>
      </c>
      <c r="P46" s="47">
        <f>(N46-O46)</f>
        <v/>
      </c>
      <c r="Q46" s="44">
        <f>(Q45)</f>
        <v/>
      </c>
      <c r="R46" s="368">
        <f>(N46-O46)/7</f>
        <v/>
      </c>
      <c r="S46" s="368">
        <f>(S45)</f>
        <v/>
      </c>
    </row>
    <row r="47">
      <c r="A47" s="42">
        <f>(A46)</f>
        <v/>
      </c>
      <c r="B47" s="42" t="n">
        <v>2.59</v>
      </c>
      <c r="C47" s="42" t="n">
        <v>2.64</v>
      </c>
      <c r="D47" s="42" t="n">
        <v>2.61</v>
      </c>
      <c r="E47" s="42" t="n">
        <v>2.57</v>
      </c>
      <c r="F47" s="42" t="n">
        <v>2.47</v>
      </c>
      <c r="G47" s="42" t="n">
        <v>2.39</v>
      </c>
      <c r="H47" s="42">
        <f>MAX(B47:G47)</f>
        <v/>
      </c>
      <c r="I47" s="42">
        <f>(I46)</f>
        <v/>
      </c>
      <c r="J47" s="37">
        <f>(H47-I47)/(I47)</f>
        <v/>
      </c>
      <c r="K47" s="43">
        <f>(K46)</f>
        <v/>
      </c>
      <c r="L47" s="37">
        <f>(H47-K47)/(K47)</f>
        <v/>
      </c>
      <c r="M47" s="42">
        <f>1000*H47</f>
        <v/>
      </c>
      <c r="N47" s="44" t="n">
        <v>43205</v>
      </c>
      <c r="O47" s="44">
        <f>(O46)</f>
        <v/>
      </c>
      <c r="P47" s="47">
        <f>(N47-O47)</f>
        <v/>
      </c>
      <c r="Q47" s="44">
        <f>(Q46)</f>
        <v/>
      </c>
      <c r="R47" s="368">
        <f>(N47-O47)/7</f>
        <v/>
      </c>
      <c r="S47" s="368">
        <f>(S46)</f>
        <v/>
      </c>
    </row>
    <row r="48">
      <c r="A48" s="42">
        <f>(A47)</f>
        <v/>
      </c>
      <c r="B48" s="42" t="n">
        <v>2.47</v>
      </c>
      <c r="C48" s="42" t="n">
        <v>2.37</v>
      </c>
      <c r="D48" s="42" t="n">
        <v>2.52</v>
      </c>
      <c r="E48" s="42" t="n">
        <v>2.47</v>
      </c>
      <c r="F48" s="42" t="n">
        <v>2.59</v>
      </c>
      <c r="G48" s="42" t="n">
        <v>2.55</v>
      </c>
      <c r="H48" s="42">
        <f>MAX(B48:G48)</f>
        <v/>
      </c>
      <c r="I48" s="42">
        <f>(I47)</f>
        <v/>
      </c>
      <c r="J48" s="37">
        <f>(H48-I48)/(I48)</f>
        <v/>
      </c>
      <c r="K48" s="43">
        <f>(K47)</f>
        <v/>
      </c>
      <c r="L48" s="37">
        <f>(H48-K48)/(K48)</f>
        <v/>
      </c>
      <c r="M48" s="42">
        <f>1000*H48</f>
        <v/>
      </c>
      <c r="N48" s="44" t="n">
        <v>43206</v>
      </c>
      <c r="O48" s="44">
        <f>(O47)</f>
        <v/>
      </c>
      <c r="P48" s="47">
        <f>(N48-O48)</f>
        <v/>
      </c>
      <c r="Q48" s="44">
        <f>(Q47)</f>
        <v/>
      </c>
      <c r="R48" s="368">
        <f>(N48-O48)/7</f>
        <v/>
      </c>
      <c r="S48" s="368">
        <f>(S47)</f>
        <v/>
      </c>
      <c r="U48" s="30" t="n"/>
      <c r="V48" s="30" t="n"/>
      <c r="W48" s="30" t="n"/>
      <c r="X48" s="30" t="n"/>
      <c r="Y48" s="30" t="n"/>
      <c r="AA48" s="30" t="n"/>
      <c r="AB48" s="30" t="n"/>
      <c r="AC48" s="30" t="n"/>
      <c r="AD48" s="30" t="n"/>
      <c r="AE48" s="30" t="n"/>
    </row>
    <row r="49">
      <c r="A49" s="42">
        <f>(A48)</f>
        <v/>
      </c>
      <c r="B49" s="42" t="n">
        <v>2.34</v>
      </c>
      <c r="C49" s="42" t="n">
        <v>2.47</v>
      </c>
      <c r="D49" s="42" t="n">
        <v>2.43</v>
      </c>
      <c r="E49" s="42" t="n">
        <v>2.5</v>
      </c>
      <c r="F49" s="42" t="n">
        <v>2.4</v>
      </c>
      <c r="G49" s="42" t="n">
        <v>2.55</v>
      </c>
      <c r="H49" s="42">
        <f>MAX(B49:G49)</f>
        <v/>
      </c>
      <c r="I49" s="42">
        <f>(I48)</f>
        <v/>
      </c>
      <c r="J49" s="37">
        <f>(H49-I49)/(I49)</f>
        <v/>
      </c>
      <c r="K49" s="43">
        <f>(K48)</f>
        <v/>
      </c>
      <c r="L49" s="37">
        <f>(H49-K49)/(K49)</f>
        <v/>
      </c>
      <c r="M49" s="42">
        <f>1000*H49</f>
        <v/>
      </c>
      <c r="N49" s="44" t="n">
        <v>43207</v>
      </c>
      <c r="O49" s="44">
        <f>(O48)</f>
        <v/>
      </c>
      <c r="P49" s="47">
        <f>(N49-O49)</f>
        <v/>
      </c>
      <c r="Q49" s="44">
        <f>(Q48)</f>
        <v/>
      </c>
      <c r="R49" s="368">
        <f>(N49-O49)/7</f>
        <v/>
      </c>
      <c r="S49" s="368">
        <f>(S48)</f>
        <v/>
      </c>
      <c r="U49" s="369" t="n"/>
      <c r="V49" s="27" t="n"/>
      <c r="W49" s="370" t="n"/>
      <c r="X49" s="172" t="n"/>
      <c r="Y49" s="370" t="n"/>
      <c r="AA49" s="369" t="n"/>
      <c r="AB49" s="27" t="n"/>
      <c r="AC49" s="369" t="n"/>
      <c r="AD49" s="172" t="n"/>
      <c r="AE49" s="370" t="n"/>
    </row>
    <row r="50">
      <c r="A50" s="42">
        <f>(A49)</f>
        <v/>
      </c>
      <c r="B50" s="42" t="n">
        <v>2.44</v>
      </c>
      <c r="C50" s="42" t="n">
        <v>2.37</v>
      </c>
      <c r="D50" s="42" t="n">
        <v>2.56</v>
      </c>
      <c r="E50" s="42" t="n">
        <v>2.54</v>
      </c>
      <c r="F50" s="42" t="n">
        <v>2.34</v>
      </c>
      <c r="G50" s="42" t="n">
        <v>2.48</v>
      </c>
      <c r="H50" s="42">
        <f>MAX(B50:G50)</f>
        <v/>
      </c>
      <c r="I50" s="42">
        <f>(I49)</f>
        <v/>
      </c>
      <c r="J50" s="37">
        <f>(H50-I50)/(I50)</f>
        <v/>
      </c>
      <c r="K50" s="43">
        <f>(K49)</f>
        <v/>
      </c>
      <c r="L50" s="37">
        <f>(H50-K50)/(K50)</f>
        <v/>
      </c>
      <c r="M50" s="42">
        <f>1000*H50</f>
        <v/>
      </c>
      <c r="N50" s="44" t="n">
        <v>43208</v>
      </c>
      <c r="O50" s="44">
        <f>(O49)</f>
        <v/>
      </c>
      <c r="P50" s="47">
        <f>(N50-O50)</f>
        <v/>
      </c>
      <c r="Q50" s="44">
        <f>(Q49)</f>
        <v/>
      </c>
      <c r="R50" s="368">
        <f>(N50-O50)/7</f>
        <v/>
      </c>
      <c r="S50" s="368">
        <f>(S49)</f>
        <v/>
      </c>
    </row>
    <row r="51">
      <c r="A51" s="42">
        <f>(A50)</f>
        <v/>
      </c>
      <c r="B51" s="42" t="n">
        <v>2.61</v>
      </c>
      <c r="C51" s="42" t="n">
        <v>2.41</v>
      </c>
      <c r="D51" s="42" t="n">
        <v>2.34</v>
      </c>
      <c r="E51" s="42" t="n">
        <v>2.61</v>
      </c>
      <c r="F51" s="42" t="n">
        <v>2.56</v>
      </c>
      <c r="G51" s="42" t="n">
        <v>2.34</v>
      </c>
      <c r="H51" s="42">
        <f>MAX(B51:G51)</f>
        <v/>
      </c>
      <c r="I51" s="42">
        <f>(I50)</f>
        <v/>
      </c>
      <c r="J51" s="37">
        <f>(H51-I51)/(I51)</f>
        <v/>
      </c>
      <c r="K51" s="43">
        <f>(K50)</f>
        <v/>
      </c>
      <c r="L51" s="37">
        <f>(H51-K51)/(K51)</f>
        <v/>
      </c>
      <c r="M51" s="42">
        <f>1000*H51</f>
        <v/>
      </c>
      <c r="N51" s="44" t="n">
        <v>43209</v>
      </c>
      <c r="O51" s="44">
        <f>(O50)</f>
        <v/>
      </c>
      <c r="P51" s="47">
        <f>(N51-O51)</f>
        <v/>
      </c>
      <c r="Q51" s="44">
        <f>(Q50)</f>
        <v/>
      </c>
      <c r="R51" s="368">
        <f>(N51-O51)/7</f>
        <v/>
      </c>
      <c r="S51" s="368">
        <f>(S50)</f>
        <v/>
      </c>
      <c r="U51" s="29" t="n"/>
      <c r="V51" s="29" t="n"/>
      <c r="W51" s="29" t="n"/>
      <c r="X51" s="29" t="n"/>
      <c r="Y51" s="29" t="n"/>
    </row>
    <row r="52">
      <c r="A52" s="42">
        <f>(A51)</f>
        <v/>
      </c>
      <c r="B52" s="42" t="n">
        <v>2.5</v>
      </c>
      <c r="C52" s="42" t="n">
        <v>2.38</v>
      </c>
      <c r="D52" s="42" t="n">
        <v>2.34</v>
      </c>
      <c r="E52" s="42" t="n">
        <v>2.57</v>
      </c>
      <c r="F52" s="42" t="n">
        <v>2.43</v>
      </c>
      <c r="G52" s="42" t="n">
        <v>2.47</v>
      </c>
      <c r="H52" s="42">
        <f>MAX(B52:G52)</f>
        <v/>
      </c>
      <c r="I52" s="42">
        <f>(I51)</f>
        <v/>
      </c>
      <c r="J52" s="37">
        <f>(H52-I52)/(I52)</f>
        <v/>
      </c>
      <c r="K52" s="43">
        <f>(K51)</f>
        <v/>
      </c>
      <c r="L52" s="37">
        <f>(H52-K52)/(K52)</f>
        <v/>
      </c>
      <c r="M52" s="42">
        <f>1000*H52</f>
        <v/>
      </c>
      <c r="N52" s="44" t="n">
        <v>43210</v>
      </c>
      <c r="O52" s="44">
        <f>(O51)</f>
        <v/>
      </c>
      <c r="P52" s="47">
        <f>(N52-O52)</f>
        <v/>
      </c>
      <c r="Q52" s="44">
        <f>(Q51)</f>
        <v/>
      </c>
      <c r="R52" s="368">
        <f>(N52-O52)/7</f>
        <v/>
      </c>
      <c r="S52" s="368">
        <f>(S51)</f>
        <v/>
      </c>
      <c r="U52" s="121" t="n"/>
      <c r="V52" s="121" t="n"/>
      <c r="W52" s="121" t="n"/>
      <c r="X52" s="122" t="n"/>
      <c r="Y52" s="28" t="n"/>
      <c r="AA52" s="28" t="n"/>
      <c r="AB52" s="28" t="n"/>
      <c r="AC52" s="28" t="n"/>
      <c r="AD52" s="28" t="n"/>
      <c r="AE52" s="28" t="n"/>
    </row>
    <row r="53">
      <c r="A53" s="42">
        <f>(A52)</f>
        <v/>
      </c>
      <c r="B53" s="42" t="n">
        <v>2.42</v>
      </c>
      <c r="C53" s="42" t="n">
        <v>2.51</v>
      </c>
      <c r="D53" s="42" t="n">
        <v>2.37</v>
      </c>
      <c r="E53" s="42" t="n">
        <v>2.46</v>
      </c>
      <c r="F53" s="42" t="n">
        <v>2.34</v>
      </c>
      <c r="G53" s="42" t="n">
        <v>2.4</v>
      </c>
      <c r="H53" s="42">
        <f>MAX(B53:G53)</f>
        <v/>
      </c>
      <c r="I53" s="42">
        <f>(I52)</f>
        <v/>
      </c>
      <c r="J53" s="37">
        <f>(H53-I53)/(I53)</f>
        <v/>
      </c>
      <c r="K53" s="43">
        <f>(K52)</f>
        <v/>
      </c>
      <c r="L53" s="37">
        <f>(H53-K53)/(K53)</f>
        <v/>
      </c>
      <c r="M53" s="42">
        <f>1000*H53</f>
        <v/>
      </c>
      <c r="N53" s="44" t="n">
        <v>43211</v>
      </c>
      <c r="O53" s="44">
        <f>(O52)</f>
        <v/>
      </c>
      <c r="P53" s="47">
        <f>(N53-O53)</f>
        <v/>
      </c>
      <c r="Q53" s="44">
        <f>(Q52)</f>
        <v/>
      </c>
      <c r="R53" s="368">
        <f>(N53-O53)/7</f>
        <v/>
      </c>
      <c r="S53" s="368">
        <f>(S52)</f>
        <v/>
      </c>
    </row>
    <row r="54">
      <c r="A54" s="42">
        <f>(A53)</f>
        <v/>
      </c>
      <c r="B54" s="42" t="n">
        <v>2.55</v>
      </c>
      <c r="C54" s="42" t="n">
        <v>2.43</v>
      </c>
      <c r="D54" s="42" t="n">
        <v>2.32</v>
      </c>
      <c r="E54" s="42" t="n">
        <v>2.45</v>
      </c>
      <c r="F54" s="42" t="n">
        <v>2.59</v>
      </c>
      <c r="G54" s="42" t="n">
        <v>2.51</v>
      </c>
      <c r="H54" s="42">
        <f>MAX(B54:G54)</f>
        <v/>
      </c>
      <c r="I54" s="42">
        <f>(I53)</f>
        <v/>
      </c>
      <c r="J54" s="37">
        <f>(H54-I54)/(I54)</f>
        <v/>
      </c>
      <c r="K54" s="43">
        <f>(K53)</f>
        <v/>
      </c>
      <c r="L54" s="37">
        <f>(H54-K54)/(K54)</f>
        <v/>
      </c>
      <c r="M54" s="42">
        <f>1000*H54</f>
        <v/>
      </c>
      <c r="N54" s="44" t="n">
        <v>43212</v>
      </c>
      <c r="O54" s="44">
        <f>(O53)</f>
        <v/>
      </c>
      <c r="P54" s="47">
        <f>(N54-O54)</f>
        <v/>
      </c>
      <c r="Q54" s="44">
        <f>(Q53)</f>
        <v/>
      </c>
      <c r="R54" s="368">
        <f>(N54-O54)/7</f>
        <v/>
      </c>
      <c r="S54" s="368">
        <f>(S53)</f>
        <v/>
      </c>
    </row>
    <row r="55">
      <c r="A55" s="42">
        <f>(A54)</f>
        <v/>
      </c>
      <c r="B55" s="42" t="n">
        <v>2.3</v>
      </c>
      <c r="C55" s="42" t="n">
        <v>2.35</v>
      </c>
      <c r="D55" s="42" t="n">
        <v>2.39</v>
      </c>
      <c r="E55" s="42" t="n">
        <v>2.38</v>
      </c>
      <c r="F55" s="42" t="n">
        <v>2.55</v>
      </c>
      <c r="G55" s="42" t="n">
        <v>2.31</v>
      </c>
      <c r="H55" s="42">
        <f>MAX(B55:G55)</f>
        <v/>
      </c>
      <c r="I55" s="42">
        <f>(I54)</f>
        <v/>
      </c>
      <c r="J55" s="37">
        <f>(H55-I55)/(I55)</f>
        <v/>
      </c>
      <c r="K55" s="43">
        <f>(K54)</f>
        <v/>
      </c>
      <c r="L55" s="37">
        <f>(H55-K55)/(K55)</f>
        <v/>
      </c>
      <c r="M55" s="42">
        <f>1000*H55</f>
        <v/>
      </c>
      <c r="N55" s="44" t="n">
        <v>43213</v>
      </c>
      <c r="O55" s="44">
        <f>(O54)</f>
        <v/>
      </c>
      <c r="P55" s="47">
        <f>(N55-O55)</f>
        <v/>
      </c>
      <c r="Q55" s="44">
        <f>(Q54)</f>
        <v/>
      </c>
      <c r="R55" s="368">
        <f>(N55-O55)/7</f>
        <v/>
      </c>
      <c r="S55" s="368">
        <f>(S54)</f>
        <v/>
      </c>
    </row>
    <row r="56">
      <c r="A56" s="42">
        <f>(A55)</f>
        <v/>
      </c>
      <c r="B56" s="42" t="n">
        <v>2.38</v>
      </c>
      <c r="C56" s="42" t="n">
        <v>2.43</v>
      </c>
      <c r="D56" s="42" t="n">
        <v>2.37</v>
      </c>
      <c r="E56" s="42" t="n">
        <v>2.3</v>
      </c>
      <c r="F56" s="42" t="n">
        <v>2.45</v>
      </c>
      <c r="G56" s="42" t="n">
        <v>2.52</v>
      </c>
      <c r="H56" s="42">
        <f>MAX(B56:G56)</f>
        <v/>
      </c>
      <c r="I56" s="42">
        <f>(I55)</f>
        <v/>
      </c>
      <c r="J56" s="37">
        <f>(H56-I56)/(I56)</f>
        <v/>
      </c>
      <c r="K56" s="43">
        <f>(K55)</f>
        <v/>
      </c>
      <c r="L56" s="37">
        <f>(H56-K56)/(K56)</f>
        <v/>
      </c>
      <c r="M56" s="42">
        <f>1000*H56</f>
        <v/>
      </c>
      <c r="N56" s="44" t="n">
        <v>43214</v>
      </c>
      <c r="O56" s="44">
        <f>(O55)</f>
        <v/>
      </c>
      <c r="P56" s="47">
        <f>(N56-O56)</f>
        <v/>
      </c>
      <c r="Q56" s="44">
        <f>(Q55)</f>
        <v/>
      </c>
      <c r="R56" s="368">
        <f>(N56-O56)/7</f>
        <v/>
      </c>
      <c r="S56" s="368">
        <f>(S55)</f>
        <v/>
      </c>
    </row>
    <row r="57">
      <c r="A57" s="42">
        <f>(A56)</f>
        <v/>
      </c>
      <c r="B57" s="42" t="n">
        <v>2.57</v>
      </c>
      <c r="C57" s="42" t="n">
        <v>2.34</v>
      </c>
      <c r="D57" s="42" t="n">
        <v>2.53</v>
      </c>
      <c r="E57" s="42" t="n">
        <v>2.45</v>
      </c>
      <c r="F57" s="42" t="n">
        <v>2.38</v>
      </c>
      <c r="G57" s="42" t="n">
        <v>2.44</v>
      </c>
      <c r="H57" s="42">
        <f>MAX(B57:G57)</f>
        <v/>
      </c>
      <c r="I57" s="42">
        <f>(I56)</f>
        <v/>
      </c>
      <c r="J57" s="37">
        <f>(H57-I57)/(I57)</f>
        <v/>
      </c>
      <c r="K57" s="43">
        <f>(K56)</f>
        <v/>
      </c>
      <c r="L57" s="37">
        <f>(H57-K57)/(K57)</f>
        <v/>
      </c>
      <c r="M57" s="42">
        <f>1000*H57</f>
        <v/>
      </c>
      <c r="N57" s="44" t="n">
        <v>43215</v>
      </c>
      <c r="O57" s="44">
        <f>(O56)</f>
        <v/>
      </c>
      <c r="P57" s="47">
        <f>(N57-O57)</f>
        <v/>
      </c>
      <c r="Q57" s="44">
        <f>(Q56)</f>
        <v/>
      </c>
      <c r="R57" s="368">
        <f>(N57-O57)/7</f>
        <v/>
      </c>
      <c r="S57" s="368">
        <f>(S56)</f>
        <v/>
      </c>
    </row>
    <row r="58">
      <c r="A58" s="42">
        <f>(A57)</f>
        <v/>
      </c>
      <c r="B58" s="42" t="n">
        <v>2.28</v>
      </c>
      <c r="C58" s="42" t="n">
        <v>2.32</v>
      </c>
      <c r="D58" s="42" t="n">
        <v>2.42</v>
      </c>
      <c r="E58" s="42" t="n">
        <v>2.6</v>
      </c>
      <c r="F58" s="42" t="n">
        <v>2.27</v>
      </c>
      <c r="G58" s="42" t="n">
        <v>2.32</v>
      </c>
      <c r="H58" s="42">
        <f>MAX(B58:G58)</f>
        <v/>
      </c>
      <c r="I58" s="42">
        <f>(I57)</f>
        <v/>
      </c>
      <c r="J58" s="37">
        <f>(H58-I58)/(I58)</f>
        <v/>
      </c>
      <c r="K58" s="43">
        <f>(K57)</f>
        <v/>
      </c>
      <c r="L58" s="37">
        <f>(H58-K58)/(K58)</f>
        <v/>
      </c>
      <c r="M58" s="42">
        <f>1000*H58</f>
        <v/>
      </c>
      <c r="N58" s="44" t="n">
        <v>43216</v>
      </c>
      <c r="O58" s="44">
        <f>(O57)</f>
        <v/>
      </c>
      <c r="P58" s="47">
        <f>(N58-O58)</f>
        <v/>
      </c>
      <c r="Q58" s="44">
        <f>(Q57)</f>
        <v/>
      </c>
      <c r="R58" s="368">
        <f>(N58-O58)/7</f>
        <v/>
      </c>
      <c r="S58" s="368">
        <f>(S57)</f>
        <v/>
      </c>
    </row>
    <row r="59">
      <c r="A59" s="42">
        <f>(A58)</f>
        <v/>
      </c>
      <c r="B59" s="42" t="n">
        <v>2.35</v>
      </c>
      <c r="C59" s="42" t="n">
        <v>2.54</v>
      </c>
      <c r="D59" s="42" t="n">
        <v>2.47</v>
      </c>
      <c r="E59" s="42" t="n">
        <v>2.43</v>
      </c>
      <c r="F59" s="42" t="n">
        <v>2.37</v>
      </c>
      <c r="G59" s="42" t="n">
        <v>2.51</v>
      </c>
      <c r="H59" s="42">
        <f>MAX(B59:G59)</f>
        <v/>
      </c>
      <c r="I59" s="42">
        <f>(I58)</f>
        <v/>
      </c>
      <c r="J59" s="37">
        <f>(H59-I59)/(I59)</f>
        <v/>
      </c>
      <c r="K59" s="43">
        <f>(K58)</f>
        <v/>
      </c>
      <c r="L59" s="37">
        <f>(H59-K59)/(K59)</f>
        <v/>
      </c>
      <c r="M59" s="42">
        <f>1000*H59</f>
        <v/>
      </c>
      <c r="N59" s="44" t="n">
        <v>43217</v>
      </c>
      <c r="O59" s="44">
        <f>(O58)</f>
        <v/>
      </c>
      <c r="P59" s="47">
        <f>(N59-O59)</f>
        <v/>
      </c>
      <c r="Q59" s="44">
        <f>(Q58)</f>
        <v/>
      </c>
      <c r="R59" s="368">
        <f>(N59-O59)/7</f>
        <v/>
      </c>
      <c r="S59" s="368">
        <f>(S58)</f>
        <v/>
      </c>
    </row>
    <row r="60">
      <c r="A60" s="42">
        <f>(A59)</f>
        <v/>
      </c>
      <c r="B60" s="42" t="n">
        <v>2.43</v>
      </c>
      <c r="C60" s="42" t="n">
        <v>2.4</v>
      </c>
      <c r="D60" s="42" t="n">
        <v>2.4</v>
      </c>
      <c r="E60" s="42" t="n">
        <v>2.4</v>
      </c>
      <c r="F60" s="42" t="n">
        <v>2.5</v>
      </c>
      <c r="G60" s="42" t="n">
        <v>2.5</v>
      </c>
      <c r="H60" s="42">
        <f>MAX(B60:G60)</f>
        <v/>
      </c>
      <c r="I60" s="42">
        <f>(I59)</f>
        <v/>
      </c>
      <c r="J60" s="37">
        <f>(H60-I60)/(I60)</f>
        <v/>
      </c>
      <c r="K60" s="43">
        <f>(K59)</f>
        <v/>
      </c>
      <c r="L60" s="37">
        <f>(H60-K60)/(K60)</f>
        <v/>
      </c>
      <c r="M60" s="42">
        <f>1000*H60</f>
        <v/>
      </c>
      <c r="N60" s="44" t="n">
        <v>43218</v>
      </c>
      <c r="O60" s="44">
        <f>(O59)</f>
        <v/>
      </c>
      <c r="P60" s="47">
        <f>(N60-O60)</f>
        <v/>
      </c>
      <c r="Q60" s="44">
        <f>(Q59)</f>
        <v/>
      </c>
      <c r="R60" s="368">
        <f>(N60-O60)/7</f>
        <v/>
      </c>
      <c r="S60" s="368">
        <f>(S59)</f>
        <v/>
      </c>
    </row>
    <row r="61">
      <c r="A61" s="42">
        <f>(A60)</f>
        <v/>
      </c>
      <c r="B61" s="42" t="n">
        <v>2.65</v>
      </c>
      <c r="C61" s="42" t="n">
        <v>2.56</v>
      </c>
      <c r="D61" s="42" t="n">
        <v>2.6</v>
      </c>
      <c r="E61" s="42" t="n">
        <v>2.43</v>
      </c>
      <c r="F61" s="42" t="n">
        <v>2.48</v>
      </c>
      <c r="G61" s="42" t="n">
        <v>2.5</v>
      </c>
      <c r="H61" s="42">
        <f>MAX(B61:G61)</f>
        <v/>
      </c>
      <c r="I61" s="42">
        <f>(I60)</f>
        <v/>
      </c>
      <c r="J61" s="37">
        <f>(H61-I61)/(I61)</f>
        <v/>
      </c>
      <c r="K61" s="43">
        <f>(K60)</f>
        <v/>
      </c>
      <c r="L61" s="37">
        <f>(H61-K61)/(K61)</f>
        <v/>
      </c>
      <c r="M61" s="42">
        <f>1000*H61</f>
        <v/>
      </c>
      <c r="N61" s="44" t="n">
        <v>43219</v>
      </c>
      <c r="O61" s="44">
        <f>(O60)</f>
        <v/>
      </c>
      <c r="P61" s="47">
        <f>(N61-O61)</f>
        <v/>
      </c>
      <c r="Q61" s="44">
        <f>(Q60)</f>
        <v/>
      </c>
      <c r="R61" s="368">
        <f>(N61-O61)/7</f>
        <v/>
      </c>
      <c r="S61" s="368">
        <f>(S60)</f>
        <v/>
      </c>
    </row>
    <row r="62">
      <c r="A62" s="42">
        <f>(A61)</f>
        <v/>
      </c>
      <c r="B62" s="42" t="n">
        <v>2.55</v>
      </c>
      <c r="C62" s="42" t="n">
        <v>2.54</v>
      </c>
      <c r="D62" s="42" t="n">
        <v>2.55</v>
      </c>
      <c r="E62" s="42" t="n">
        <v>2.56</v>
      </c>
      <c r="F62" s="42" t="n">
        <v>2.55</v>
      </c>
      <c r="G62" s="42" t="n">
        <v>2.47</v>
      </c>
      <c r="H62" s="42">
        <f>MAX(B62:G62)</f>
        <v/>
      </c>
      <c r="I62" s="42">
        <f>(I61)</f>
        <v/>
      </c>
      <c r="J62" s="37">
        <f>(H62-I62)/(I62)</f>
        <v/>
      </c>
      <c r="K62" s="43">
        <f>(K61)</f>
        <v/>
      </c>
      <c r="L62" s="37">
        <f>(H62-K62)/(K62)</f>
        <v/>
      </c>
      <c r="M62" s="42">
        <f>1000*H62</f>
        <v/>
      </c>
      <c r="N62" s="44" t="n">
        <v>43220</v>
      </c>
      <c r="O62" s="44">
        <f>(O61)</f>
        <v/>
      </c>
      <c r="P62" s="47">
        <f>(N62-O62)</f>
        <v/>
      </c>
      <c r="Q62" s="44">
        <f>(Q61)</f>
        <v/>
      </c>
      <c r="R62" s="368">
        <f>(N62-O62)/7</f>
        <v/>
      </c>
      <c r="S62" s="368">
        <f>(S61)</f>
        <v/>
      </c>
    </row>
    <row r="63">
      <c r="A63" s="113">
        <f>(A62)</f>
        <v/>
      </c>
      <c r="B63" s="113" t="n">
        <v>2.55</v>
      </c>
      <c r="C63" s="113" t="n">
        <v>2.45</v>
      </c>
      <c r="D63" s="113" t="n">
        <v>2.35</v>
      </c>
      <c r="E63" s="113" t="n">
        <v>2.47</v>
      </c>
      <c r="F63" s="113" t="n">
        <v>2.56</v>
      </c>
      <c r="G63" s="113" t="n">
        <v>2.4</v>
      </c>
      <c r="H63" s="113">
        <f>MAX(B63:G63)</f>
        <v/>
      </c>
      <c r="I63" s="113">
        <f>(I62)</f>
        <v/>
      </c>
      <c r="J63" s="111">
        <f>(H63-I63)/(I63)</f>
        <v/>
      </c>
      <c r="K63" s="112">
        <f>(K62)</f>
        <v/>
      </c>
      <c r="L63" s="111">
        <f>(H63-K63)/(K63)</f>
        <v/>
      </c>
      <c r="M63" s="113">
        <f>1000*H63</f>
        <v/>
      </c>
      <c r="N63" s="114" t="n">
        <v>43221</v>
      </c>
      <c r="O63" s="114">
        <f>(O62)</f>
        <v/>
      </c>
      <c r="P63" s="115">
        <f>(N63-O63)</f>
        <v/>
      </c>
      <c r="Q63" s="114">
        <f>(Q62)</f>
        <v/>
      </c>
      <c r="R63" s="368">
        <f>(N63-O63)/7</f>
        <v/>
      </c>
      <c r="S63" s="371">
        <f>(S62)</f>
        <v/>
      </c>
    </row>
    <row r="64">
      <c r="A64" s="42">
        <f>(A63)</f>
        <v/>
      </c>
      <c r="B64" s="42" t="n">
        <v>2.5</v>
      </c>
      <c r="C64" s="42" t="n">
        <v>2.35</v>
      </c>
      <c r="D64" s="42" t="n">
        <v>2.42</v>
      </c>
      <c r="E64" s="42" t="n">
        <v>2.6</v>
      </c>
      <c r="F64" s="42" t="n">
        <v>2.5</v>
      </c>
      <c r="G64" s="42" t="n">
        <v>2.34</v>
      </c>
      <c r="H64" s="42">
        <f>MAX(B64:G64)</f>
        <v/>
      </c>
      <c r="I64" s="42">
        <f>(I63)</f>
        <v/>
      </c>
      <c r="J64" s="37">
        <f>(H64-I64)/(I64)</f>
        <v/>
      </c>
      <c r="K64" s="43">
        <f>(K63)</f>
        <v/>
      </c>
      <c r="L64" s="37">
        <f>(H64-K64)/(K64)</f>
        <v/>
      </c>
      <c r="M64" s="42">
        <f>1000*H64</f>
        <v/>
      </c>
      <c r="N64" s="44" t="n">
        <v>43222</v>
      </c>
      <c r="O64" s="44">
        <f>(O63)</f>
        <v/>
      </c>
      <c r="P64" s="47">
        <f>(N64-O64)</f>
        <v/>
      </c>
      <c r="Q64" s="44">
        <f>(Q63)</f>
        <v/>
      </c>
      <c r="R64" s="368">
        <f>(N64-O64)/7</f>
        <v/>
      </c>
      <c r="S64" s="368">
        <f>(S63)</f>
        <v/>
      </c>
    </row>
    <row r="65">
      <c r="A65" s="42">
        <f>(A64)</f>
        <v/>
      </c>
      <c r="B65" s="42" t="n">
        <v>2.47</v>
      </c>
      <c r="C65" s="42" t="n">
        <v>2.62</v>
      </c>
      <c r="D65" s="46" t="n">
        <v>2.54</v>
      </c>
      <c r="E65" s="42" t="n">
        <v>2.28</v>
      </c>
      <c r="F65" s="42" t="n">
        <v>2.44</v>
      </c>
      <c r="G65" s="42" t="n">
        <v>2.35</v>
      </c>
      <c r="H65" s="42">
        <f>MAX(B65:G65)</f>
        <v/>
      </c>
      <c r="I65" s="42">
        <f>(I64)</f>
        <v/>
      </c>
      <c r="J65" s="37">
        <f>(H65-I65)/(I65)</f>
        <v/>
      </c>
      <c r="K65" s="43">
        <f>(K64)</f>
        <v/>
      </c>
      <c r="L65" s="37">
        <f>(H65-K65)/(K65)</f>
        <v/>
      </c>
      <c r="M65" s="42">
        <f>1000*H65</f>
        <v/>
      </c>
      <c r="N65" s="44" t="n">
        <v>43223</v>
      </c>
      <c r="O65" s="44">
        <f>(O64)</f>
        <v/>
      </c>
      <c r="P65" s="47">
        <f>(N65-O65)</f>
        <v/>
      </c>
      <c r="Q65" s="44">
        <f>(Q64)</f>
        <v/>
      </c>
      <c r="R65" s="368">
        <f>(N65-O65)/7</f>
        <v/>
      </c>
      <c r="S65" s="368">
        <f>(S64)</f>
        <v/>
      </c>
    </row>
    <row r="66">
      <c r="A66" s="42">
        <f>(A65)</f>
        <v/>
      </c>
      <c r="B66" s="42" t="n">
        <v>2.54</v>
      </c>
      <c r="C66" s="42" t="n">
        <v>2.45</v>
      </c>
      <c r="D66" s="42" t="n">
        <v>2.35</v>
      </c>
      <c r="E66" s="42" t="n">
        <v>2.48</v>
      </c>
      <c r="F66" s="42" t="n">
        <v>2.57</v>
      </c>
      <c r="G66" s="42" t="n">
        <v>2.4</v>
      </c>
      <c r="H66" s="42">
        <f>MAX(B66:G66)</f>
        <v/>
      </c>
      <c r="I66" s="42">
        <f>(I65)</f>
        <v/>
      </c>
      <c r="J66" s="37">
        <f>(H66-I66)/(I66)</f>
        <v/>
      </c>
      <c r="K66" s="43">
        <f>(K65)</f>
        <v/>
      </c>
      <c r="L66" s="37">
        <f>(H66-K66)/(K66)</f>
        <v/>
      </c>
      <c r="M66" s="42">
        <f>1000*H66</f>
        <v/>
      </c>
      <c r="N66" s="44" t="n">
        <v>43224</v>
      </c>
      <c r="O66" s="44">
        <f>(O65)</f>
        <v/>
      </c>
      <c r="P66" s="47">
        <f>(N66-O66)</f>
        <v/>
      </c>
      <c r="Q66" s="44">
        <f>(Q65)</f>
        <v/>
      </c>
      <c r="R66" s="368">
        <f>(N66-O66)/7</f>
        <v/>
      </c>
      <c r="S66" s="368">
        <f>(S65)</f>
        <v/>
      </c>
      <c r="U66" s="30" t="n"/>
      <c r="V66" s="30" t="n"/>
      <c r="W66" s="30" t="n"/>
      <c r="X66" s="30" t="n"/>
      <c r="Y66" s="30" t="n"/>
      <c r="AA66" s="30" t="n"/>
      <c r="AB66" s="30" t="n"/>
      <c r="AC66" s="30" t="n"/>
      <c r="AD66" s="30" t="n"/>
      <c r="AE66" s="30" t="n"/>
    </row>
    <row r="67">
      <c r="A67" s="42">
        <f>(A66)</f>
        <v/>
      </c>
      <c r="B67" s="42" t="n">
        <v>2.38</v>
      </c>
      <c r="C67" s="42" t="n">
        <v>2.3</v>
      </c>
      <c r="D67" s="42" t="n">
        <v>2.6</v>
      </c>
      <c r="E67" s="42" t="n">
        <v>2.5</v>
      </c>
      <c r="F67" s="42" t="n">
        <v>2.6</v>
      </c>
      <c r="G67" s="42" t="n">
        <v>2.5</v>
      </c>
      <c r="H67" s="42">
        <f>MAX(B67:G67)</f>
        <v/>
      </c>
      <c r="I67" s="42">
        <f>(I66)</f>
        <v/>
      </c>
      <c r="J67" s="37">
        <f>(H67-I67)/(I67)</f>
        <v/>
      </c>
      <c r="K67" s="43">
        <f>(K66)</f>
        <v/>
      </c>
      <c r="L67" s="37">
        <f>(H67-K67)/(K67)</f>
        <v/>
      </c>
      <c r="M67" s="42">
        <f>1000*H67</f>
        <v/>
      </c>
      <c r="N67" s="44" t="n">
        <v>43225</v>
      </c>
      <c r="O67" s="44">
        <f>(O66)</f>
        <v/>
      </c>
      <c r="P67" s="47">
        <f>(N67-O67)</f>
        <v/>
      </c>
      <c r="Q67" s="44">
        <f>(Q66)</f>
        <v/>
      </c>
      <c r="R67" s="368">
        <f>(N67-O67)/7</f>
        <v/>
      </c>
      <c r="S67" s="368">
        <f>(S66)</f>
        <v/>
      </c>
      <c r="U67" s="370" t="n"/>
      <c r="V67" s="27" t="n"/>
      <c r="W67" s="369" t="n"/>
      <c r="X67" s="172" t="n"/>
      <c r="Y67" s="370" t="n"/>
      <c r="AA67" s="369" t="n"/>
      <c r="AB67" s="27" t="n"/>
      <c r="AC67" s="369" t="n"/>
      <c r="AD67" s="172" t="n"/>
      <c r="AE67" s="370" t="n"/>
    </row>
    <row r="68">
      <c r="A68" s="42">
        <f>(A67)</f>
        <v/>
      </c>
      <c r="B68" s="42" t="n">
        <v>2.43</v>
      </c>
      <c r="C68" s="42" t="n">
        <v>2.56</v>
      </c>
      <c r="D68" s="42" t="n">
        <v>2.35</v>
      </c>
      <c r="E68" s="42" t="n">
        <v>2.61</v>
      </c>
      <c r="F68" s="42" t="n">
        <v>2.44</v>
      </c>
      <c r="G68" s="42" t="n">
        <v>2.6</v>
      </c>
      <c r="H68" s="42">
        <f>MAX(B68:G68)</f>
        <v/>
      </c>
      <c r="I68" s="42">
        <f>(I67)</f>
        <v/>
      </c>
      <c r="J68" s="37">
        <f>(H68-I68)/(I68)</f>
        <v/>
      </c>
      <c r="K68" s="43">
        <f>(K67)</f>
        <v/>
      </c>
      <c r="L68" s="37">
        <f>(H68-K68)/(K68)</f>
        <v/>
      </c>
      <c r="M68" s="42">
        <f>1000*H68</f>
        <v/>
      </c>
      <c r="N68" s="44" t="n">
        <v>43226</v>
      </c>
      <c r="O68" s="44">
        <f>(O67)</f>
        <v/>
      </c>
      <c r="P68" s="47">
        <f>(N68-O68)</f>
        <v/>
      </c>
      <c r="Q68" s="44">
        <f>(Q67)</f>
        <v/>
      </c>
      <c r="R68" s="368">
        <f>(N68-O68)/7</f>
        <v/>
      </c>
      <c r="S68" s="368">
        <f>(S67)</f>
        <v/>
      </c>
      <c r="U68" s="29" t="n"/>
      <c r="V68" s="29" t="n"/>
      <c r="W68" s="29" t="n"/>
      <c r="X68" s="29" t="n"/>
      <c r="Y68" s="29" t="n"/>
    </row>
    <row r="69">
      <c r="A69" s="42">
        <f>(A68)</f>
        <v/>
      </c>
      <c r="B69" s="42" t="n">
        <v>2.46</v>
      </c>
      <c r="C69" s="42" t="n">
        <v>2.41</v>
      </c>
      <c r="D69" s="42" t="n">
        <v>2.23</v>
      </c>
      <c r="E69" s="42" t="n">
        <v>2.33</v>
      </c>
      <c r="F69" s="42" t="n">
        <v>2.42</v>
      </c>
      <c r="G69" s="42" t="n">
        <v>2.6</v>
      </c>
      <c r="H69" s="42">
        <f>MAX(B69:G69)</f>
        <v/>
      </c>
      <c r="I69" s="42">
        <f>(I68)</f>
        <v/>
      </c>
      <c r="J69" s="37">
        <f>(H69-I69)/(I69)</f>
        <v/>
      </c>
      <c r="K69" s="43">
        <f>(K68)</f>
        <v/>
      </c>
      <c r="L69" s="37">
        <f>(H69-K69)/(K69)</f>
        <v/>
      </c>
      <c r="M69" s="42">
        <f>1000*H69</f>
        <v/>
      </c>
      <c r="N69" s="44" t="n">
        <v>43227</v>
      </c>
      <c r="O69" s="44">
        <f>(O68)</f>
        <v/>
      </c>
      <c r="P69" s="47">
        <f>(N69-O69)</f>
        <v/>
      </c>
      <c r="Q69" s="44">
        <f>(Q68)</f>
        <v/>
      </c>
      <c r="R69" s="368">
        <f>(N69-O69)/7</f>
        <v/>
      </c>
      <c r="S69" s="368">
        <f>(S68)</f>
        <v/>
      </c>
      <c r="U69" s="121" t="n"/>
      <c r="V69" s="121" t="n"/>
      <c r="W69" s="121" t="n"/>
      <c r="X69" s="122" t="n"/>
      <c r="Y69" s="28" t="n"/>
      <c r="AA69" s="28" t="n"/>
      <c r="AB69" s="28" t="n"/>
      <c r="AC69" s="28" t="n"/>
      <c r="AD69" s="28" t="n"/>
      <c r="AE69" s="28" t="n"/>
    </row>
    <row r="70">
      <c r="A70" s="113">
        <f>(A69)</f>
        <v/>
      </c>
      <c r="B70" s="113" t="n">
        <v>2.4</v>
      </c>
      <c r="C70" s="113" t="n">
        <v>2.15</v>
      </c>
      <c r="D70" s="113" t="n">
        <v>2.34</v>
      </c>
      <c r="E70" s="113" t="n">
        <v>2.45</v>
      </c>
      <c r="F70" s="113" t="n">
        <v>2.37</v>
      </c>
      <c r="G70" s="113" t="n">
        <v>2.35</v>
      </c>
      <c r="H70" s="113">
        <f>MAX(B70:G70)</f>
        <v/>
      </c>
      <c r="I70" s="113">
        <f>(I69)</f>
        <v/>
      </c>
      <c r="J70" s="111">
        <f>(H70-I70)/(I70)</f>
        <v/>
      </c>
      <c r="K70" s="112">
        <f>(K69)</f>
        <v/>
      </c>
      <c r="L70" s="111">
        <f>(H70-K70)/(K70)</f>
        <v/>
      </c>
      <c r="M70" s="113">
        <f>1000*H70</f>
        <v/>
      </c>
      <c r="N70" s="114" t="n">
        <v>43228</v>
      </c>
      <c r="O70" s="114">
        <f>(O69)</f>
        <v/>
      </c>
      <c r="P70" s="115">
        <f>(N70-O70)</f>
        <v/>
      </c>
      <c r="Q70" s="114">
        <f>(Q69)</f>
        <v/>
      </c>
      <c r="R70" s="368">
        <f>(N70-O70)/7</f>
        <v/>
      </c>
      <c r="S70" s="371">
        <f>(S69)</f>
        <v/>
      </c>
    </row>
    <row r="71">
      <c r="A71" s="42">
        <f>(A70)</f>
        <v/>
      </c>
      <c r="B71" s="42" t="n">
        <v>2.5</v>
      </c>
      <c r="C71" s="42" t="n">
        <v>2.34</v>
      </c>
      <c r="D71" s="42" t="n">
        <v>2.56</v>
      </c>
      <c r="E71" s="42" t="n">
        <v>2.43</v>
      </c>
      <c r="F71" s="42" t="n">
        <v>2.4</v>
      </c>
      <c r="G71" s="42" t="n">
        <v>2.5</v>
      </c>
      <c r="H71" s="42">
        <f>MAX(B71:G71)</f>
        <v/>
      </c>
      <c r="I71" s="42">
        <f>(I70)</f>
        <v/>
      </c>
      <c r="J71" s="37">
        <f>(H71-I71)/(I71)</f>
        <v/>
      </c>
      <c r="K71" s="43">
        <f>(K70)</f>
        <v/>
      </c>
      <c r="L71" s="37">
        <f>(H71-K71)/(K71)</f>
        <v/>
      </c>
      <c r="M71" s="42">
        <f>1000*H71</f>
        <v/>
      </c>
      <c r="N71" s="44" t="n">
        <v>43229</v>
      </c>
      <c r="O71" s="44">
        <f>(O70)</f>
        <v/>
      </c>
      <c r="P71" s="47">
        <f>(N71-O71)</f>
        <v/>
      </c>
      <c r="Q71" s="44">
        <f>(Q70)</f>
        <v/>
      </c>
      <c r="R71" s="368">
        <f>(N71-O71)/7</f>
        <v/>
      </c>
      <c r="S71" s="368">
        <f>(S70)</f>
        <v/>
      </c>
    </row>
    <row r="72">
      <c r="A72" s="42">
        <f>(A71)</f>
        <v/>
      </c>
      <c r="B72" s="42" t="n">
        <v>2.5</v>
      </c>
      <c r="C72" s="42" t="n">
        <v>2.37</v>
      </c>
      <c r="D72" s="42" t="n">
        <v>2.53</v>
      </c>
      <c r="E72" s="42" t="n">
        <v>2.4</v>
      </c>
      <c r="F72" s="42" t="n">
        <v>2.51</v>
      </c>
      <c r="G72" s="42" t="n">
        <v>2.49</v>
      </c>
      <c r="H72" s="42">
        <f>MAX(B72:G72)</f>
        <v/>
      </c>
      <c r="I72" s="42">
        <f>(I71)</f>
        <v/>
      </c>
      <c r="J72" s="37">
        <f>(H72-I72)/(I72)</f>
        <v/>
      </c>
      <c r="K72" s="43">
        <f>(K71)</f>
        <v/>
      </c>
      <c r="L72" s="37">
        <f>(H72-K72)/(K72)</f>
        <v/>
      </c>
      <c r="M72" s="42">
        <f>1000*H72</f>
        <v/>
      </c>
      <c r="N72" s="44" t="n">
        <v>43230</v>
      </c>
      <c r="O72" s="44">
        <f>(O71)</f>
        <v/>
      </c>
      <c r="P72" s="47">
        <f>(N72-O72)</f>
        <v/>
      </c>
      <c r="Q72" s="44">
        <f>(Q71)</f>
        <v/>
      </c>
      <c r="R72" s="368">
        <f>(N72-O72)/7</f>
        <v/>
      </c>
      <c r="S72" s="368">
        <f>(S71)</f>
        <v/>
      </c>
    </row>
    <row r="73">
      <c r="A73" s="42">
        <f>(A72)</f>
        <v/>
      </c>
      <c r="B73" s="42" t="n">
        <v>2.62</v>
      </c>
      <c r="C73" s="42" t="n">
        <v>2.6</v>
      </c>
      <c r="D73" s="42" t="n">
        <v>2.56</v>
      </c>
      <c r="E73" s="42" t="n">
        <v>2.5</v>
      </c>
      <c r="F73" s="42" t="n">
        <v>2.64</v>
      </c>
      <c r="G73" s="42" t="n">
        <v>2.6</v>
      </c>
      <c r="H73" s="42">
        <f>MAX(B73:G73)</f>
        <v/>
      </c>
      <c r="I73" s="42">
        <f>(I72)</f>
        <v/>
      </c>
      <c r="J73" s="37">
        <f>(H73-I73)/(I73)</f>
        <v/>
      </c>
      <c r="K73" s="43">
        <f>(K72)</f>
        <v/>
      </c>
      <c r="L73" s="37">
        <f>(H73-K73)/(K73)</f>
        <v/>
      </c>
      <c r="M73" s="42">
        <f>1000*H73</f>
        <v/>
      </c>
      <c r="N73" s="44" t="n">
        <v>43231</v>
      </c>
      <c r="O73" s="44">
        <f>(O72)</f>
        <v/>
      </c>
      <c r="P73" s="47">
        <f>(N73-O73)</f>
        <v/>
      </c>
      <c r="Q73" s="44">
        <f>(Q72)</f>
        <v/>
      </c>
      <c r="R73" s="368">
        <f>(N73-O73)/7</f>
        <v/>
      </c>
      <c r="S73" s="368">
        <f>(S72)</f>
        <v/>
      </c>
    </row>
    <row r="74">
      <c r="A74" s="42">
        <f>(A73)</f>
        <v/>
      </c>
      <c r="B74" s="42" t="n">
        <v>2.2</v>
      </c>
      <c r="C74" s="42" t="n">
        <v>2.3</v>
      </c>
      <c r="D74" s="42" t="n">
        <v>2.35</v>
      </c>
      <c r="E74" s="42" t="n">
        <v>2.27</v>
      </c>
      <c r="F74" s="42" t="n">
        <v>2.22</v>
      </c>
      <c r="G74" s="42" t="n">
        <v>2.37</v>
      </c>
      <c r="H74" s="42">
        <f>MAX(B74:G74)</f>
        <v/>
      </c>
      <c r="I74" s="42">
        <f>(I73)</f>
        <v/>
      </c>
      <c r="J74" s="37">
        <f>(H74-I74)/(I74)</f>
        <v/>
      </c>
      <c r="K74" s="43">
        <f>(K73)</f>
        <v/>
      </c>
      <c r="L74" s="37">
        <f>(H74-K74)/(K74)</f>
        <v/>
      </c>
      <c r="M74" s="42">
        <f>1000*H74</f>
        <v/>
      </c>
      <c r="N74" s="44" t="n">
        <v>43233</v>
      </c>
      <c r="O74" s="44">
        <f>(O73)</f>
        <v/>
      </c>
      <c r="P74" s="47">
        <f>(N74-O74)</f>
        <v/>
      </c>
      <c r="Q74" s="44">
        <f>(Q73)</f>
        <v/>
      </c>
      <c r="R74" s="368">
        <f>(N74-O74)/7</f>
        <v/>
      </c>
      <c r="S74" s="368">
        <f>(S73)</f>
        <v/>
      </c>
    </row>
    <row r="75">
      <c r="A75" s="42">
        <f>(A74)</f>
        <v/>
      </c>
      <c r="B75" s="42" t="n">
        <v>2.3</v>
      </c>
      <c r="C75" s="42" t="n">
        <v>2.42</v>
      </c>
      <c r="D75" s="42" t="n">
        <v>2.37</v>
      </c>
      <c r="E75" s="42" t="n">
        <v>2.7</v>
      </c>
      <c r="F75" s="42" t="n">
        <v>2.34</v>
      </c>
      <c r="G75" s="42" t="n">
        <v>2.49</v>
      </c>
      <c r="H75" s="42">
        <f>MAX(B75:G75)</f>
        <v/>
      </c>
      <c r="I75" s="42">
        <f>(I74)</f>
        <v/>
      </c>
      <c r="J75" s="37">
        <f>(H75-I75)/(I75)</f>
        <v/>
      </c>
      <c r="K75" s="43">
        <f>(K74)</f>
        <v/>
      </c>
      <c r="L75" s="37">
        <f>(H75-K75)/(K75)</f>
        <v/>
      </c>
      <c r="M75" s="42">
        <f>1000*H75</f>
        <v/>
      </c>
      <c r="N75" s="44" t="n">
        <v>43233</v>
      </c>
      <c r="O75" s="44">
        <f>(O74)</f>
        <v/>
      </c>
      <c r="P75" s="47">
        <f>(N75-O75)</f>
        <v/>
      </c>
      <c r="Q75" s="44">
        <f>(Q74)</f>
        <v/>
      </c>
      <c r="R75" s="368">
        <f>(N75-O75)/7</f>
        <v/>
      </c>
      <c r="S75" s="368">
        <f>(S74)</f>
        <v/>
      </c>
    </row>
    <row r="76">
      <c r="A76" s="42">
        <f>(A75)</f>
        <v/>
      </c>
      <c r="B76" s="42" t="n">
        <v>2.61</v>
      </c>
      <c r="C76" s="42" t="n">
        <v>2.51</v>
      </c>
      <c r="D76" s="42" t="n">
        <v>2.34</v>
      </c>
      <c r="E76" s="42" t="n">
        <v>2.47</v>
      </c>
      <c r="F76" s="42" t="n">
        <v>2.43</v>
      </c>
      <c r="G76" s="42" t="n">
        <v>2.56</v>
      </c>
      <c r="H76" s="42">
        <f>MAX(B76:G76)</f>
        <v/>
      </c>
      <c r="I76" s="42">
        <f>(I75)</f>
        <v/>
      </c>
      <c r="J76" s="37">
        <f>(H76-I76)/(I76)</f>
        <v/>
      </c>
      <c r="K76" s="43">
        <f>(K75)</f>
        <v/>
      </c>
      <c r="L76" s="37">
        <f>(H76-K76)/(K76)</f>
        <v/>
      </c>
      <c r="M76" s="42">
        <f>1000*H76</f>
        <v/>
      </c>
      <c r="N76" s="44" t="n">
        <v>43232</v>
      </c>
      <c r="O76" s="44">
        <f>(O75)</f>
        <v/>
      </c>
      <c r="P76" s="47">
        <f>(N76-O76)</f>
        <v/>
      </c>
      <c r="Q76" s="44">
        <f>(Q75)</f>
        <v/>
      </c>
      <c r="R76" s="368">
        <f>(N76-O76)/7</f>
        <v/>
      </c>
      <c r="S76" s="368">
        <f>(S75)</f>
        <v/>
      </c>
    </row>
    <row r="77">
      <c r="A77" s="113">
        <f>(A76)</f>
        <v/>
      </c>
      <c r="B77" s="113" t="n">
        <v>2.45</v>
      </c>
      <c r="C77" s="113" t="n">
        <v>2.35</v>
      </c>
      <c r="D77" s="113" t="n">
        <v>2.45</v>
      </c>
      <c r="E77" s="113" t="n">
        <v>2.4</v>
      </c>
      <c r="F77" s="113" t="n">
        <v>2.36</v>
      </c>
      <c r="G77" s="113" t="n">
        <v>2.44</v>
      </c>
      <c r="H77" s="113">
        <f>MAX(B77:G77)</f>
        <v/>
      </c>
      <c r="I77" s="113">
        <f>(I76)</f>
        <v/>
      </c>
      <c r="J77" s="111">
        <f>(H77-I77)/(I77)</f>
        <v/>
      </c>
      <c r="K77" s="112">
        <f>(K76)</f>
        <v/>
      </c>
      <c r="L77" s="111">
        <f>(H77-K77)/(K77)</f>
        <v/>
      </c>
      <c r="M77" s="113">
        <f>1000*H77</f>
        <v/>
      </c>
      <c r="N77" s="114" t="n">
        <v>43234</v>
      </c>
      <c r="O77" s="114">
        <f>(O76)</f>
        <v/>
      </c>
      <c r="P77" s="115">
        <f>(N77-O77)</f>
        <v/>
      </c>
      <c r="Q77" s="114">
        <f>(Q76)</f>
        <v/>
      </c>
      <c r="R77" s="368">
        <f>(N77-O77)/7</f>
        <v/>
      </c>
      <c r="S77" s="371">
        <f>(S76)</f>
        <v/>
      </c>
    </row>
    <row r="78">
      <c r="A78">
        <f>(A77)</f>
        <v/>
      </c>
      <c r="B78" t="n">
        <v>2.55</v>
      </c>
      <c r="C78" t="n">
        <v>2.43</v>
      </c>
      <c r="D78" t="n">
        <v>2.32</v>
      </c>
      <c r="E78" t="n">
        <v>2.45</v>
      </c>
      <c r="F78" t="n">
        <v>2.59</v>
      </c>
      <c r="G78" t="n">
        <v>2.51</v>
      </c>
      <c r="H78">
        <f>MAX(B78:G78)</f>
        <v/>
      </c>
      <c r="I78">
        <f>(I77)</f>
        <v/>
      </c>
      <c r="J78" s="28">
        <f>(H78-I78)/(I78)</f>
        <v/>
      </c>
      <c r="K78" s="27">
        <f>(K77)</f>
        <v/>
      </c>
      <c r="L78" s="28">
        <f>(H78-K78)/(K78)</f>
        <v/>
      </c>
      <c r="M78">
        <f>1000*H78</f>
        <v/>
      </c>
      <c r="N78" s="171" t="n">
        <v>43241</v>
      </c>
      <c r="O78" s="171">
        <f>(O77)</f>
        <v/>
      </c>
      <c r="P78" s="172">
        <f>(N78-O78)</f>
        <v/>
      </c>
      <c r="Q78" s="171">
        <f>(Q77)</f>
        <v/>
      </c>
      <c r="R78" s="368">
        <f>(N78-O78)/7</f>
        <v/>
      </c>
      <c r="S78" s="351" t="inlineStr">
        <is>
          <t>Month 12</t>
        </is>
      </c>
    </row>
    <row r="79">
      <c r="A79">
        <f>(A78)</f>
        <v/>
      </c>
      <c r="B79" t="n">
        <v>2.3</v>
      </c>
      <c r="C79" t="n">
        <v>2.35</v>
      </c>
      <c r="D79" t="n">
        <v>2.39</v>
      </c>
      <c r="E79" t="n">
        <v>2.38</v>
      </c>
      <c r="F79" t="n">
        <v>2.55</v>
      </c>
      <c r="G79" t="n">
        <v>2.31</v>
      </c>
      <c r="H79">
        <f>MAX(B79:G79)</f>
        <v/>
      </c>
      <c r="I79">
        <f>(I78)</f>
        <v/>
      </c>
      <c r="J79" s="28">
        <f>(H79-I79)/(I79)</f>
        <v/>
      </c>
      <c r="K79" s="27">
        <f>(K78)</f>
        <v/>
      </c>
      <c r="L79" s="28">
        <f>(H79-K79)/(K79)</f>
        <v/>
      </c>
      <c r="M79">
        <f>1000*H79</f>
        <v/>
      </c>
      <c r="N79" s="207">
        <f>(N78+7)</f>
        <v/>
      </c>
      <c r="O79" s="171">
        <f>(O78)</f>
        <v/>
      </c>
      <c r="P79" s="172">
        <f>(N79-O79)</f>
        <v/>
      </c>
      <c r="Q79" s="171">
        <f>(Q78)</f>
        <v/>
      </c>
      <c r="R79" s="368">
        <f>(N79-O79)/7</f>
        <v/>
      </c>
      <c r="S79" s="351">
        <f>(S78)</f>
        <v/>
      </c>
    </row>
    <row r="80">
      <c r="A80">
        <f>(A79)</f>
        <v/>
      </c>
      <c r="B80" t="n">
        <v>2.38</v>
      </c>
      <c r="C80" t="n">
        <v>2.43</v>
      </c>
      <c r="D80" t="n">
        <v>2.37</v>
      </c>
      <c r="E80" t="n">
        <v>2.3</v>
      </c>
      <c r="F80" t="n">
        <v>2.45</v>
      </c>
      <c r="G80" t="n">
        <v>2.52</v>
      </c>
      <c r="H80">
        <f>MAX(B80:G80)</f>
        <v/>
      </c>
      <c r="I80">
        <f>(I79)</f>
        <v/>
      </c>
      <c r="J80" s="28">
        <f>(H80-I80)/(I80)</f>
        <v/>
      </c>
      <c r="K80" s="27">
        <f>(K79)</f>
        <v/>
      </c>
      <c r="L80" s="28">
        <f>(H80-K80)/(K80)</f>
        <v/>
      </c>
      <c r="M80">
        <f>1000*H80</f>
        <v/>
      </c>
      <c r="N80" s="207">
        <f>(N79+7)</f>
        <v/>
      </c>
      <c r="O80" s="171">
        <f>(O79)</f>
        <v/>
      </c>
      <c r="P80" s="172">
        <f>(N80-O80)</f>
        <v/>
      </c>
      <c r="Q80" s="171">
        <f>(Q79)</f>
        <v/>
      </c>
      <c r="R80" s="368">
        <f>(N80-O80)/7</f>
        <v/>
      </c>
      <c r="S80" s="351">
        <f>(S79)</f>
        <v/>
      </c>
    </row>
    <row r="81">
      <c r="A81" s="63">
        <f>(A80)</f>
        <v/>
      </c>
      <c r="B81" s="63" t="n">
        <v>2.57</v>
      </c>
      <c r="C81" s="63" t="n">
        <v>2.34</v>
      </c>
      <c r="D81" s="63" t="n">
        <v>2.53</v>
      </c>
      <c r="E81" s="63" t="n">
        <v>2.45</v>
      </c>
      <c r="F81" s="63" t="n">
        <v>2.38</v>
      </c>
      <c r="G81" s="63" t="n">
        <v>2.44</v>
      </c>
      <c r="H81" s="63">
        <f>MAX(B81:G81)</f>
        <v/>
      </c>
      <c r="I81" s="63">
        <f>(I80)</f>
        <v/>
      </c>
      <c r="J81" s="58">
        <f>(H81-I81)/(I81)</f>
        <v/>
      </c>
      <c r="K81" s="59">
        <f>(K80)</f>
        <v/>
      </c>
      <c r="L81" s="58">
        <f>(H81-K81)/(K81)</f>
        <v/>
      </c>
      <c r="M81" s="63">
        <f>1000*H81</f>
        <v/>
      </c>
      <c r="N81" s="61">
        <f>(N80+7)</f>
        <v/>
      </c>
      <c r="O81" s="173">
        <f>(O80)</f>
        <v/>
      </c>
      <c r="P81" s="174">
        <f>(N81-O81)</f>
        <v/>
      </c>
      <c r="Q81" s="173">
        <f>(Q80)</f>
        <v/>
      </c>
      <c r="R81" s="368">
        <f>(N81-O81)/7</f>
        <v/>
      </c>
      <c r="S81" s="372">
        <f>(S80)</f>
        <v/>
      </c>
    </row>
    <row r="82">
      <c r="A82">
        <f>(A81)</f>
        <v/>
      </c>
      <c r="B82" t="n">
        <v>2.28</v>
      </c>
      <c r="C82" t="n">
        <v>2.32</v>
      </c>
      <c r="D82" t="n">
        <v>2.42</v>
      </c>
      <c r="E82" t="n">
        <v>2.6</v>
      </c>
      <c r="F82" t="n">
        <v>2.27</v>
      </c>
      <c r="G82" t="n">
        <v>2.32</v>
      </c>
      <c r="H82">
        <f>MAX(B82:G82)</f>
        <v/>
      </c>
      <c r="I82">
        <f>(I81)</f>
        <v/>
      </c>
      <c r="J82" s="28">
        <f>(H82-I82)/(I82)</f>
        <v/>
      </c>
      <c r="K82" s="27">
        <f>(K81)</f>
        <v/>
      </c>
      <c r="L82" s="28">
        <f>(H82-K82)/(K82)</f>
        <v/>
      </c>
      <c r="M82">
        <f>1000*H82</f>
        <v/>
      </c>
      <c r="N82" s="207">
        <f>(N81+7)</f>
        <v/>
      </c>
      <c r="O82" s="171">
        <f>(O81)</f>
        <v/>
      </c>
      <c r="P82" s="172">
        <f>(N82-O82)</f>
        <v/>
      </c>
      <c r="Q82" s="171">
        <f>(Q81)</f>
        <v/>
      </c>
      <c r="R82" s="368">
        <f>(N82-O82)/7</f>
        <v/>
      </c>
      <c r="S82" s="351" t="inlineStr">
        <is>
          <t>Month 11</t>
        </is>
      </c>
    </row>
    <row r="83">
      <c r="A83">
        <f>(A82)</f>
        <v/>
      </c>
      <c r="B83" t="n">
        <v>2.35</v>
      </c>
      <c r="C83" t="n">
        <v>2.54</v>
      </c>
      <c r="D83" t="n">
        <v>2.47</v>
      </c>
      <c r="E83" t="n">
        <v>2.43</v>
      </c>
      <c r="F83" t="n">
        <v>2.37</v>
      </c>
      <c r="G83" t="n">
        <v>2.51</v>
      </c>
      <c r="H83">
        <f>MAX(B83:G83)</f>
        <v/>
      </c>
      <c r="I83">
        <f>(I82)</f>
        <v/>
      </c>
      <c r="J83" s="28">
        <f>(H83-I83)/(I83)</f>
        <v/>
      </c>
      <c r="K83" s="27">
        <f>(K82)</f>
        <v/>
      </c>
      <c r="L83" s="28">
        <f>(H83-K83)/(K83)</f>
        <v/>
      </c>
      <c r="M83">
        <f>1000*H83</f>
        <v/>
      </c>
      <c r="N83" s="207">
        <f>(N82+7)</f>
        <v/>
      </c>
      <c r="O83" s="171">
        <f>(O82)</f>
        <v/>
      </c>
      <c r="P83" s="172">
        <f>(N83-O83)</f>
        <v/>
      </c>
      <c r="Q83" s="171">
        <f>(Q82)</f>
        <v/>
      </c>
      <c r="R83" s="368">
        <f>(N83-O83)/7</f>
        <v/>
      </c>
      <c r="S83" s="351">
        <f>(S82)</f>
        <v/>
      </c>
    </row>
    <row r="84">
      <c r="A84">
        <f>(A83)</f>
        <v/>
      </c>
      <c r="B84" t="n">
        <v>2.43</v>
      </c>
      <c r="C84" t="n">
        <v>2.4</v>
      </c>
      <c r="D84" t="n">
        <v>2.4</v>
      </c>
      <c r="E84" t="n">
        <v>2.4</v>
      </c>
      <c r="F84" t="n">
        <v>2.5</v>
      </c>
      <c r="G84" t="n">
        <v>2.5</v>
      </c>
      <c r="H84">
        <f>MAX(B84:G84)</f>
        <v/>
      </c>
      <c r="I84">
        <f>(I83)</f>
        <v/>
      </c>
      <c r="J84" s="28">
        <f>(H84-I84)/(I84)</f>
        <v/>
      </c>
      <c r="K84" s="27">
        <f>(K83)</f>
        <v/>
      </c>
      <c r="L84" s="28">
        <f>(H84-K84)/(K84)</f>
        <v/>
      </c>
      <c r="M84">
        <f>1000*H84</f>
        <v/>
      </c>
      <c r="N84" s="207">
        <f>(N83+7)</f>
        <v/>
      </c>
      <c r="O84" s="171">
        <f>(O83)</f>
        <v/>
      </c>
      <c r="P84" s="172">
        <f>(N84-O84)</f>
        <v/>
      </c>
      <c r="Q84" s="171">
        <f>(Q83)</f>
        <v/>
      </c>
      <c r="R84" s="368">
        <f>(N84-O84)/7</f>
        <v/>
      </c>
      <c r="S84" s="351">
        <f>(S83)</f>
        <v/>
      </c>
    </row>
    <row r="85">
      <c r="A85" s="63">
        <f>(A84)</f>
        <v/>
      </c>
      <c r="B85" s="63" t="n">
        <v>2.65</v>
      </c>
      <c r="C85" s="63" t="n">
        <v>2.56</v>
      </c>
      <c r="D85" s="63" t="n">
        <v>2.6</v>
      </c>
      <c r="E85" s="63" t="n">
        <v>2.43</v>
      </c>
      <c r="F85" s="63" t="n">
        <v>2.48</v>
      </c>
      <c r="G85" s="63" t="n">
        <v>2.5</v>
      </c>
      <c r="H85" s="63">
        <f>MAX(B85:G85)</f>
        <v/>
      </c>
      <c r="I85" s="63">
        <f>(I84)</f>
        <v/>
      </c>
      <c r="J85" s="58">
        <f>(H85-I85)/(I85)</f>
        <v/>
      </c>
      <c r="K85" s="59">
        <f>(K84)</f>
        <v/>
      </c>
      <c r="L85" s="58">
        <f>(H85-K85)/(K85)</f>
        <v/>
      </c>
      <c r="M85" s="63">
        <f>1000*H85</f>
        <v/>
      </c>
      <c r="N85" s="61">
        <f>(N84+7)</f>
        <v/>
      </c>
      <c r="O85" s="173">
        <f>(O84)</f>
        <v/>
      </c>
      <c r="P85" s="174">
        <f>(N85-O85)</f>
        <v/>
      </c>
      <c r="Q85" s="173">
        <f>(Q84)</f>
        <v/>
      </c>
      <c r="R85" s="368">
        <f>(N85-O85)/7</f>
        <v/>
      </c>
      <c r="S85" s="372">
        <f>(S84)</f>
        <v/>
      </c>
    </row>
    <row r="86">
      <c r="A86">
        <f>(A85)</f>
        <v/>
      </c>
      <c r="B86" t="n">
        <v>2.55</v>
      </c>
      <c r="C86" t="n">
        <v>2.54</v>
      </c>
      <c r="D86" t="n">
        <v>2.55</v>
      </c>
      <c r="E86" t="n">
        <v>2.56</v>
      </c>
      <c r="F86" t="n">
        <v>2.55</v>
      </c>
      <c r="G86" t="n">
        <v>2.47</v>
      </c>
      <c r="H86">
        <f>MAX(B86:G86)</f>
        <v/>
      </c>
      <c r="I86">
        <f>(I85)</f>
        <v/>
      </c>
      <c r="J86" s="28">
        <f>(H86-I86)/(I86)</f>
        <v/>
      </c>
      <c r="K86" s="27">
        <f>(K85)</f>
        <v/>
      </c>
      <c r="L86" s="28">
        <f>(H86-K86)/(K86)</f>
        <v/>
      </c>
      <c r="M86">
        <f>1000*H86</f>
        <v/>
      </c>
      <c r="N86" s="207">
        <f>(N85+7)</f>
        <v/>
      </c>
      <c r="O86" s="171">
        <f>(O85)</f>
        <v/>
      </c>
      <c r="P86" s="172">
        <f>(N86-O86)</f>
        <v/>
      </c>
      <c r="Q86" s="171">
        <f>(Q85)</f>
        <v/>
      </c>
      <c r="R86" s="368">
        <f>(N86-O86)/7</f>
        <v/>
      </c>
      <c r="S86" s="351" t="inlineStr">
        <is>
          <t>Month 10</t>
        </is>
      </c>
    </row>
    <row r="87">
      <c r="A87">
        <f>(A86)</f>
        <v/>
      </c>
      <c r="B87" t="n">
        <v>2.55</v>
      </c>
      <c r="C87" t="n">
        <v>2.45</v>
      </c>
      <c r="D87" t="n">
        <v>2.35</v>
      </c>
      <c r="E87" t="n">
        <v>2.47</v>
      </c>
      <c r="F87" t="n">
        <v>2.56</v>
      </c>
      <c r="G87" t="n">
        <v>2.4</v>
      </c>
      <c r="H87">
        <f>MAX(B87:G87)</f>
        <v/>
      </c>
      <c r="I87">
        <f>(I86)</f>
        <v/>
      </c>
      <c r="J87" s="28">
        <f>(H87-I87)/(I87)</f>
        <v/>
      </c>
      <c r="K87" s="27">
        <f>(K86)</f>
        <v/>
      </c>
      <c r="L87" s="28">
        <f>(H87-K87)/(K87)</f>
        <v/>
      </c>
      <c r="M87">
        <f>1000*H87</f>
        <v/>
      </c>
      <c r="N87" s="207">
        <f>(N86+7)</f>
        <v/>
      </c>
      <c r="O87" s="171">
        <f>(O86)</f>
        <v/>
      </c>
      <c r="P87" s="172">
        <f>(N87-O87)</f>
        <v/>
      </c>
      <c r="Q87" s="171">
        <f>(Q86)</f>
        <v/>
      </c>
      <c r="R87" s="368">
        <f>(N87-O87)/7</f>
        <v/>
      </c>
      <c r="S87" s="351">
        <f>(S86)</f>
        <v/>
      </c>
    </row>
    <row r="88">
      <c r="A88">
        <f>(A87)</f>
        <v/>
      </c>
      <c r="B88" t="n">
        <v>2.5</v>
      </c>
      <c r="C88" t="n">
        <v>2.35</v>
      </c>
      <c r="D88" t="n">
        <v>2.42</v>
      </c>
      <c r="E88" t="n">
        <v>2.6</v>
      </c>
      <c r="F88" t="n">
        <v>2.5</v>
      </c>
      <c r="G88" t="n">
        <v>2.34</v>
      </c>
      <c r="H88">
        <f>MAX(B88:G88)</f>
        <v/>
      </c>
      <c r="I88">
        <f>(I87)</f>
        <v/>
      </c>
      <c r="J88" s="28">
        <f>(H88-I88)/(I88)</f>
        <v/>
      </c>
      <c r="K88" s="27">
        <f>(K87)</f>
        <v/>
      </c>
      <c r="L88" s="28">
        <f>(H88-K88)/(K88)</f>
        <v/>
      </c>
      <c r="M88">
        <f>1000*H88</f>
        <v/>
      </c>
      <c r="N88" s="207">
        <f>(N87+7)</f>
        <v/>
      </c>
      <c r="O88" s="171">
        <f>(O87)</f>
        <v/>
      </c>
      <c r="P88" s="172">
        <f>(N88-O88)</f>
        <v/>
      </c>
      <c r="Q88" s="171">
        <f>(Q87)</f>
        <v/>
      </c>
      <c r="R88" s="368">
        <f>(N88-O88)/7</f>
        <v/>
      </c>
      <c r="S88" s="351">
        <f>(S87)</f>
        <v/>
      </c>
    </row>
    <row r="89">
      <c r="A89" s="63">
        <f>(A88)</f>
        <v/>
      </c>
      <c r="B89" s="63" t="n">
        <v>2.47</v>
      </c>
      <c r="C89" s="63" t="n">
        <v>2.62</v>
      </c>
      <c r="D89" s="176" t="n">
        <v>2.54</v>
      </c>
      <c r="E89" s="63" t="n">
        <v>2.28</v>
      </c>
      <c r="F89" s="63" t="n">
        <v>2.44</v>
      </c>
      <c r="G89" s="63" t="n">
        <v>2.35</v>
      </c>
      <c r="H89" s="63">
        <f>MAX(B89:G89)</f>
        <v/>
      </c>
      <c r="I89" s="63">
        <f>(I88)</f>
        <v/>
      </c>
      <c r="J89" s="58">
        <f>(H89-I89)/(I89)</f>
        <v/>
      </c>
      <c r="K89" s="59">
        <f>(K88)</f>
        <v/>
      </c>
      <c r="L89" s="58">
        <f>(H89-K89)/(K89)</f>
        <v/>
      </c>
      <c r="M89" s="63">
        <f>1000*H89</f>
        <v/>
      </c>
      <c r="N89" s="61">
        <f>(N88+7)</f>
        <v/>
      </c>
      <c r="O89" s="173">
        <f>(O88)</f>
        <v/>
      </c>
      <c r="P89" s="174">
        <f>(N89-O89)</f>
        <v/>
      </c>
      <c r="Q89" s="173">
        <f>(Q88)</f>
        <v/>
      </c>
      <c r="R89" s="368">
        <f>(N89-O89)/7</f>
        <v/>
      </c>
      <c r="S89" s="372">
        <f>(S88)</f>
        <v/>
      </c>
    </row>
    <row r="90">
      <c r="A90">
        <f>(A89)</f>
        <v/>
      </c>
      <c r="B90" t="n">
        <v>2.54</v>
      </c>
      <c r="C90" t="n">
        <v>2.45</v>
      </c>
      <c r="D90" t="n">
        <v>2.35</v>
      </c>
      <c r="E90" t="n">
        <v>2.48</v>
      </c>
      <c r="F90" t="n">
        <v>2.57</v>
      </c>
      <c r="G90" t="n">
        <v>2.4</v>
      </c>
      <c r="H90">
        <f>MAX(B90:G90)</f>
        <v/>
      </c>
      <c r="I90">
        <f>(I89)</f>
        <v/>
      </c>
      <c r="J90" s="28">
        <f>(H90-I90)/(I90)</f>
        <v/>
      </c>
      <c r="K90" s="27">
        <f>(K89)</f>
        <v/>
      </c>
      <c r="L90" s="28">
        <f>(H90-K90)/(K90)</f>
        <v/>
      </c>
      <c r="M90">
        <f>1000*H90</f>
        <v/>
      </c>
      <c r="N90" s="207">
        <f>(N89+7)</f>
        <v/>
      </c>
      <c r="O90" s="171">
        <f>(O89)</f>
        <v/>
      </c>
      <c r="P90" s="172">
        <f>(N90-O90)</f>
        <v/>
      </c>
      <c r="Q90" s="171">
        <f>(Q89)</f>
        <v/>
      </c>
      <c r="R90" s="368">
        <f>(N90-O90)/7</f>
        <v/>
      </c>
      <c r="S90" s="351" t="inlineStr">
        <is>
          <t>Month 9</t>
        </is>
      </c>
    </row>
    <row r="91">
      <c r="A91">
        <f>(A90)</f>
        <v/>
      </c>
      <c r="B91" t="n">
        <v>2.38</v>
      </c>
      <c r="C91" t="n">
        <v>2.3</v>
      </c>
      <c r="D91" t="n">
        <v>2.6</v>
      </c>
      <c r="E91" t="n">
        <v>2.5</v>
      </c>
      <c r="F91" t="n">
        <v>2.6</v>
      </c>
      <c r="G91" t="n">
        <v>2.5</v>
      </c>
      <c r="H91">
        <f>MAX(B91:G91)</f>
        <v/>
      </c>
      <c r="I91">
        <f>(I90)</f>
        <v/>
      </c>
      <c r="J91" s="28">
        <f>(H91-I91)/(I91)</f>
        <v/>
      </c>
      <c r="K91" s="27">
        <f>(K90)</f>
        <v/>
      </c>
      <c r="L91" s="28">
        <f>(H91-K91)/(K91)</f>
        <v/>
      </c>
      <c r="M91">
        <f>1000*H91</f>
        <v/>
      </c>
      <c r="N91" s="207">
        <f>(N90+7)</f>
        <v/>
      </c>
      <c r="O91" s="171">
        <f>(O90)</f>
        <v/>
      </c>
      <c r="P91" s="172">
        <f>(N91-O91)</f>
        <v/>
      </c>
      <c r="Q91" s="171">
        <f>(Q90)</f>
        <v/>
      </c>
      <c r="R91" s="368">
        <f>(N91-O91)/7</f>
        <v/>
      </c>
      <c r="S91" s="351">
        <f>(S90)</f>
        <v/>
      </c>
    </row>
    <row r="92">
      <c r="A92">
        <f>(A91)</f>
        <v/>
      </c>
      <c r="B92" t="n">
        <v>2.43</v>
      </c>
      <c r="C92" t="n">
        <v>2.56</v>
      </c>
      <c r="D92" t="n">
        <v>2.35</v>
      </c>
      <c r="E92" t="n">
        <v>2.61</v>
      </c>
      <c r="F92" t="n">
        <v>2.44</v>
      </c>
      <c r="G92" t="n">
        <v>2.6</v>
      </c>
      <c r="H92">
        <f>MAX(B92:G92)</f>
        <v/>
      </c>
      <c r="I92">
        <f>(I91)</f>
        <v/>
      </c>
      <c r="J92" s="28">
        <f>(H92-I92)/(I92)</f>
        <v/>
      </c>
      <c r="K92" s="27">
        <f>(K91)</f>
        <v/>
      </c>
      <c r="L92" s="28">
        <f>(H92-K92)/(K92)</f>
        <v/>
      </c>
      <c r="M92">
        <f>1000*H92</f>
        <v/>
      </c>
      <c r="N92" s="207">
        <f>(N91+7)</f>
        <v/>
      </c>
      <c r="O92" s="171">
        <f>(O91)</f>
        <v/>
      </c>
      <c r="P92" s="172">
        <f>(N92-O92)</f>
        <v/>
      </c>
      <c r="Q92" s="171">
        <f>(Q91)</f>
        <v/>
      </c>
      <c r="R92" s="368">
        <f>(N92-O92)/7</f>
        <v/>
      </c>
      <c r="S92" s="351">
        <f>(S91)</f>
        <v/>
      </c>
    </row>
    <row r="93">
      <c r="A93" s="63">
        <f>(A92)</f>
        <v/>
      </c>
      <c r="B93" s="63" t="n">
        <v>2.46</v>
      </c>
      <c r="C93" s="63" t="n">
        <v>2.41</v>
      </c>
      <c r="D93" s="63" t="n">
        <v>2.23</v>
      </c>
      <c r="E93" s="63" t="n">
        <v>2.33</v>
      </c>
      <c r="F93" s="63" t="n">
        <v>2.42</v>
      </c>
      <c r="G93" s="63" t="n">
        <v>2.6</v>
      </c>
      <c r="H93" s="63">
        <f>MAX(B93:G93)</f>
        <v/>
      </c>
      <c r="I93" s="63">
        <f>(I92)</f>
        <v/>
      </c>
      <c r="J93" s="58">
        <f>(H93-I93)/(I93)</f>
        <v/>
      </c>
      <c r="K93" s="59">
        <f>(K92)</f>
        <v/>
      </c>
      <c r="L93" s="58">
        <f>(H93-K93)/(K93)</f>
        <v/>
      </c>
      <c r="M93" s="63">
        <f>1000*H93</f>
        <v/>
      </c>
      <c r="N93" s="61">
        <f>(N92+7)</f>
        <v/>
      </c>
      <c r="O93" s="173">
        <f>(O92)</f>
        <v/>
      </c>
      <c r="P93" s="174">
        <f>(N93-O93)</f>
        <v/>
      </c>
      <c r="Q93" s="173">
        <f>(Q92)</f>
        <v/>
      </c>
      <c r="R93" s="368">
        <f>(N93-O93)/7</f>
        <v/>
      </c>
      <c r="S93" s="372">
        <f>(S92)</f>
        <v/>
      </c>
    </row>
    <row r="94">
      <c r="A94">
        <f>(A93)</f>
        <v/>
      </c>
      <c r="B94" t="n">
        <v>2.4</v>
      </c>
      <c r="C94" t="n">
        <v>2.15</v>
      </c>
      <c r="D94" t="n">
        <v>2.34</v>
      </c>
      <c r="E94" t="n">
        <v>2.45</v>
      </c>
      <c r="F94" t="n">
        <v>2.37</v>
      </c>
      <c r="G94" t="n">
        <v>2.35</v>
      </c>
      <c r="H94">
        <f>MAX(B94:G94)</f>
        <v/>
      </c>
      <c r="I94">
        <f>(I93)</f>
        <v/>
      </c>
      <c r="J94" s="28">
        <f>(H94-I94)/(I94)</f>
        <v/>
      </c>
      <c r="K94" s="27">
        <f>(K93)</f>
        <v/>
      </c>
      <c r="L94" s="28">
        <f>(H94-K94)/(K94)</f>
        <v/>
      </c>
      <c r="M94">
        <f>1000*H94</f>
        <v/>
      </c>
      <c r="N94" s="207">
        <f>(N93+7)</f>
        <v/>
      </c>
      <c r="O94" s="171">
        <f>(O93)</f>
        <v/>
      </c>
      <c r="P94" s="172">
        <f>(N94-O94)</f>
        <v/>
      </c>
      <c r="Q94" s="171">
        <f>(Q93)</f>
        <v/>
      </c>
      <c r="R94" s="368">
        <f>(N94-O94)/7</f>
        <v/>
      </c>
      <c r="S94" s="351" t="inlineStr">
        <is>
          <t>Month 8</t>
        </is>
      </c>
    </row>
    <row r="95">
      <c r="A95">
        <f>(A94)</f>
        <v/>
      </c>
      <c r="B95" t="n">
        <v>2.5</v>
      </c>
      <c r="C95" t="n">
        <v>2.34</v>
      </c>
      <c r="D95" t="n">
        <v>2.56</v>
      </c>
      <c r="E95" t="n">
        <v>2.43</v>
      </c>
      <c r="F95" t="n">
        <v>2.4</v>
      </c>
      <c r="G95" t="n">
        <v>2.5</v>
      </c>
      <c r="H95">
        <f>MAX(B95:G95)</f>
        <v/>
      </c>
      <c r="I95">
        <f>(I94)</f>
        <v/>
      </c>
      <c r="J95" s="28">
        <f>(H95-I95)/(I95)</f>
        <v/>
      </c>
      <c r="K95" s="27">
        <f>(K94)</f>
        <v/>
      </c>
      <c r="L95" s="28">
        <f>(H95-K95)/(K95)</f>
        <v/>
      </c>
      <c r="M95">
        <f>1000*H95</f>
        <v/>
      </c>
      <c r="N95" s="207">
        <f>(N94+7)</f>
        <v/>
      </c>
      <c r="O95" s="171">
        <f>(O94)</f>
        <v/>
      </c>
      <c r="P95" s="172">
        <f>(N95-O95)</f>
        <v/>
      </c>
      <c r="Q95" s="171">
        <f>(Q94)</f>
        <v/>
      </c>
      <c r="R95" s="368">
        <f>(N95-O95)/7</f>
        <v/>
      </c>
      <c r="S95" s="351">
        <f>(S94)</f>
        <v/>
      </c>
    </row>
    <row r="96">
      <c r="A96">
        <f>(A95)</f>
        <v/>
      </c>
      <c r="B96" t="n">
        <v>2.5</v>
      </c>
      <c r="C96" t="n">
        <v>2.37</v>
      </c>
      <c r="D96" t="n">
        <v>2.53</v>
      </c>
      <c r="E96" t="n">
        <v>2.4</v>
      </c>
      <c r="F96" t="n">
        <v>2.51</v>
      </c>
      <c r="G96" t="n">
        <v>2.49</v>
      </c>
      <c r="H96">
        <f>MAX(B96:G96)</f>
        <v/>
      </c>
      <c r="I96">
        <f>(I95)</f>
        <v/>
      </c>
      <c r="J96" s="28">
        <f>(H96-I96)/(I96)</f>
        <v/>
      </c>
      <c r="K96" s="27">
        <f>(K95)</f>
        <v/>
      </c>
      <c r="L96" s="28">
        <f>(H96-K96)/(K96)</f>
        <v/>
      </c>
      <c r="M96">
        <f>1000*H96</f>
        <v/>
      </c>
      <c r="N96" s="207">
        <f>(N95+7)</f>
        <v/>
      </c>
      <c r="O96" s="171">
        <f>(O95)</f>
        <v/>
      </c>
      <c r="P96" s="172">
        <f>(N96-O96)</f>
        <v/>
      </c>
      <c r="Q96" s="171">
        <f>(Q95)</f>
        <v/>
      </c>
      <c r="R96" s="368">
        <f>(N96-O96)/7</f>
        <v/>
      </c>
      <c r="S96" s="351">
        <f>(S95)</f>
        <v/>
      </c>
    </row>
    <row r="97">
      <c r="A97" s="63">
        <f>(A96)</f>
        <v/>
      </c>
      <c r="B97" s="63" t="n">
        <v>2.62</v>
      </c>
      <c r="C97" s="63" t="n">
        <v>2.6</v>
      </c>
      <c r="D97" s="63" t="n">
        <v>2.56</v>
      </c>
      <c r="E97" s="63" t="n">
        <v>2.5</v>
      </c>
      <c r="F97" s="63" t="n">
        <v>2.64</v>
      </c>
      <c r="G97" s="63" t="n">
        <v>2.6</v>
      </c>
      <c r="H97" s="63">
        <f>MAX(B97:G97)</f>
        <v/>
      </c>
      <c r="I97" s="63">
        <f>(I96)</f>
        <v/>
      </c>
      <c r="J97" s="58">
        <f>(H97-I97)/(I97)</f>
        <v/>
      </c>
      <c r="K97" s="59">
        <f>(K96)</f>
        <v/>
      </c>
      <c r="L97" s="58">
        <f>(H97-K97)/(K97)</f>
        <v/>
      </c>
      <c r="M97" s="63">
        <f>1000*H97</f>
        <v/>
      </c>
      <c r="N97" s="61">
        <f>(N96+7)</f>
        <v/>
      </c>
      <c r="O97" s="173">
        <f>(O96)</f>
        <v/>
      </c>
      <c r="P97" s="174">
        <f>(N97-O97)</f>
        <v/>
      </c>
      <c r="Q97" s="173">
        <f>(Q96)</f>
        <v/>
      </c>
      <c r="R97" s="368">
        <f>(N97-O97)/7</f>
        <v/>
      </c>
      <c r="S97" s="372">
        <f>(S96)</f>
        <v/>
      </c>
    </row>
    <row r="98">
      <c r="A98">
        <f>(A97)</f>
        <v/>
      </c>
      <c r="B98" t="n">
        <v>2.2</v>
      </c>
      <c r="C98" t="n">
        <v>2.3</v>
      </c>
      <c r="D98" t="n">
        <v>2.35</v>
      </c>
      <c r="E98" t="n">
        <v>2.27</v>
      </c>
      <c r="F98" t="n">
        <v>2.22</v>
      </c>
      <c r="G98" t="n">
        <v>2.37</v>
      </c>
      <c r="H98">
        <f>MAX(B98:G98)</f>
        <v/>
      </c>
      <c r="I98">
        <f>(I97)</f>
        <v/>
      </c>
      <c r="J98" s="28">
        <f>(H98-I98)/(I98)</f>
        <v/>
      </c>
      <c r="K98" s="27">
        <f>(K97)</f>
        <v/>
      </c>
      <c r="L98" s="28">
        <f>(H98-K98)/(K98)</f>
        <v/>
      </c>
      <c r="M98">
        <f>1000*H98</f>
        <v/>
      </c>
      <c r="N98" s="207">
        <f>(N97+7)</f>
        <v/>
      </c>
      <c r="O98" s="171">
        <f>(O97)</f>
        <v/>
      </c>
      <c r="P98" s="172">
        <f>(N98-O98)</f>
        <v/>
      </c>
      <c r="Q98" s="171">
        <f>(Q97)</f>
        <v/>
      </c>
      <c r="R98" s="368">
        <f>(N98-O98)/7</f>
        <v/>
      </c>
      <c r="S98" s="351" t="inlineStr">
        <is>
          <t>Month 7</t>
        </is>
      </c>
    </row>
    <row r="99">
      <c r="A99">
        <f>(A98)</f>
        <v/>
      </c>
      <c r="B99" t="n">
        <v>2.3</v>
      </c>
      <c r="C99" t="n">
        <v>2.42</v>
      </c>
      <c r="D99" t="n">
        <v>2.37</v>
      </c>
      <c r="E99" t="n">
        <v>2.7</v>
      </c>
      <c r="F99" t="n">
        <v>2.34</v>
      </c>
      <c r="G99" t="n">
        <v>2.49</v>
      </c>
      <c r="H99">
        <f>MAX(B99:G99)</f>
        <v/>
      </c>
      <c r="I99">
        <f>(I98)</f>
        <v/>
      </c>
      <c r="J99" s="28">
        <f>(H99-I99)/(I99)</f>
        <v/>
      </c>
      <c r="K99" s="27">
        <f>(K98)</f>
        <v/>
      </c>
      <c r="L99" s="28">
        <f>(H99-K99)/(K99)</f>
        <v/>
      </c>
      <c r="M99">
        <f>1000*H99</f>
        <v/>
      </c>
      <c r="N99" s="207">
        <f>(N98+7)</f>
        <v/>
      </c>
      <c r="O99" s="171">
        <f>(O98)</f>
        <v/>
      </c>
      <c r="P99" s="172">
        <f>(N99-O99)</f>
        <v/>
      </c>
      <c r="Q99" s="171">
        <f>(Q98)</f>
        <v/>
      </c>
      <c r="R99" s="368">
        <f>(N99-O99)/7</f>
        <v/>
      </c>
      <c r="S99" s="351">
        <f>(S98)</f>
        <v/>
      </c>
    </row>
    <row r="100">
      <c r="A100">
        <f>(A99)</f>
        <v/>
      </c>
      <c r="B100" t="n">
        <v>2.61</v>
      </c>
      <c r="C100" t="n">
        <v>2.51</v>
      </c>
      <c r="D100" t="n">
        <v>2.34</v>
      </c>
      <c r="E100" t="n">
        <v>2.47</v>
      </c>
      <c r="F100" t="n">
        <v>2.43</v>
      </c>
      <c r="G100" t="n">
        <v>2.56</v>
      </c>
      <c r="H100">
        <f>MAX(B100:G100)</f>
        <v/>
      </c>
      <c r="I100">
        <f>(I99)</f>
        <v/>
      </c>
      <c r="J100" s="28">
        <f>(H100-I100)/(I100)</f>
        <v/>
      </c>
      <c r="K100" s="27">
        <f>(K99)</f>
        <v/>
      </c>
      <c r="L100" s="28">
        <f>(H100-K100)/(K100)</f>
        <v/>
      </c>
      <c r="M100">
        <f>1000*H100</f>
        <v/>
      </c>
      <c r="N100" s="207">
        <f>(N99+7)</f>
        <v/>
      </c>
      <c r="O100" s="171">
        <f>(O99)</f>
        <v/>
      </c>
      <c r="P100" s="172">
        <f>(N100-O100)</f>
        <v/>
      </c>
      <c r="Q100" s="171">
        <f>(Q99)</f>
        <v/>
      </c>
      <c r="R100" s="368">
        <f>(N100-O100)/7</f>
        <v/>
      </c>
      <c r="S100" s="351">
        <f>(S99)</f>
        <v/>
      </c>
    </row>
    <row r="101">
      <c r="A101" s="63">
        <f>(A100)</f>
        <v/>
      </c>
      <c r="B101" s="63" t="n">
        <v>2.45</v>
      </c>
      <c r="C101" s="63" t="n">
        <v>2.35</v>
      </c>
      <c r="D101" s="63" t="n">
        <v>2.45</v>
      </c>
      <c r="E101" s="63" t="n">
        <v>2.4</v>
      </c>
      <c r="F101" s="63" t="n">
        <v>2.36</v>
      </c>
      <c r="G101" s="63" t="n">
        <v>2.44</v>
      </c>
      <c r="H101" s="63">
        <f>MAX(B101:G101)</f>
        <v/>
      </c>
      <c r="I101" s="63">
        <f>(I100)</f>
        <v/>
      </c>
      <c r="J101" s="58">
        <f>(H101-I101)/(I101)</f>
        <v/>
      </c>
      <c r="K101" s="59">
        <f>(K100)</f>
        <v/>
      </c>
      <c r="L101" s="58">
        <f>(H101-K101)/(K101)</f>
        <v/>
      </c>
      <c r="M101" s="63">
        <f>1000*H101</f>
        <v/>
      </c>
      <c r="N101" s="61">
        <f>(N100+7)</f>
        <v/>
      </c>
      <c r="O101" s="173">
        <f>(O100)</f>
        <v/>
      </c>
      <c r="P101" s="174">
        <f>(N101-O101)</f>
        <v/>
      </c>
      <c r="Q101" s="173">
        <f>(Q100)</f>
        <v/>
      </c>
      <c r="R101" s="368">
        <f>(N101-O101)/7</f>
        <v/>
      </c>
      <c r="S101" s="372">
        <f>(S100)</f>
        <v/>
      </c>
    </row>
    <row r="102">
      <c r="A102" t="n">
        <v>20</v>
      </c>
      <c r="B102" t="n">
        <v>2.42</v>
      </c>
      <c r="C102" t="n">
        <v>2.48</v>
      </c>
      <c r="D102" t="n">
        <v>2.52</v>
      </c>
      <c r="E102" t="n">
        <v>2.5</v>
      </c>
      <c r="F102" t="n">
        <v>2.47</v>
      </c>
      <c r="G102" t="n">
        <v>2.43</v>
      </c>
      <c r="H102">
        <f>MAX(B102:G102)</f>
        <v/>
      </c>
      <c r="I102">
        <f>(I77)</f>
        <v/>
      </c>
      <c r="J102" s="28">
        <f>(H102-I102)/(I102)</f>
        <v/>
      </c>
      <c r="K102" s="43">
        <f>AVERAGE(H102:H109)</f>
        <v/>
      </c>
      <c r="L102" s="28">
        <f>(H102-K102)/(K102)</f>
        <v/>
      </c>
      <c r="M102">
        <f>1000*H102</f>
        <v/>
      </c>
      <c r="N102" s="207">
        <f>(N101+7)</f>
        <v/>
      </c>
      <c r="O102" s="171" t="n">
        <v>43191</v>
      </c>
      <c r="P102" s="172">
        <f>(N102-O102)</f>
        <v/>
      </c>
      <c r="Q102" s="171" t="n">
        <v>40648</v>
      </c>
      <c r="R102" s="368">
        <f>(N102-O102)/7</f>
        <v/>
      </c>
      <c r="S102" s="351" t="inlineStr">
        <is>
          <t>Month 6</t>
        </is>
      </c>
    </row>
    <row r="103">
      <c r="A103" t="n">
        <v>20</v>
      </c>
      <c r="B103" t="n">
        <v>2.5</v>
      </c>
      <c r="C103" t="n">
        <v>2.38</v>
      </c>
      <c r="D103" t="n">
        <v>2.34</v>
      </c>
      <c r="E103" t="n">
        <v>2.57</v>
      </c>
      <c r="F103" t="n">
        <v>2.43</v>
      </c>
      <c r="G103" t="n">
        <v>2.47</v>
      </c>
      <c r="H103">
        <f>MAX(B103:G103)</f>
        <v/>
      </c>
      <c r="I103">
        <f>(I102)</f>
        <v/>
      </c>
      <c r="J103" s="28">
        <f>(H103-I103)/(I103)</f>
        <v/>
      </c>
      <c r="K103" s="27">
        <f>(K102)</f>
        <v/>
      </c>
      <c r="L103" s="28">
        <f>(H103-K103)/(K103)</f>
        <v/>
      </c>
      <c r="M103">
        <f>1000*H103</f>
        <v/>
      </c>
      <c r="N103" s="207">
        <f>(N102+7)</f>
        <v/>
      </c>
      <c r="O103" s="171">
        <f>(O102)</f>
        <v/>
      </c>
      <c r="P103" s="172">
        <f>(N103-O103)</f>
        <v/>
      </c>
      <c r="Q103" s="171">
        <f>(Q102)</f>
        <v/>
      </c>
      <c r="R103" s="368">
        <f>(N103-O103)/7</f>
        <v/>
      </c>
      <c r="S103" s="351">
        <f>(S102)</f>
        <v/>
      </c>
    </row>
    <row r="104">
      <c r="A104" t="n">
        <v>20</v>
      </c>
      <c r="B104" t="n">
        <v>2.42</v>
      </c>
      <c r="C104" t="n">
        <v>2.51</v>
      </c>
      <c r="D104" t="n">
        <v>2.37</v>
      </c>
      <c r="E104" t="n">
        <v>2.46</v>
      </c>
      <c r="F104" t="n">
        <v>2.34</v>
      </c>
      <c r="G104" t="n">
        <v>2.4</v>
      </c>
      <c r="H104">
        <f>MAX(B104:G104)</f>
        <v/>
      </c>
      <c r="I104">
        <f>(I103)</f>
        <v/>
      </c>
      <c r="J104" s="28">
        <f>(H104-I104)/(I104)</f>
        <v/>
      </c>
      <c r="K104" s="27">
        <f>(K103)</f>
        <v/>
      </c>
      <c r="L104" s="28">
        <f>(H104-K104)/(K104)</f>
        <v/>
      </c>
      <c r="M104">
        <f>1000*H104</f>
        <v/>
      </c>
      <c r="N104" s="207">
        <f>(N103+7)</f>
        <v/>
      </c>
      <c r="O104" s="171">
        <f>(O103)</f>
        <v/>
      </c>
      <c r="P104" s="172">
        <f>(N104-O104)</f>
        <v/>
      </c>
      <c r="Q104" s="171">
        <f>(Q103)</f>
        <v/>
      </c>
      <c r="R104" s="368">
        <f>(N104-O104)/7</f>
        <v/>
      </c>
      <c r="S104" s="351">
        <f>(S103)</f>
        <v/>
      </c>
    </row>
    <row r="105">
      <c r="A105" t="n">
        <v>20</v>
      </c>
      <c r="B105" t="n">
        <v>2.57</v>
      </c>
      <c r="C105" t="n">
        <v>2.34</v>
      </c>
      <c r="D105" t="n">
        <v>2.53</v>
      </c>
      <c r="E105" t="n">
        <v>2.45</v>
      </c>
      <c r="F105" t="n">
        <v>2.38</v>
      </c>
      <c r="G105" t="n">
        <v>2.44</v>
      </c>
      <c r="H105">
        <f>MAX(B105:G105)</f>
        <v/>
      </c>
      <c r="I105">
        <f>(I104)</f>
        <v/>
      </c>
      <c r="J105" s="28">
        <f>(H105-I105)/(I105)</f>
        <v/>
      </c>
      <c r="K105" s="27">
        <f>(K104)</f>
        <v/>
      </c>
      <c r="L105" s="28">
        <f>(H105-K105)/(K105)</f>
        <v/>
      </c>
      <c r="M105">
        <f>1000*H105</f>
        <v/>
      </c>
      <c r="N105" s="207">
        <f>(N104+7)</f>
        <v/>
      </c>
      <c r="O105" s="171">
        <f>(O104)</f>
        <v/>
      </c>
      <c r="P105" s="172">
        <f>(N105-O105)</f>
        <v/>
      </c>
      <c r="Q105" s="171">
        <f>(Q104)</f>
        <v/>
      </c>
      <c r="R105" s="368">
        <f>(N105-O105)/7</f>
        <v/>
      </c>
      <c r="S105" s="351">
        <f>(S104)</f>
        <v/>
      </c>
    </row>
    <row r="106">
      <c r="A106" s="63" t="n">
        <v>20</v>
      </c>
      <c r="B106" s="63" t="n">
        <v>2.5</v>
      </c>
      <c r="C106" s="63" t="n">
        <v>2.37</v>
      </c>
      <c r="D106" s="63" t="n">
        <v>2.44</v>
      </c>
      <c r="E106" s="63" t="n">
        <v>2.32</v>
      </c>
      <c r="F106" s="63" t="n">
        <v>2.47</v>
      </c>
      <c r="G106" s="63" t="n">
        <v>2.51</v>
      </c>
      <c r="H106" s="63">
        <f>MAX(B106:G106)</f>
        <v/>
      </c>
      <c r="I106" s="63">
        <f>(I105)</f>
        <v/>
      </c>
      <c r="J106" s="58">
        <f>(H106-I106)/(I106)</f>
        <v/>
      </c>
      <c r="K106" s="59">
        <f>(K105)</f>
        <v/>
      </c>
      <c r="L106" s="58">
        <f>(H106-K106)/(K106)</f>
        <v/>
      </c>
      <c r="M106" s="63">
        <f>1000*H106</f>
        <v/>
      </c>
      <c r="N106" s="61">
        <f>(N105+7)</f>
        <v/>
      </c>
      <c r="O106" s="173">
        <f>(O105)</f>
        <v/>
      </c>
      <c r="P106" s="174">
        <f>(N106-O106)</f>
        <v/>
      </c>
      <c r="Q106" s="173">
        <f>(Q105)</f>
        <v/>
      </c>
      <c r="R106" s="368">
        <f>(N106-O106)/7</f>
        <v/>
      </c>
      <c r="S106" s="372">
        <f>(S105)</f>
        <v/>
      </c>
    </row>
    <row r="107">
      <c r="A107" t="n">
        <v>20</v>
      </c>
      <c r="B107" t="n">
        <v>2.69</v>
      </c>
      <c r="C107" t="n">
        <v>2.56</v>
      </c>
      <c r="D107" t="n">
        <v>2.69</v>
      </c>
      <c r="E107" t="n">
        <v>2.43</v>
      </c>
      <c r="F107" t="n">
        <v>2.48</v>
      </c>
      <c r="G107" t="n">
        <v>2.67</v>
      </c>
      <c r="H107">
        <f>MAX(B107:G107)</f>
        <v/>
      </c>
      <c r="I107">
        <f>(I106)</f>
        <v/>
      </c>
      <c r="J107" s="28">
        <f>(H107-I107)/(I107)</f>
        <v/>
      </c>
      <c r="K107" s="27">
        <f>(K106)</f>
        <v/>
      </c>
      <c r="L107" s="28">
        <f>(H107-K107)/(K107)</f>
        <v/>
      </c>
      <c r="M107">
        <f>1000*H107</f>
        <v/>
      </c>
      <c r="N107" s="207">
        <f>(N106+7)</f>
        <v/>
      </c>
      <c r="O107" s="171">
        <f>(O106)</f>
        <v/>
      </c>
      <c r="P107" s="172">
        <f>(N107-O107)</f>
        <v/>
      </c>
      <c r="Q107" s="171">
        <f>(Q106)</f>
        <v/>
      </c>
      <c r="R107" s="368">
        <f>(N107-O107)/7</f>
        <v/>
      </c>
      <c r="S107" s="351" t="inlineStr">
        <is>
          <t>Month 5</t>
        </is>
      </c>
      <c r="U107" s="30" t="n"/>
      <c r="V107" s="30" t="n"/>
      <c r="W107" s="30" t="n"/>
      <c r="X107" s="30" t="n"/>
    </row>
    <row r="108">
      <c r="A108" t="n">
        <v>20</v>
      </c>
      <c r="B108" t="n">
        <v>2.38</v>
      </c>
      <c r="C108" t="n">
        <v>2.3</v>
      </c>
      <c r="D108" t="n">
        <v>2.69</v>
      </c>
      <c r="E108" t="n">
        <v>2.67</v>
      </c>
      <c r="F108" t="n">
        <v>2.69</v>
      </c>
      <c r="G108" t="n">
        <v>2.67</v>
      </c>
      <c r="H108">
        <f>MAX(B108:G108)</f>
        <v/>
      </c>
      <c r="I108">
        <f>(I107)</f>
        <v/>
      </c>
      <c r="J108" s="28">
        <f>(H108-I108)/(I108)</f>
        <v/>
      </c>
      <c r="K108" s="27">
        <f>(K107)</f>
        <v/>
      </c>
      <c r="L108" s="28">
        <f>(H108-K108)/(K108)</f>
        <v/>
      </c>
      <c r="M108">
        <f>1000*H108</f>
        <v/>
      </c>
      <c r="N108" s="207">
        <f>(N107+7)</f>
        <v/>
      </c>
      <c r="O108" s="171">
        <f>(O107)</f>
        <v/>
      </c>
      <c r="P108" s="172">
        <f>(N108-O108)</f>
        <v/>
      </c>
      <c r="Q108" s="171">
        <f>(Q107)</f>
        <v/>
      </c>
      <c r="R108" s="368">
        <f>(N108-O108)/7</f>
        <v/>
      </c>
      <c r="S108" s="351">
        <f>(S107)</f>
        <v/>
      </c>
      <c r="U108" s="370" t="n"/>
      <c r="V108" s="27" t="n"/>
      <c r="W108" s="369" t="n"/>
      <c r="X108" s="370" t="n"/>
    </row>
    <row r="109">
      <c r="A109" t="n">
        <v>20</v>
      </c>
      <c r="B109" t="n">
        <v>2.4</v>
      </c>
      <c r="C109" t="n">
        <v>2.15</v>
      </c>
      <c r="D109" t="n">
        <v>2.34</v>
      </c>
      <c r="E109" t="n">
        <v>2.4</v>
      </c>
      <c r="F109" t="n">
        <v>2.37</v>
      </c>
      <c r="G109" t="n">
        <v>2.41</v>
      </c>
      <c r="H109">
        <f>MAX(B109:G109)</f>
        <v/>
      </c>
      <c r="I109">
        <f>(I108)</f>
        <v/>
      </c>
      <c r="J109" s="28">
        <f>(H109-I109)/(I109)</f>
        <v/>
      </c>
      <c r="K109" s="27">
        <f>(K108)</f>
        <v/>
      </c>
      <c r="L109" s="28">
        <f>(H109-K109)/(K109)</f>
        <v/>
      </c>
      <c r="M109">
        <f>1000*H109</f>
        <v/>
      </c>
      <c r="N109" s="207">
        <f>(N108+7)</f>
        <v/>
      </c>
      <c r="O109" s="171">
        <f>(O108)</f>
        <v/>
      </c>
      <c r="P109" s="172">
        <f>(N109-O109)</f>
        <v/>
      </c>
      <c r="Q109" s="171">
        <f>(Q108)</f>
        <v/>
      </c>
      <c r="R109" s="368">
        <f>(N109-O109)/7</f>
        <v/>
      </c>
      <c r="S109" s="351">
        <f>(S108)</f>
        <v/>
      </c>
      <c r="U109" s="369" t="n"/>
      <c r="V109" s="27" t="n"/>
      <c r="W109" s="369" t="n"/>
      <c r="X109" s="370" t="n"/>
    </row>
    <row r="110">
      <c r="A110" s="63">
        <f>(A109)</f>
        <v/>
      </c>
      <c r="B110" s="63" t="n">
        <v>2.46</v>
      </c>
      <c r="C110" s="63" t="n">
        <v>2.41</v>
      </c>
      <c r="D110" s="63" t="n">
        <v>2.23</v>
      </c>
      <c r="E110" s="63" t="n">
        <v>2.33</v>
      </c>
      <c r="F110" s="63" t="n">
        <v>2.42</v>
      </c>
      <c r="G110" s="63" t="n">
        <v>2.35</v>
      </c>
      <c r="H110" s="63">
        <f>MAX(B110:G110)</f>
        <v/>
      </c>
      <c r="I110" s="63">
        <f>(I109)</f>
        <v/>
      </c>
      <c r="J110" s="58">
        <f>(H110-I110)/(I110)</f>
        <v/>
      </c>
      <c r="K110" s="112">
        <f>AVERAGE(H110:H117)</f>
        <v/>
      </c>
      <c r="L110" s="58">
        <f>(H110-K110)/(K110)</f>
        <v/>
      </c>
      <c r="M110" s="63">
        <f>1000*H110</f>
        <v/>
      </c>
      <c r="N110" s="61">
        <f>(N109+7)</f>
        <v/>
      </c>
      <c r="O110" s="173">
        <f>(O109)</f>
        <v/>
      </c>
      <c r="P110" s="174">
        <f>(N110-O110)</f>
        <v/>
      </c>
      <c r="Q110" s="173">
        <f>(Q109)</f>
        <v/>
      </c>
      <c r="R110" s="368">
        <f>(N110-O110)/7</f>
        <v/>
      </c>
      <c r="S110" s="372">
        <f>(S109)</f>
        <v/>
      </c>
      <c r="U110" s="369" t="n"/>
      <c r="V110" s="27" t="n"/>
      <c r="W110" s="369" t="n"/>
      <c r="X110" s="370" t="n"/>
    </row>
    <row r="111">
      <c r="A111">
        <f>(A110)</f>
        <v/>
      </c>
      <c r="B111" t="n">
        <v>2.62</v>
      </c>
      <c r="C111" t="n">
        <v>2.69</v>
      </c>
      <c r="D111" t="n">
        <v>2.56</v>
      </c>
      <c r="E111" t="n">
        <v>2.5</v>
      </c>
      <c r="F111" t="n">
        <v>2.64</v>
      </c>
      <c r="G111" t="n">
        <v>2.6</v>
      </c>
      <c r="H111">
        <f>MAX(B111:G111)</f>
        <v/>
      </c>
      <c r="I111">
        <f>(I110)</f>
        <v/>
      </c>
      <c r="J111" s="28">
        <f>(H111-I111)/(I111)</f>
        <v/>
      </c>
      <c r="K111" s="27">
        <f>(K110)</f>
        <v/>
      </c>
      <c r="L111" s="28">
        <f>(H111-K111)/(K111)</f>
        <v/>
      </c>
      <c r="M111">
        <f>1000*H111</f>
        <v/>
      </c>
      <c r="N111" s="207">
        <f>(N110+7)</f>
        <v/>
      </c>
      <c r="O111" s="171">
        <f>(O110)</f>
        <v/>
      </c>
      <c r="P111" s="172">
        <f>(N111-O111)</f>
        <v/>
      </c>
      <c r="Q111" s="171">
        <f>(Q110)</f>
        <v/>
      </c>
      <c r="R111" s="368">
        <f>(N111-O111)/7</f>
        <v/>
      </c>
      <c r="S111" s="351" t="inlineStr">
        <is>
          <t>Month 4</t>
        </is>
      </c>
      <c r="U111" s="369" t="n"/>
      <c r="V111" s="27" t="n"/>
      <c r="W111" s="369" t="n"/>
      <c r="X111" s="370" t="n"/>
    </row>
    <row r="112">
      <c r="A112">
        <f>(A111)</f>
        <v/>
      </c>
      <c r="B112" t="n">
        <v>2.55</v>
      </c>
      <c r="C112" t="n">
        <v>2.45</v>
      </c>
      <c r="D112" t="n">
        <v>2.35</v>
      </c>
      <c r="E112" t="n">
        <v>2.47</v>
      </c>
      <c r="F112" t="n">
        <v>2.56</v>
      </c>
      <c r="G112" t="n">
        <v>2.65</v>
      </c>
      <c r="H112">
        <f>MAX(B112:G112)</f>
        <v/>
      </c>
      <c r="I112">
        <f>(I111)</f>
        <v/>
      </c>
      <c r="J112" s="28">
        <f>(H112-I112)/(I112)</f>
        <v/>
      </c>
      <c r="K112" s="27">
        <f>(K111)</f>
        <v/>
      </c>
      <c r="L112" s="28">
        <f>(H112-K112)/(K112)</f>
        <v/>
      </c>
      <c r="M112">
        <f>1000*H112</f>
        <v/>
      </c>
      <c r="N112" s="207">
        <f>(N111+7)</f>
        <v/>
      </c>
      <c r="O112" s="171">
        <f>(O111)</f>
        <v/>
      </c>
      <c r="P112" s="172">
        <f>(N112-O112)</f>
        <v/>
      </c>
      <c r="Q112" s="171">
        <f>(Q111)</f>
        <v/>
      </c>
      <c r="R112" s="368">
        <f>(N112-O112)/7</f>
        <v/>
      </c>
      <c r="S112" s="351">
        <f>(S111)</f>
        <v/>
      </c>
      <c r="U112" s="369" t="n"/>
      <c r="V112" s="27" t="n"/>
      <c r="W112" s="369" t="n"/>
      <c r="X112" s="370" t="n"/>
    </row>
    <row r="113">
      <c r="A113">
        <f>(A112)</f>
        <v/>
      </c>
      <c r="B113" t="n">
        <v>2.43</v>
      </c>
      <c r="C113" t="n">
        <v>2.56</v>
      </c>
      <c r="D113" t="n">
        <v>2.56</v>
      </c>
      <c r="E113" t="n">
        <v>2.65</v>
      </c>
      <c r="F113" t="n">
        <v>2.75</v>
      </c>
      <c r="G113" t="n">
        <v>2.7</v>
      </c>
      <c r="H113">
        <f>MAX(B113:G113)</f>
        <v/>
      </c>
      <c r="I113">
        <f>(I112)</f>
        <v/>
      </c>
      <c r="J113" s="28">
        <f>(H113-I113)/(I113)</f>
        <v/>
      </c>
      <c r="K113" s="27">
        <f>(K112)</f>
        <v/>
      </c>
      <c r="L113" s="28">
        <f>(H113-K113)/(K113)</f>
        <v/>
      </c>
      <c r="M113">
        <f>1000*H113</f>
        <v/>
      </c>
      <c r="N113" s="207">
        <f>(N112+7)</f>
        <v/>
      </c>
      <c r="O113" s="171">
        <f>(O112)</f>
        <v/>
      </c>
      <c r="P113" s="172">
        <f>(N113-O113)</f>
        <v/>
      </c>
      <c r="Q113" s="171">
        <f>(Q112)</f>
        <v/>
      </c>
      <c r="R113" s="368">
        <f>(N113-O113)/7</f>
        <v/>
      </c>
      <c r="S113" s="351">
        <f>(S112)</f>
        <v/>
      </c>
      <c r="U113" s="67" t="n"/>
    </row>
    <row r="114">
      <c r="A114" s="63">
        <f>(A113)</f>
        <v/>
      </c>
      <c r="B114" s="63" t="n">
        <v>2.3</v>
      </c>
      <c r="C114" s="63" t="n">
        <v>2.42</v>
      </c>
      <c r="D114" s="63" t="n">
        <v>2.37</v>
      </c>
      <c r="E114" s="63" t="n">
        <v>2.52</v>
      </c>
      <c r="F114" s="63" t="n">
        <v>2.34</v>
      </c>
      <c r="G114" s="63" t="n">
        <v>2.49</v>
      </c>
      <c r="H114" s="63">
        <f>MAX(B114:G114)</f>
        <v/>
      </c>
      <c r="I114" s="63">
        <f>(I113)</f>
        <v/>
      </c>
      <c r="J114" s="58">
        <f>(H114-I114)/(I114)</f>
        <v/>
      </c>
      <c r="K114" s="59">
        <f>(K113)</f>
        <v/>
      </c>
      <c r="L114" s="58">
        <f>(H114-K114)/(K114)</f>
        <v/>
      </c>
      <c r="M114" s="63">
        <f>1000*H114</f>
        <v/>
      </c>
      <c r="N114" s="61">
        <f>(N113+7)</f>
        <v/>
      </c>
      <c r="O114" s="173">
        <f>(O113)</f>
        <v/>
      </c>
      <c r="P114" s="174">
        <f>(N114-O114)</f>
        <v/>
      </c>
      <c r="Q114" s="173">
        <f>(Q113)</f>
        <v/>
      </c>
      <c r="R114" s="368">
        <f>(N114-O114)/7</f>
        <v/>
      </c>
      <c r="S114" s="372">
        <f>(S113)</f>
        <v/>
      </c>
      <c r="U114" s="29" t="n"/>
      <c r="V114" s="29" t="n"/>
      <c r="W114" s="29" t="n"/>
      <c r="X114" s="29" t="n"/>
      <c r="Y114" s="29" t="n"/>
      <c r="AA114" s="29" t="n"/>
      <c r="AB114" s="29" t="n"/>
      <c r="AC114" s="29" t="n"/>
      <c r="AD114" s="29" t="n"/>
      <c r="AE114" s="29" t="n"/>
    </row>
    <row r="115">
      <c r="A115">
        <f>(A114)</f>
        <v/>
      </c>
      <c r="B115" t="n">
        <v>2.46</v>
      </c>
      <c r="C115" t="n">
        <v>2.41</v>
      </c>
      <c r="D115" t="n">
        <v>2.23</v>
      </c>
      <c r="E115" t="n">
        <v>2.33</v>
      </c>
      <c r="F115" t="n">
        <v>2.42</v>
      </c>
      <c r="G115" t="n">
        <v>2.35</v>
      </c>
      <c r="H115">
        <f>MAX(B115:G115)</f>
        <v/>
      </c>
      <c r="I115">
        <f>(I114)</f>
        <v/>
      </c>
      <c r="J115" s="28">
        <f>(H115-I115)/(I115)</f>
        <v/>
      </c>
      <c r="K115" s="27">
        <f>(K114)</f>
        <v/>
      </c>
      <c r="L115" s="28">
        <f>(H115-K115)/(K115)</f>
        <v/>
      </c>
      <c r="M115">
        <f>1000*H115</f>
        <v/>
      </c>
      <c r="N115" s="207">
        <f>(N114+7)</f>
        <v/>
      </c>
      <c r="O115" s="171">
        <f>(O114)</f>
        <v/>
      </c>
      <c r="P115" s="172">
        <f>(N115-O115)</f>
        <v/>
      </c>
      <c r="Q115" s="171">
        <f>(Q114)</f>
        <v/>
      </c>
      <c r="R115" s="368">
        <f>(N115-O115)/7</f>
        <v/>
      </c>
      <c r="S115" s="351" t="inlineStr">
        <is>
          <t>Month 3</t>
        </is>
      </c>
      <c r="U115" s="27" t="n"/>
      <c r="V115" s="27" t="n"/>
      <c r="W115" s="27" t="n"/>
      <c r="X115" s="27" t="n"/>
      <c r="Y115" s="28" t="n"/>
    </row>
    <row r="116">
      <c r="A116">
        <f>(A115)</f>
        <v/>
      </c>
      <c r="B116" t="n">
        <v>2.61</v>
      </c>
      <c r="C116" t="n">
        <v>2.51</v>
      </c>
      <c r="D116" t="n">
        <v>2.34</v>
      </c>
      <c r="E116" t="n">
        <v>2.47</v>
      </c>
      <c r="F116" t="n">
        <v>2.43</v>
      </c>
      <c r="G116" t="n">
        <v>2.56</v>
      </c>
      <c r="H116">
        <f>MAX(B116:G116)</f>
        <v/>
      </c>
      <c r="I116">
        <f>(I115)</f>
        <v/>
      </c>
      <c r="J116" s="28">
        <f>(H116-I116)/(I116)</f>
        <v/>
      </c>
      <c r="K116" s="27">
        <f>(K115)</f>
        <v/>
      </c>
      <c r="L116" s="28">
        <f>(H116-K116)/(K116)</f>
        <v/>
      </c>
      <c r="M116">
        <f>1000*H116</f>
        <v/>
      </c>
      <c r="N116" s="207">
        <f>(N115+7)</f>
        <v/>
      </c>
      <c r="O116" s="171">
        <f>(O115)</f>
        <v/>
      </c>
      <c r="P116" s="172">
        <f>(N116-O116)</f>
        <v/>
      </c>
      <c r="Q116" s="171">
        <f>(Q115)</f>
        <v/>
      </c>
      <c r="R116" s="368">
        <f>(N116-O116)/7</f>
        <v/>
      </c>
      <c r="S116" s="351">
        <f>(S115)</f>
        <v/>
      </c>
    </row>
    <row r="117">
      <c r="A117">
        <f>(A116)</f>
        <v/>
      </c>
      <c r="B117" t="n">
        <v>2.5</v>
      </c>
      <c r="C117" t="n">
        <v>2.38</v>
      </c>
      <c r="D117" t="n">
        <v>2.34</v>
      </c>
      <c r="E117" t="n">
        <v>2.57</v>
      </c>
      <c r="F117" t="n">
        <v>2.43</v>
      </c>
      <c r="G117" t="n">
        <v>2.47</v>
      </c>
      <c r="H117">
        <f>MAX(B117:G117)</f>
        <v/>
      </c>
      <c r="I117">
        <f>(I116)</f>
        <v/>
      </c>
      <c r="J117" s="28">
        <f>(H117-I117)/(I117)</f>
        <v/>
      </c>
      <c r="K117" s="27">
        <f>(K116)</f>
        <v/>
      </c>
      <c r="L117" s="28">
        <f>(H117-K117)/(K117)</f>
        <v/>
      </c>
      <c r="M117">
        <f>1000*H117</f>
        <v/>
      </c>
      <c r="N117" s="207">
        <f>(N116+7)</f>
        <v/>
      </c>
      <c r="O117" s="171">
        <f>(O116)</f>
        <v/>
      </c>
      <c r="P117" s="172">
        <f>(N117-O117)</f>
        <v/>
      </c>
      <c r="Q117" s="171">
        <f>(Q116)</f>
        <v/>
      </c>
      <c r="R117" s="368">
        <f>(N117-O117)/7</f>
        <v/>
      </c>
      <c r="S117" s="351">
        <f>(S116)</f>
        <v/>
      </c>
    </row>
    <row r="118">
      <c r="A118" s="63">
        <f>(A117)</f>
        <v/>
      </c>
      <c r="B118" s="63" t="n">
        <v>2.5</v>
      </c>
      <c r="C118" s="63" t="n">
        <v>2.37</v>
      </c>
      <c r="D118" s="63" t="n">
        <v>2.53</v>
      </c>
      <c r="E118" s="63" t="n">
        <v>2.4</v>
      </c>
      <c r="F118" s="63" t="n">
        <v>2.51</v>
      </c>
      <c r="G118" s="63" t="n">
        <v>2.49</v>
      </c>
      <c r="H118" s="63">
        <f>MAX(B118:G118)</f>
        <v/>
      </c>
      <c r="I118" s="63">
        <f>(I117)</f>
        <v/>
      </c>
      <c r="J118" s="58">
        <f>(H118-I118)/(I118)</f>
        <v/>
      </c>
      <c r="K118" s="112">
        <f>AVERAGE(H118:H128)</f>
        <v/>
      </c>
      <c r="L118" s="58">
        <f>(H118-K118)/(K118)</f>
        <v/>
      </c>
      <c r="M118" s="63">
        <f>1000*H118</f>
        <v/>
      </c>
      <c r="N118" s="61">
        <f>(N117+7)</f>
        <v/>
      </c>
      <c r="O118" s="173">
        <f>(O117)</f>
        <v/>
      </c>
      <c r="P118" s="174">
        <f>(N118-O118)</f>
        <v/>
      </c>
      <c r="Q118" s="173">
        <f>(Q117)</f>
        <v/>
      </c>
      <c r="R118" s="368">
        <f>(N118-O118)/7</f>
        <v/>
      </c>
      <c r="S118" s="372">
        <f>(S117)</f>
        <v/>
      </c>
    </row>
    <row r="119">
      <c r="A119">
        <f>(A118)</f>
        <v/>
      </c>
      <c r="B119" t="n">
        <v>2.62</v>
      </c>
      <c r="C119" t="n">
        <v>2.69</v>
      </c>
      <c r="D119" t="n">
        <v>2.56</v>
      </c>
      <c r="E119" t="n">
        <v>2.5</v>
      </c>
      <c r="F119" t="n">
        <v>2.64</v>
      </c>
      <c r="G119" t="n">
        <v>2.6</v>
      </c>
      <c r="H119">
        <f>MAX(B119:G119)</f>
        <v/>
      </c>
      <c r="I119">
        <f>(I118)</f>
        <v/>
      </c>
      <c r="J119" s="28">
        <f>(H119-I119)/(I119)</f>
        <v/>
      </c>
      <c r="K119" s="27">
        <f>(K118)</f>
        <v/>
      </c>
      <c r="L119" s="28">
        <f>(H119-K119)/(K119)</f>
        <v/>
      </c>
      <c r="M119">
        <f>1000*H119</f>
        <v/>
      </c>
      <c r="N119" s="207">
        <f>(N118+7)</f>
        <v/>
      </c>
      <c r="O119" s="171">
        <f>(O118)</f>
        <v/>
      </c>
      <c r="P119" s="172">
        <f>(N119-O119)</f>
        <v/>
      </c>
      <c r="Q119" s="171">
        <f>(Q118)</f>
        <v/>
      </c>
      <c r="R119" s="368">
        <f>(N119-O119)/7</f>
        <v/>
      </c>
      <c r="S119" s="351" t="inlineStr">
        <is>
          <t>Month 2</t>
        </is>
      </c>
    </row>
    <row r="120">
      <c r="A120">
        <f>(A119)</f>
        <v/>
      </c>
      <c r="B120" t="n">
        <v>2.28</v>
      </c>
      <c r="C120" t="n">
        <v>2.32</v>
      </c>
      <c r="D120" t="n">
        <v>2.42</v>
      </c>
      <c r="E120" t="n">
        <v>2.48</v>
      </c>
      <c r="F120" t="n">
        <v>2.27</v>
      </c>
      <c r="G120" t="n">
        <v>2.32</v>
      </c>
      <c r="H120">
        <f>MAX(B120:G120)</f>
        <v/>
      </c>
      <c r="I120">
        <f>(I119)</f>
        <v/>
      </c>
      <c r="J120" s="28">
        <f>(H120-I120)/(I120)</f>
        <v/>
      </c>
      <c r="K120" s="27">
        <f>(K119)</f>
        <v/>
      </c>
      <c r="L120" s="28">
        <f>(H120-K120)/(K120)</f>
        <v/>
      </c>
      <c r="M120">
        <f>1000*H120</f>
        <v/>
      </c>
      <c r="N120" s="207">
        <f>(N119+7)</f>
        <v/>
      </c>
      <c r="O120" s="171">
        <f>(O119)</f>
        <v/>
      </c>
      <c r="P120" s="172">
        <f>(N120-O120)</f>
        <v/>
      </c>
      <c r="Q120" s="171">
        <f>(Q119)</f>
        <v/>
      </c>
      <c r="R120" s="368">
        <f>(N120-O120)/7</f>
        <v/>
      </c>
      <c r="S120" s="351">
        <f>(S119)</f>
        <v/>
      </c>
    </row>
    <row r="121">
      <c r="A121">
        <f>(A120)</f>
        <v/>
      </c>
      <c r="B121" t="n">
        <v>2.35</v>
      </c>
      <c r="C121" t="n">
        <v>2.54</v>
      </c>
      <c r="D121" t="n">
        <v>2.47</v>
      </c>
      <c r="E121" t="n">
        <v>2.43</v>
      </c>
      <c r="F121" t="n">
        <v>2.37</v>
      </c>
      <c r="G121" t="n">
        <v>2.51</v>
      </c>
      <c r="H121">
        <f>MAX(B121:G121)</f>
        <v/>
      </c>
      <c r="I121">
        <f>(I120)</f>
        <v/>
      </c>
      <c r="J121" s="28">
        <f>(H121-I121)/(I121)</f>
        <v/>
      </c>
      <c r="K121" s="27">
        <f>(K120)</f>
        <v/>
      </c>
      <c r="L121" s="28">
        <f>(H121-K121)/(K121)</f>
        <v/>
      </c>
      <c r="M121">
        <f>1000*H121</f>
        <v/>
      </c>
      <c r="N121" s="207">
        <f>(N120+7)</f>
        <v/>
      </c>
      <c r="O121" s="171">
        <f>(O120)</f>
        <v/>
      </c>
      <c r="P121" s="172">
        <f>(N121-O121)</f>
        <v/>
      </c>
      <c r="Q121" s="171">
        <f>(Q120)</f>
        <v/>
      </c>
      <c r="R121" s="368">
        <f>(N121-O121)/7</f>
        <v/>
      </c>
      <c r="S121" s="351">
        <f>(S120)</f>
        <v/>
      </c>
    </row>
    <row r="122">
      <c r="A122" s="63">
        <f>(A121)</f>
        <v/>
      </c>
      <c r="B122" s="63" t="n">
        <v>2.4</v>
      </c>
      <c r="C122" s="63" t="n">
        <v>2.48</v>
      </c>
      <c r="D122" s="63" t="n">
        <v>2.44</v>
      </c>
      <c r="E122" s="63" t="n">
        <v>2.51</v>
      </c>
      <c r="F122" s="63" t="n">
        <v>2.56</v>
      </c>
      <c r="G122" s="63" t="n">
        <v>2.49</v>
      </c>
      <c r="H122" s="63">
        <f>MAX(B122:G122)</f>
        <v/>
      </c>
      <c r="I122" s="63">
        <f>(I121)</f>
        <v/>
      </c>
      <c r="J122" s="58">
        <f>(H122-I122)/(I122)</f>
        <v/>
      </c>
      <c r="K122" s="59">
        <f>(K121)</f>
        <v/>
      </c>
      <c r="L122" s="58">
        <f>(H122-K122)/(K122)</f>
        <v/>
      </c>
      <c r="M122" s="63">
        <f>1000*H122</f>
        <v/>
      </c>
      <c r="N122" s="61">
        <f>(N121+7)</f>
        <v/>
      </c>
      <c r="O122" s="173">
        <f>(O121)</f>
        <v/>
      </c>
      <c r="P122" s="174">
        <f>(N122-O122)</f>
        <v/>
      </c>
      <c r="Q122" s="173">
        <f>(Q121)</f>
        <v/>
      </c>
      <c r="R122" s="368">
        <f>(N122-O122)/7</f>
        <v/>
      </c>
      <c r="S122" s="372">
        <f>(S121)</f>
        <v/>
      </c>
    </row>
    <row r="123">
      <c r="A123">
        <f>(A122)</f>
        <v/>
      </c>
      <c r="B123" t="n">
        <v>2.63</v>
      </c>
      <c r="C123" t="n">
        <v>2.52</v>
      </c>
      <c r="D123" t="n">
        <v>2.48</v>
      </c>
      <c r="E123" t="n">
        <v>2.59</v>
      </c>
      <c r="F123" t="n">
        <v>2.61</v>
      </c>
      <c r="G123" t="n">
        <v>2.54</v>
      </c>
      <c r="H123">
        <f>MAX(B123:G123)</f>
        <v/>
      </c>
      <c r="I123">
        <f>(I122)</f>
        <v/>
      </c>
      <c r="J123" s="28">
        <f>(H123-I123)/(I123)</f>
        <v/>
      </c>
      <c r="K123" s="27">
        <f>(K122)</f>
        <v/>
      </c>
      <c r="L123" s="28">
        <f>(H123-K123)/(K123)</f>
        <v/>
      </c>
      <c r="M123">
        <f>1000*H123</f>
        <v/>
      </c>
      <c r="N123" s="207">
        <f>(N122+7)</f>
        <v/>
      </c>
      <c r="O123" s="171">
        <f>(O122)</f>
        <v/>
      </c>
      <c r="P123" s="172">
        <f>(N123-O123)</f>
        <v/>
      </c>
      <c r="Q123" s="171">
        <f>(Q122)</f>
        <v/>
      </c>
      <c r="R123" s="368">
        <f>(N123-O123)/7</f>
        <v/>
      </c>
      <c r="S123" s="351" t="inlineStr">
        <is>
          <t>Month 1</t>
        </is>
      </c>
    </row>
    <row customHeight="1" ht="16" r="124" s="62" thickBot="1">
      <c r="A124" s="142">
        <f>(A123)</f>
        <v/>
      </c>
      <c r="B124" s="142" t="n">
        <v>2.3</v>
      </c>
      <c r="C124" s="142" t="n">
        <v>2.31</v>
      </c>
      <c r="D124" s="142" t="n">
        <v>2.28</v>
      </c>
      <c r="E124" s="142" t="n">
        <v>2.32</v>
      </c>
      <c r="F124" s="142" t="n">
        <v>2.3</v>
      </c>
      <c r="G124" s="142" t="n">
        <v>2.3</v>
      </c>
      <c r="H124" s="142">
        <f>MAX(B124:G124)</f>
        <v/>
      </c>
      <c r="I124" s="142">
        <f>(I123)</f>
        <v/>
      </c>
      <c r="J124" s="140">
        <f>(H124-I124)/(I124)</f>
        <v/>
      </c>
      <c r="K124" s="141">
        <f>(K123)</f>
        <v/>
      </c>
      <c r="L124" s="140">
        <f>(H124-K124)/(K124)</f>
        <v/>
      </c>
      <c r="M124" s="142">
        <f>1000*H124</f>
        <v/>
      </c>
      <c r="N124" s="143">
        <f>(N123+7)</f>
        <v/>
      </c>
      <c r="O124" s="153">
        <f>(O123)</f>
        <v/>
      </c>
      <c r="P124" s="154">
        <f>(N124-O124)</f>
        <v/>
      </c>
      <c r="Q124" s="153">
        <f>(Q123)</f>
        <v/>
      </c>
      <c r="R124" s="368">
        <f>(N124-O124)/7</f>
        <v/>
      </c>
      <c r="S124" s="376">
        <f>(S123)</f>
        <v/>
      </c>
    </row>
    <row customHeight="1" ht="16" r="125" s="62" thickTop="1">
      <c r="A125">
        <f>(A124)</f>
        <v/>
      </c>
      <c r="B125" t="n">
        <v>2.4</v>
      </c>
      <c r="C125" t="n">
        <v>2.45</v>
      </c>
      <c r="D125" t="n">
        <v>2.38</v>
      </c>
      <c r="E125" t="n">
        <v>2.35</v>
      </c>
      <c r="F125" t="n">
        <v>2.35</v>
      </c>
      <c r="G125" t="n">
        <v>2.35</v>
      </c>
      <c r="H125">
        <f>MAX(B125:G125)</f>
        <v/>
      </c>
      <c r="I125">
        <f>(I124)</f>
        <v/>
      </c>
      <c r="J125" s="28">
        <f>(H125-I125)/(I125)</f>
        <v/>
      </c>
      <c r="K125" s="27">
        <f>(K124)</f>
        <v/>
      </c>
      <c r="L125" s="28">
        <f>(H125-K125)/(K125)</f>
        <v/>
      </c>
      <c r="M125">
        <f>1000*H125</f>
        <v/>
      </c>
      <c r="N125" s="207">
        <f>(N124+1)</f>
        <v/>
      </c>
      <c r="O125" s="171">
        <f>(O124)</f>
        <v/>
      </c>
      <c r="P125" s="172">
        <f>(N125-O125)</f>
        <v/>
      </c>
      <c r="Q125" s="171">
        <f>(Q124)</f>
        <v/>
      </c>
      <c r="R125" s="368">
        <f>(N125-O125)/7</f>
        <v/>
      </c>
      <c r="S125" s="351">
        <f>(S124)</f>
        <v/>
      </c>
    </row>
    <row r="126">
      <c r="A126" s="136">
        <f>(A125)</f>
        <v/>
      </c>
      <c r="B126" s="136" t="n">
        <v>2.26</v>
      </c>
      <c r="C126" s="136" t="n">
        <v>2.31</v>
      </c>
      <c r="D126" s="136" t="n">
        <v>2.23</v>
      </c>
      <c r="E126" s="136" t="n">
        <v>2.23</v>
      </c>
      <c r="F126" s="136" t="n">
        <v>2.15</v>
      </c>
      <c r="G126" s="136" t="n">
        <v>2.3</v>
      </c>
      <c r="H126" s="136">
        <f>MAX(B126:G126)</f>
        <v/>
      </c>
      <c r="I126" s="136">
        <f>(I125)</f>
        <v/>
      </c>
      <c r="J126" s="131">
        <f>(H126-I126)/(I126)</f>
        <v/>
      </c>
      <c r="K126" s="132">
        <f>(K125)</f>
        <v/>
      </c>
      <c r="L126" s="131">
        <f>(H126-K126)/(K126)</f>
        <v/>
      </c>
      <c r="M126" s="136">
        <f>1000*H126</f>
        <v/>
      </c>
      <c r="N126" s="137">
        <f>(N125+1)</f>
        <v/>
      </c>
      <c r="O126" s="134">
        <f>(O125)</f>
        <v/>
      </c>
      <c r="P126" s="160">
        <f>(N126-O126)</f>
        <v/>
      </c>
      <c r="Q126" s="134">
        <f>(Q125)</f>
        <v/>
      </c>
      <c r="R126" s="368">
        <f>(N126-O126)/7</f>
        <v/>
      </c>
      <c r="S126" s="377">
        <f>(S125)</f>
        <v/>
      </c>
    </row>
    <row r="127">
      <c r="A127">
        <f>(A126)</f>
        <v/>
      </c>
      <c r="B127" t="n">
        <v>2.25</v>
      </c>
      <c r="C127" t="n">
        <v>2.5</v>
      </c>
      <c r="D127" t="n">
        <v>2.13</v>
      </c>
      <c r="E127" t="n">
        <v>2.35</v>
      </c>
      <c r="F127" t="n">
        <v>2.18</v>
      </c>
      <c r="G127" t="n">
        <v>2.24</v>
      </c>
      <c r="H127">
        <f>MAX(B127:G127)</f>
        <v/>
      </c>
      <c r="I127">
        <f>(I126)</f>
        <v/>
      </c>
      <c r="J127" s="28">
        <f>(H127-I127)/(I127)</f>
        <v/>
      </c>
      <c r="K127" s="27">
        <f>(K126)</f>
        <v/>
      </c>
      <c r="L127" s="28">
        <f>(H127-K127)/(K127)</f>
        <v/>
      </c>
      <c r="M127">
        <f>1000*H127</f>
        <v/>
      </c>
      <c r="N127" s="207">
        <f>(N126+1)</f>
        <v/>
      </c>
      <c r="O127" s="171">
        <f>(O126)</f>
        <v/>
      </c>
      <c r="P127" s="172">
        <f>(N127-O127)</f>
        <v/>
      </c>
      <c r="Q127" s="171">
        <f>(Q126)</f>
        <v/>
      </c>
      <c r="R127" s="368">
        <f>(N127-O127)/7</f>
        <v/>
      </c>
      <c r="S127" s="351">
        <f>(S126)</f>
        <v/>
      </c>
    </row>
    <row customHeight="1" ht="16" r="128" s="62" thickBot="1">
      <c r="A128" s="142">
        <f>(A124)</f>
        <v/>
      </c>
      <c r="B128" s="142" t="n">
        <v>2.13</v>
      </c>
      <c r="C128" s="142" t="n">
        <v>2.2</v>
      </c>
      <c r="D128" s="142" t="n">
        <v>2.13</v>
      </c>
      <c r="E128" s="142" t="n">
        <v>2.35</v>
      </c>
      <c r="F128" s="142" t="n">
        <v>2.18</v>
      </c>
      <c r="G128" s="142" t="n">
        <v>2.32</v>
      </c>
      <c r="H128" s="142">
        <f>MAX(B128:G128)</f>
        <v/>
      </c>
      <c r="I128" s="142">
        <f>(I124)</f>
        <v/>
      </c>
      <c r="J128" s="140">
        <f>(H128-I128)/(I128)</f>
        <v/>
      </c>
      <c r="K128" s="141">
        <f>(K124)</f>
        <v/>
      </c>
      <c r="L128" s="140">
        <f>(H128-K128)/(K128)</f>
        <v/>
      </c>
      <c r="M128" s="142">
        <f>1000*H128</f>
        <v/>
      </c>
      <c r="N128" s="143">
        <f>(N124+7)</f>
        <v/>
      </c>
      <c r="O128" s="153">
        <f>(O124)</f>
        <v/>
      </c>
      <c r="P128" s="154">
        <f>(N128-O128)</f>
        <v/>
      </c>
      <c r="Q128" s="153">
        <f>(Q124)</f>
        <v/>
      </c>
      <c r="R128" s="368">
        <f>(N128-O128)/7</f>
        <v/>
      </c>
      <c r="S128" s="376">
        <f>(S124)</f>
        <v/>
      </c>
    </row>
    <row customHeight="1" ht="16" r="129" s="62" thickTop="1">
      <c r="J129" s="28" t="n"/>
      <c r="K129" s="27" t="n"/>
      <c r="L129" s="28" t="n"/>
      <c r="N129" s="171" t="n"/>
      <c r="O129" s="171" t="n"/>
      <c r="P129" s="172" t="n"/>
      <c r="Q129" s="171" t="n"/>
      <c r="R129" s="351" t="n"/>
      <c r="S129" s="351" t="n"/>
    </row>
    <row r="130">
      <c r="J130" s="28" t="n"/>
      <c r="K130" s="27" t="n"/>
      <c r="L130" s="28" t="n"/>
      <c r="N130" s="171" t="n"/>
      <c r="O130" s="171" t="n"/>
      <c r="P130" s="172" t="n"/>
      <c r="Q130" s="171" t="n"/>
      <c r="R130" s="351" t="n"/>
      <c r="S130" s="351" t="n"/>
    </row>
    <row r="131">
      <c r="J131" s="28" t="n"/>
      <c r="K131" s="27" t="n"/>
      <c r="L131" s="28" t="n"/>
      <c r="N131" s="171" t="n"/>
      <c r="O131" s="171" t="n"/>
      <c r="P131" s="172" t="n"/>
      <c r="Q131" s="171" t="n"/>
      <c r="R131" s="351" t="n"/>
      <c r="S131" s="351" t="n"/>
    </row>
    <row r="132">
      <c r="J132" s="28" t="n"/>
      <c r="K132" s="27" t="n"/>
      <c r="L132" s="28" t="n"/>
      <c r="N132" s="171" t="n"/>
      <c r="O132" s="171" t="n"/>
      <c r="P132" s="172" t="n"/>
      <c r="Q132" s="171" t="n"/>
      <c r="R132" s="351" t="n"/>
      <c r="S132" s="351" t="n"/>
    </row>
    <row r="133">
      <c r="J133" s="28" t="n"/>
      <c r="K133" s="27" t="n"/>
      <c r="L133" s="28" t="n"/>
      <c r="N133" s="171" t="n"/>
      <c r="O133" s="171" t="n"/>
      <c r="P133" s="172" t="n"/>
      <c r="Q133" s="171" t="n"/>
      <c r="R133" s="351" t="n"/>
      <c r="S133" s="351" t="n"/>
      <c r="V133" s="30" t="n"/>
      <c r="W133" s="30" t="n"/>
      <c r="X133" s="30" t="n"/>
      <c r="Y133" s="30" t="n"/>
      <c r="AC133" s="30" t="n"/>
      <c r="AD133" s="30" t="n"/>
      <c r="AE133" s="30" t="n"/>
      <c r="AF133" s="30" t="n"/>
    </row>
    <row r="134">
      <c r="J134" s="28" t="n"/>
      <c r="K134" s="27" t="n"/>
      <c r="L134" s="28" t="n"/>
      <c r="N134" s="171" t="n"/>
      <c r="O134" s="171" t="n"/>
      <c r="P134" s="172" t="n"/>
      <c r="Q134" s="171" t="n"/>
      <c r="R134" s="351" t="n"/>
      <c r="S134" s="351" t="n"/>
      <c r="V134" s="369" t="n"/>
      <c r="W134" s="27" t="n"/>
      <c r="X134" s="369" t="n"/>
      <c r="Y134" s="370" t="n"/>
      <c r="AC134" s="370" t="n"/>
      <c r="AD134" s="27" t="n"/>
      <c r="AE134" s="369" t="n"/>
      <c r="AF134" s="370" t="n"/>
    </row>
    <row r="135">
      <c r="J135" s="28" t="n"/>
      <c r="K135" s="27" t="n"/>
      <c r="L135" s="28" t="n"/>
      <c r="N135" s="171" t="n"/>
      <c r="O135" s="171" t="n"/>
      <c r="P135" s="172" t="n"/>
      <c r="Q135" s="171" t="n"/>
      <c r="R135" s="351" t="n"/>
      <c r="S135" s="351" t="n"/>
    </row>
    <row r="136">
      <c r="J136" s="28" t="n"/>
      <c r="K136" s="27" t="n"/>
      <c r="L136" s="28" t="n"/>
      <c r="N136" s="171" t="n"/>
      <c r="O136" s="171" t="n"/>
      <c r="P136" s="172" t="n"/>
      <c r="Q136" s="171" t="n"/>
      <c r="R136" s="351" t="n"/>
      <c r="S136" s="351" t="n"/>
      <c r="U136" s="67" t="n"/>
    </row>
    <row r="137">
      <c r="J137" s="28" t="n"/>
      <c r="K137" s="27" t="n"/>
      <c r="L137" s="28" t="n"/>
      <c r="N137" s="171" t="n"/>
      <c r="O137" s="171" t="n"/>
      <c r="P137" s="172" t="n"/>
      <c r="Q137" s="171" t="n"/>
      <c r="R137" s="351" t="n"/>
      <c r="S137" s="351" t="n"/>
      <c r="U137" s="29" t="n"/>
      <c r="V137" s="29" t="n"/>
      <c r="W137" s="29" t="n"/>
      <c r="X137" s="29" t="n"/>
      <c r="Y137" s="29" t="n"/>
      <c r="AA137" s="29" t="n"/>
      <c r="AB137" s="29" t="n"/>
      <c r="AC137" s="29" t="n"/>
      <c r="AD137" s="29" t="n"/>
      <c r="AE137" s="29" t="n"/>
    </row>
    <row r="138">
      <c r="J138" s="28" t="n"/>
      <c r="K138" s="27" t="n"/>
      <c r="L138" s="28" t="n"/>
      <c r="N138" s="171" t="n"/>
      <c r="O138" s="171" t="n"/>
      <c r="P138" s="172" t="n"/>
      <c r="Q138" s="171" t="n"/>
      <c r="R138" s="351" t="n"/>
      <c r="S138" s="351" t="n"/>
      <c r="U138" s="27" t="n"/>
      <c r="V138" s="27" t="n"/>
      <c r="W138" s="27" t="n"/>
      <c r="X138" s="27" t="n"/>
      <c r="Y138" s="28" t="n"/>
    </row>
    <row r="139">
      <c r="J139" s="28" t="n"/>
      <c r="K139" s="27" t="n"/>
      <c r="L139" s="28" t="n"/>
      <c r="N139" s="171" t="n"/>
      <c r="O139" s="171" t="n"/>
      <c r="P139" s="172" t="n"/>
      <c r="Q139" s="171" t="n"/>
      <c r="R139" s="351" t="n"/>
      <c r="S139" s="351" t="n"/>
    </row>
    <row r="140">
      <c r="J140" s="28" t="n"/>
      <c r="K140" s="27" t="n"/>
      <c r="L140" s="28" t="n"/>
      <c r="N140" s="171" t="n"/>
      <c r="O140" s="171" t="n"/>
      <c r="P140" s="172" t="n"/>
      <c r="Q140" s="171" t="n"/>
      <c r="R140" s="351" t="n"/>
      <c r="S140" s="351" t="n"/>
    </row>
    <row r="141">
      <c r="J141" s="28" t="n"/>
      <c r="K141" s="27" t="n"/>
      <c r="L141" s="28" t="n"/>
      <c r="N141" s="171" t="n"/>
      <c r="O141" s="171" t="n"/>
      <c r="P141" s="172" t="n"/>
      <c r="Q141" s="171" t="n"/>
      <c r="R141" s="351" t="n"/>
      <c r="S141" s="351" t="n"/>
    </row>
    <row r="142">
      <c r="J142" s="28" t="n"/>
      <c r="K142" s="27" t="n"/>
      <c r="L142" s="28" t="n"/>
      <c r="N142" s="171" t="n"/>
      <c r="O142" s="171" t="n"/>
      <c r="P142" s="172" t="n"/>
      <c r="Q142" s="171" t="n"/>
      <c r="R142" s="351" t="n"/>
      <c r="S142" s="351" t="n"/>
    </row>
    <row r="143">
      <c r="J143" s="28" t="n"/>
      <c r="K143" s="27" t="n"/>
      <c r="L143" s="28" t="n"/>
      <c r="N143" s="171" t="n"/>
      <c r="O143" s="171" t="n"/>
      <c r="P143" s="172" t="n"/>
      <c r="Q143" s="171" t="n"/>
      <c r="R143" s="351" t="n"/>
      <c r="S143" s="351" t="n"/>
    </row>
    <row r="144">
      <c r="J144" s="28" t="n"/>
      <c r="K144" s="27" t="n"/>
      <c r="L144" s="28" t="n"/>
      <c r="N144" s="171" t="n"/>
      <c r="O144" s="171" t="n"/>
      <c r="P144" s="172" t="n"/>
      <c r="Q144" s="171" t="n"/>
      <c r="R144" s="351" t="n"/>
      <c r="S144" s="351" t="n"/>
    </row>
    <row r="145">
      <c r="J145" s="28" t="n"/>
      <c r="K145" s="27" t="n"/>
      <c r="L145" s="28" t="n"/>
      <c r="N145" s="171" t="n"/>
      <c r="O145" s="171" t="n"/>
      <c r="P145" s="172" t="n"/>
      <c r="Q145" s="171" t="n"/>
      <c r="R145" s="351" t="n"/>
      <c r="S145" s="351" t="n"/>
    </row>
    <row r="146">
      <c r="J146" s="28" t="n"/>
      <c r="K146" s="27" t="n"/>
      <c r="L146" s="28" t="n"/>
      <c r="N146" s="171" t="n"/>
      <c r="O146" s="171" t="n"/>
      <c r="P146" s="172" t="n"/>
      <c r="Q146" s="171" t="n"/>
      <c r="R146" s="351" t="n"/>
      <c r="S146" s="351" t="n"/>
    </row>
    <row r="147">
      <c r="J147" s="28" t="n"/>
      <c r="K147" s="27" t="n"/>
      <c r="L147" s="28" t="n"/>
      <c r="N147" s="171" t="n"/>
      <c r="O147" s="171" t="n"/>
      <c r="P147" s="172" t="n"/>
      <c r="Q147" s="171" t="n"/>
      <c r="R147" s="351" t="n"/>
      <c r="S147" s="351" t="n"/>
    </row>
    <row r="148">
      <c r="J148" s="28" t="n"/>
      <c r="K148" s="27" t="n"/>
      <c r="L148" s="28" t="n"/>
      <c r="N148" s="171" t="n"/>
      <c r="O148" s="171" t="n"/>
      <c r="P148" s="172" t="n"/>
      <c r="Q148" s="171" t="n"/>
      <c r="R148" s="351" t="n"/>
      <c r="S148" s="351" t="n"/>
    </row>
    <row r="149">
      <c r="J149" s="28" t="n"/>
      <c r="K149" s="27" t="n"/>
      <c r="L149" s="28" t="n"/>
      <c r="N149" s="171" t="n"/>
      <c r="O149" s="171" t="n"/>
      <c r="P149" s="172" t="n"/>
      <c r="Q149" s="171" t="n"/>
      <c r="R149" s="351" t="n"/>
      <c r="S149" s="351" t="n"/>
    </row>
    <row r="150">
      <c r="J150" s="28" t="n"/>
      <c r="K150" s="27" t="n"/>
      <c r="L150" s="28" t="n"/>
      <c r="N150" s="171" t="n"/>
      <c r="O150" s="171" t="n"/>
      <c r="P150" s="172" t="n"/>
      <c r="Q150" s="171" t="n"/>
      <c r="R150" s="351" t="n"/>
      <c r="S150" s="351" t="n"/>
    </row>
    <row r="151">
      <c r="J151" s="28" t="n"/>
      <c r="K151" s="27" t="n"/>
      <c r="L151" s="28" t="n"/>
      <c r="N151" s="171" t="n"/>
      <c r="O151" s="171" t="n"/>
      <c r="P151" s="172" t="n"/>
      <c r="Q151" s="171" t="n"/>
      <c r="R151" s="351" t="n"/>
      <c r="S151" s="351" t="n"/>
    </row>
    <row r="152">
      <c r="J152" s="28" t="n"/>
      <c r="K152" s="27" t="n"/>
      <c r="L152" s="28" t="n"/>
      <c r="N152" s="171" t="n"/>
      <c r="O152" s="171" t="n"/>
      <c r="P152" s="172" t="n"/>
      <c r="Q152" s="171" t="n"/>
      <c r="R152" s="351" t="n"/>
      <c r="S152" s="351" t="n"/>
    </row>
    <row r="153">
      <c r="J153" s="28" t="n"/>
      <c r="K153" s="27" t="n"/>
      <c r="L153" s="28" t="n"/>
      <c r="N153" s="171" t="n"/>
      <c r="O153" s="171" t="n"/>
      <c r="P153" s="172" t="n"/>
      <c r="Q153" s="171" t="n"/>
      <c r="R153" s="351" t="n"/>
      <c r="S153" s="351" t="n"/>
      <c r="V153" s="30" t="n"/>
      <c r="W153" s="30" t="n"/>
      <c r="X153" s="30" t="n"/>
      <c r="Y153" s="30" t="n"/>
      <c r="AC153" s="30" t="n"/>
      <c r="AD153" s="30" t="n"/>
      <c r="AE153" s="30" t="n"/>
      <c r="AF153" s="30" t="n"/>
    </row>
    <row r="154">
      <c r="J154" s="28" t="n"/>
      <c r="K154" s="27" t="n"/>
      <c r="L154" s="28" t="n"/>
      <c r="N154" s="171" t="n"/>
      <c r="O154" s="171" t="n"/>
      <c r="P154" s="172" t="n"/>
      <c r="Q154" s="171" t="n"/>
      <c r="R154" s="351" t="n"/>
      <c r="S154" s="351" t="n"/>
      <c r="V154" s="369" t="n"/>
      <c r="W154" s="27" t="n"/>
      <c r="X154" s="369" t="n"/>
      <c r="Y154" s="370" t="n"/>
      <c r="AC154" s="370" t="n"/>
      <c r="AD154" s="27" t="n"/>
      <c r="AE154" s="369" t="n"/>
      <c r="AF154" s="370" t="n"/>
    </row>
    <row r="155">
      <c r="J155" s="28" t="n"/>
      <c r="K155" s="27" t="n"/>
      <c r="L155" s="28" t="n"/>
      <c r="N155" s="171" t="n"/>
      <c r="O155" s="171" t="n"/>
      <c r="P155" s="172" t="n"/>
      <c r="Q155" s="171" t="n"/>
      <c r="R155" s="351" t="n"/>
      <c r="S155" s="351" t="n"/>
    </row>
    <row r="156">
      <c r="J156" s="28" t="n"/>
      <c r="K156" s="27" t="n"/>
      <c r="L156" s="28" t="n"/>
      <c r="N156" s="171" t="n"/>
      <c r="O156" s="171" t="n"/>
      <c r="P156" s="172" t="n"/>
      <c r="Q156" s="171" t="n"/>
      <c r="R156" s="351" t="n"/>
      <c r="S156" s="351" t="n"/>
      <c r="U156" s="67" t="n"/>
    </row>
    <row r="157">
      <c r="J157" s="28" t="n"/>
      <c r="K157" s="27" t="n"/>
      <c r="L157" s="28" t="n"/>
      <c r="N157" s="171" t="n"/>
      <c r="O157" s="171" t="n"/>
      <c r="P157" s="172" t="n"/>
      <c r="Q157" s="171" t="n"/>
      <c r="R157" s="351" t="n"/>
      <c r="S157" s="351" t="n"/>
      <c r="U157" s="29" t="n"/>
      <c r="V157" s="29" t="n"/>
      <c r="W157" s="29" t="n"/>
      <c r="X157" s="29" t="n"/>
      <c r="Y157" s="29" t="n"/>
      <c r="AA157" s="29" t="n"/>
      <c r="AB157" s="29" t="n"/>
      <c r="AC157" s="29" t="n"/>
      <c r="AD157" s="29" t="n"/>
      <c r="AE157" s="29" t="n"/>
    </row>
    <row r="158">
      <c r="J158" s="28" t="n"/>
      <c r="K158" s="27" t="n"/>
      <c r="L158" s="28" t="n"/>
      <c r="N158" s="171" t="n"/>
      <c r="O158" s="171" t="n"/>
      <c r="P158" s="172" t="n"/>
      <c r="Q158" s="171" t="n"/>
      <c r="R158" s="351" t="n"/>
      <c r="S158" s="351" t="n"/>
      <c r="U158" s="27" t="n"/>
      <c r="V158" s="27" t="n"/>
      <c r="W158" s="27" t="n"/>
      <c r="X158" s="27" t="n"/>
      <c r="Y158" s="28" t="n"/>
    </row>
    <row r="159">
      <c r="J159" s="28" t="n"/>
      <c r="K159" s="27" t="n"/>
      <c r="L159" s="28" t="n"/>
      <c r="N159" s="171" t="n"/>
      <c r="O159" s="171" t="n"/>
      <c r="P159" s="172" t="n"/>
      <c r="Q159" s="171" t="n"/>
      <c r="R159" s="351" t="n"/>
      <c r="S159" s="351" t="n"/>
    </row>
    <row r="160">
      <c r="J160" s="28" t="n"/>
      <c r="K160" s="27" t="n"/>
      <c r="L160" s="28" t="n"/>
      <c r="N160" s="171" t="n"/>
      <c r="O160" s="171" t="n"/>
      <c r="P160" s="172" t="n"/>
      <c r="Q160" s="171" t="n"/>
      <c r="R160" s="351" t="n"/>
      <c r="S160" s="351" t="n"/>
    </row>
    <row r="161">
      <c r="J161" s="28" t="n"/>
      <c r="K161" s="27" t="n"/>
      <c r="L161" s="28" t="n"/>
      <c r="N161" s="171" t="n"/>
      <c r="O161" s="171" t="n"/>
      <c r="P161" s="172" t="n"/>
      <c r="Q161" s="171" t="n"/>
      <c r="R161" s="351" t="n"/>
      <c r="S161" s="351" t="n"/>
    </row>
    <row r="162">
      <c r="J162" s="28" t="n"/>
      <c r="K162" s="27" t="n"/>
      <c r="L162" s="28" t="n"/>
      <c r="N162" s="171" t="n"/>
      <c r="O162" s="171" t="n"/>
      <c r="P162" s="172" t="n"/>
      <c r="Q162" s="171" t="n"/>
      <c r="R162" s="351" t="n"/>
      <c r="S162" s="351" t="n"/>
    </row>
    <row r="163">
      <c r="J163" s="28" t="n"/>
      <c r="K163" s="27" t="n"/>
      <c r="L163" s="28" t="n"/>
      <c r="N163" s="171" t="n"/>
      <c r="O163" s="171" t="n"/>
      <c r="P163" s="172" t="n"/>
      <c r="Q163" s="171" t="n"/>
      <c r="R163" s="351" t="n"/>
      <c r="S163" s="351" t="n"/>
    </row>
    <row r="164">
      <c r="J164" s="28" t="n"/>
      <c r="K164" s="27" t="n"/>
      <c r="L164" s="28" t="n"/>
      <c r="N164" s="171" t="n"/>
      <c r="O164" s="171" t="n"/>
      <c r="P164" s="172" t="n"/>
      <c r="Q164" s="171" t="n"/>
      <c r="R164" s="351" t="n"/>
      <c r="S164" s="351" t="n"/>
    </row>
    <row r="165">
      <c r="J165" s="28" t="n"/>
      <c r="K165" s="27" t="n"/>
      <c r="L165" s="28" t="n"/>
      <c r="N165" s="171" t="n"/>
      <c r="O165" s="171" t="n"/>
      <c r="P165" s="172" t="n"/>
      <c r="Q165" s="171" t="n"/>
      <c r="R165" s="351" t="n"/>
      <c r="S165" s="351" t="n"/>
    </row>
    <row r="166">
      <c r="J166" s="28" t="n"/>
      <c r="K166" s="27" t="n"/>
      <c r="L166" s="28" t="n"/>
      <c r="N166" s="171" t="n"/>
      <c r="O166" s="171" t="n"/>
      <c r="P166" s="172" t="n"/>
      <c r="Q166" s="171" t="n"/>
      <c r="R166" s="351" t="n"/>
      <c r="S166" s="351" t="n"/>
    </row>
    <row r="167">
      <c r="J167" s="28" t="n"/>
      <c r="K167" s="27" t="n"/>
      <c r="L167" s="28" t="n"/>
      <c r="N167" s="171" t="n"/>
      <c r="O167" s="171" t="n"/>
      <c r="P167" s="172" t="n"/>
      <c r="Q167" s="171" t="n"/>
      <c r="R167" s="351" t="n"/>
      <c r="S167" s="351" t="n"/>
    </row>
    <row r="168">
      <c r="J168" s="28" t="n"/>
      <c r="K168" s="27" t="n"/>
      <c r="L168" s="28" t="n"/>
      <c r="N168" s="171" t="n"/>
      <c r="O168" s="171" t="n"/>
      <c r="P168" s="172" t="n"/>
      <c r="Q168" s="171" t="n"/>
      <c r="R168" s="351" t="n"/>
      <c r="S168" s="351" t="n"/>
    </row>
    <row r="169">
      <c r="J169" s="28" t="n"/>
      <c r="K169" s="27" t="n"/>
      <c r="L169" s="28" t="n"/>
      <c r="N169" s="171" t="n"/>
      <c r="O169" s="171" t="n"/>
      <c r="P169" s="172" t="n"/>
      <c r="Q169" s="171" t="n"/>
      <c r="R169" s="351" t="n"/>
      <c r="S169" s="351" t="n"/>
    </row>
    <row r="170">
      <c r="J170" s="28" t="n"/>
      <c r="K170" s="27" t="n"/>
      <c r="L170" s="28" t="n"/>
      <c r="N170" s="171" t="n"/>
      <c r="O170" s="171" t="n"/>
      <c r="P170" s="172" t="n"/>
      <c r="Q170" s="171" t="n"/>
      <c r="R170" s="351" t="n"/>
      <c r="S170" s="351" t="n"/>
    </row>
    <row r="171">
      <c r="J171" s="28" t="n"/>
      <c r="K171" s="27" t="n"/>
      <c r="L171" s="28" t="n"/>
      <c r="N171" s="171" t="n"/>
      <c r="O171" s="171" t="n"/>
      <c r="P171" s="172" t="n"/>
      <c r="Q171" s="171" t="n"/>
      <c r="R171" s="351" t="n"/>
      <c r="S171" s="351" t="n"/>
    </row>
    <row r="172">
      <c r="J172" s="28" t="n"/>
      <c r="K172" s="27" t="n"/>
      <c r="L172" s="28" t="n"/>
      <c r="N172" s="171" t="n"/>
      <c r="O172" s="171" t="n"/>
      <c r="P172" s="172" t="n"/>
      <c r="Q172" s="171" t="n"/>
      <c r="R172" s="351" t="n"/>
      <c r="S172" s="351" t="n"/>
    </row>
    <row r="173">
      <c r="J173" s="28" t="n"/>
      <c r="K173" s="27" t="n"/>
      <c r="L173" s="28" t="n"/>
      <c r="N173" s="171" t="n"/>
      <c r="O173" s="171" t="n"/>
      <c r="P173" s="172" t="n"/>
      <c r="Q173" s="171" t="n"/>
      <c r="R173" s="351" t="n"/>
      <c r="S173" s="351" t="n"/>
      <c r="V173" s="30" t="n"/>
      <c r="W173" s="30" t="n"/>
      <c r="X173" s="30" t="n"/>
      <c r="Y173" s="30" t="n"/>
      <c r="AC173" s="30" t="n"/>
      <c r="AD173" s="30" t="n"/>
      <c r="AE173" s="30" t="n"/>
      <c r="AF173" s="30" t="n"/>
    </row>
    <row r="174">
      <c r="J174" s="28" t="n"/>
      <c r="K174" s="27" t="n"/>
      <c r="L174" s="28" t="n"/>
      <c r="N174" s="171" t="n"/>
      <c r="O174" s="171" t="n"/>
      <c r="P174" s="172" t="n"/>
      <c r="Q174" s="171" t="n"/>
      <c r="R174" s="351" t="n"/>
      <c r="S174" s="351" t="n"/>
      <c r="V174" s="369" t="n"/>
      <c r="W174" s="27" t="n"/>
      <c r="X174" s="369" t="n"/>
      <c r="Y174" s="370" t="n"/>
      <c r="AC174" s="370" t="n"/>
      <c r="AD174" s="27" t="n"/>
      <c r="AE174" s="369" t="n"/>
      <c r="AF174" s="370" t="n"/>
    </row>
    <row r="175">
      <c r="J175" s="28" t="n"/>
      <c r="K175" s="27" t="n"/>
      <c r="L175" s="28" t="n"/>
      <c r="N175" s="171" t="n"/>
      <c r="O175" s="171" t="n"/>
      <c r="P175" s="172" t="n"/>
      <c r="Q175" s="171" t="n"/>
      <c r="R175" s="351" t="n"/>
      <c r="S175" s="351" t="n"/>
    </row>
    <row r="176">
      <c r="J176" s="28" t="n"/>
      <c r="K176" s="27" t="n"/>
      <c r="L176" s="28" t="n"/>
      <c r="N176" s="171" t="n"/>
      <c r="O176" s="171" t="n"/>
      <c r="P176" s="172" t="n"/>
      <c r="Q176" s="171" t="n"/>
      <c r="R176" s="351" t="n"/>
      <c r="S176" s="351" t="n"/>
    </row>
    <row r="177">
      <c r="J177" s="28" t="n"/>
      <c r="K177" s="27" t="n"/>
      <c r="L177" s="28" t="n"/>
      <c r="N177" s="171" t="n"/>
      <c r="O177" s="171" t="n"/>
      <c r="P177" s="172" t="n"/>
      <c r="Q177" s="171" t="n"/>
      <c r="R177" s="351" t="n"/>
      <c r="S177" s="351" t="n"/>
    </row>
    <row r="178">
      <c r="J178" s="28" t="n"/>
      <c r="K178" s="27" t="n"/>
      <c r="L178" s="28" t="n"/>
      <c r="N178" s="171" t="n"/>
      <c r="O178" s="171" t="n"/>
      <c r="P178" s="172" t="n"/>
      <c r="Q178" s="171" t="n"/>
      <c r="R178" s="351" t="n"/>
      <c r="S178" s="351" t="n"/>
    </row>
    <row r="179">
      <c r="J179" s="28" t="n"/>
      <c r="K179" s="27" t="n"/>
      <c r="L179" s="28" t="n"/>
      <c r="N179" s="171" t="n"/>
      <c r="O179" s="171" t="n"/>
      <c r="P179" s="172" t="n"/>
      <c r="Q179" s="171" t="n"/>
      <c r="R179" s="351" t="n"/>
      <c r="S179" s="351" t="n"/>
    </row>
    <row r="180">
      <c r="J180" s="28" t="n"/>
      <c r="K180" s="27" t="n"/>
      <c r="L180" s="28" t="n"/>
      <c r="N180" s="171" t="n"/>
      <c r="O180" s="171" t="n"/>
      <c r="P180" s="172" t="n"/>
      <c r="Q180" s="171" t="n"/>
      <c r="R180" s="351" t="n"/>
      <c r="S180" s="351" t="n"/>
    </row>
    <row r="181">
      <c r="J181" s="28" t="n"/>
      <c r="K181" s="27" t="n"/>
      <c r="L181" s="28" t="n"/>
      <c r="N181" s="171" t="n"/>
      <c r="O181" s="171" t="n"/>
      <c r="P181" s="172" t="n"/>
      <c r="Q181" s="171" t="n"/>
      <c r="R181" s="351" t="n"/>
      <c r="S181" s="351" t="n"/>
    </row>
    <row r="182">
      <c r="J182" s="28" t="n"/>
      <c r="K182" s="27" t="n"/>
      <c r="L182" s="28" t="n"/>
      <c r="N182" s="171" t="n"/>
      <c r="O182" s="171" t="n"/>
      <c r="P182" s="172" t="n"/>
      <c r="Q182" s="171" t="n"/>
      <c r="R182" s="351" t="n"/>
      <c r="S182" s="351" t="n"/>
    </row>
    <row r="183">
      <c r="J183" s="28" t="n"/>
      <c r="K183" s="27" t="n"/>
      <c r="L183" s="28" t="n"/>
      <c r="N183" s="171" t="n"/>
      <c r="O183" s="171" t="n"/>
      <c r="P183" s="172" t="n"/>
      <c r="Q183" s="171" t="n"/>
      <c r="R183" s="351" t="n"/>
      <c r="S183" s="351" t="n"/>
    </row>
    <row r="184">
      <c r="J184" s="28" t="n"/>
      <c r="K184" s="27" t="n"/>
      <c r="L184" s="28" t="n"/>
      <c r="N184" s="171" t="n"/>
      <c r="O184" s="171" t="n"/>
      <c r="P184" s="172" t="n"/>
      <c r="Q184" s="171" t="n"/>
      <c r="R184" s="351" t="n"/>
      <c r="S184" s="351" t="n"/>
    </row>
    <row r="185">
      <c r="J185" s="28" t="n"/>
      <c r="K185" s="27" t="n"/>
      <c r="L185" s="28" t="n"/>
      <c r="N185" s="171" t="n"/>
      <c r="O185" s="171" t="n"/>
      <c r="P185" s="172" t="n"/>
      <c r="Q185" s="171" t="n"/>
      <c r="R185" s="351" t="n"/>
      <c r="S185" s="351" t="n"/>
    </row>
    <row r="186">
      <c r="J186" s="28" t="n"/>
      <c r="K186" s="27" t="n"/>
      <c r="L186" s="28" t="n"/>
      <c r="N186" s="171" t="n"/>
      <c r="O186" s="171" t="n"/>
      <c r="P186" s="172" t="n"/>
      <c r="Q186" s="171" t="n"/>
      <c r="R186" s="351" t="n"/>
      <c r="S186" s="351" t="n"/>
    </row>
    <row r="187">
      <c r="J187" s="28" t="n"/>
      <c r="K187" s="27" t="n"/>
      <c r="L187" s="28" t="n"/>
      <c r="N187" s="171" t="n"/>
      <c r="O187" s="171" t="n"/>
      <c r="P187" s="172" t="n"/>
      <c r="Q187" s="171" t="n"/>
      <c r="R187" s="351" t="n"/>
      <c r="S187" s="351" t="n"/>
    </row>
    <row r="188">
      <c r="J188" s="28" t="n"/>
      <c r="K188" s="27" t="n"/>
      <c r="L188" s="28" t="n"/>
      <c r="N188" s="171" t="n"/>
      <c r="O188" s="171" t="n"/>
      <c r="P188" s="172" t="n"/>
      <c r="Q188" s="171" t="n"/>
      <c r="R188" s="351" t="n"/>
      <c r="S188" s="351" t="n"/>
    </row>
    <row r="189">
      <c r="J189" s="28" t="n"/>
      <c r="K189" s="27" t="n"/>
      <c r="L189" s="28" t="n"/>
      <c r="N189" s="171" t="n"/>
      <c r="O189" s="171" t="n"/>
      <c r="P189" s="172" t="n"/>
      <c r="Q189" s="171" t="n"/>
      <c r="R189" s="351" t="n"/>
      <c r="S189" s="351" t="n"/>
    </row>
    <row r="190">
      <c r="J190" s="28" t="n"/>
      <c r="K190" s="27" t="n"/>
      <c r="L190" s="28" t="n"/>
      <c r="N190" s="171" t="n"/>
      <c r="O190" s="171" t="n"/>
      <c r="P190" s="172" t="n"/>
      <c r="Q190" s="171" t="n"/>
      <c r="R190" s="351" t="n"/>
      <c r="S190" s="351" t="n"/>
    </row>
    <row r="191">
      <c r="J191" s="28" t="n"/>
      <c r="K191" s="27" t="n"/>
      <c r="L191" s="28" t="n"/>
      <c r="N191" s="171" t="n"/>
      <c r="O191" s="171" t="n"/>
      <c r="P191" s="172" t="n"/>
      <c r="Q191" s="171" t="n"/>
      <c r="R191" s="351" t="n"/>
      <c r="S191" s="351" t="n"/>
    </row>
    <row r="192">
      <c r="J192" s="28" t="n"/>
      <c r="K192" s="27" t="n"/>
      <c r="L192" s="28" t="n"/>
      <c r="N192" s="171" t="n"/>
      <c r="O192" s="171" t="n"/>
      <c r="P192" s="172" t="n"/>
      <c r="Q192" s="171" t="n"/>
      <c r="R192" s="351" t="n"/>
      <c r="S192" s="351" t="n"/>
    </row>
    <row r="193">
      <c r="J193" s="28" t="n"/>
      <c r="K193" s="27" t="n"/>
      <c r="L193" s="28" t="n"/>
      <c r="N193" s="171" t="n"/>
      <c r="O193" s="171" t="n"/>
      <c r="P193" s="172" t="n"/>
      <c r="Q193" s="171" t="n"/>
      <c r="R193" s="351" t="n"/>
      <c r="S193" s="351" t="n"/>
    </row>
    <row r="194">
      <c r="J194" s="28" t="n"/>
      <c r="K194" s="27" t="n"/>
      <c r="L194" s="28" t="n"/>
      <c r="N194" s="171" t="n"/>
      <c r="O194" s="171" t="n"/>
      <c r="P194" s="172" t="n"/>
      <c r="Q194" s="171" t="n"/>
      <c r="R194" s="351" t="n"/>
      <c r="S194" s="351" t="n"/>
    </row>
    <row r="195">
      <c r="J195" s="28" t="n"/>
      <c r="K195" s="27" t="n"/>
      <c r="L195" s="28" t="n"/>
      <c r="N195" s="171" t="n"/>
      <c r="O195" s="171" t="n"/>
      <c r="P195" s="172" t="n"/>
      <c r="Q195" s="171" t="n"/>
      <c r="R195" s="351" t="n"/>
      <c r="S195" s="351" t="n"/>
    </row>
    <row r="196">
      <c r="J196" s="28" t="n"/>
      <c r="K196" s="27" t="n"/>
      <c r="L196" s="28" t="n"/>
      <c r="N196" s="171" t="n"/>
      <c r="O196" s="171" t="n"/>
      <c r="P196" s="172" t="n"/>
      <c r="Q196" s="171" t="n"/>
      <c r="R196" s="351" t="n"/>
      <c r="S196" s="351" t="n"/>
    </row>
    <row r="197">
      <c r="J197" s="28" t="n"/>
      <c r="K197" s="27" t="n"/>
      <c r="L197" s="28" t="n"/>
      <c r="N197" s="171" t="n"/>
      <c r="O197" s="171" t="n"/>
      <c r="P197" s="172" t="n"/>
      <c r="Q197" s="171" t="n"/>
      <c r="R197" s="351" t="n"/>
      <c r="S197" s="351" t="n"/>
    </row>
    <row r="198">
      <c r="J198" s="28" t="n"/>
      <c r="K198" s="27" t="n"/>
      <c r="L198" s="28" t="n"/>
      <c r="N198" s="171" t="n"/>
      <c r="O198" s="171" t="n"/>
      <c r="P198" s="172" t="n"/>
      <c r="Q198" s="171" t="n"/>
      <c r="R198" s="351" t="n"/>
      <c r="S198" s="351" t="n"/>
    </row>
    <row r="199">
      <c r="J199" s="28" t="n"/>
      <c r="K199" s="27" t="n"/>
      <c r="L199" s="28" t="n"/>
      <c r="N199" s="171" t="n"/>
      <c r="O199" s="171" t="n"/>
      <c r="P199" s="172" t="n"/>
      <c r="Q199" s="171" t="n"/>
      <c r="R199" s="351" t="n"/>
      <c r="S199" s="351" t="n"/>
    </row>
    <row r="200">
      <c r="J200" s="28" t="n"/>
      <c r="K200" s="27" t="n"/>
      <c r="L200" s="28" t="n"/>
      <c r="N200" s="171" t="n"/>
      <c r="O200" s="171" t="n"/>
      <c r="P200" s="172" t="n"/>
      <c r="Q200" s="171" t="n"/>
      <c r="R200" s="351" t="n"/>
      <c r="S200" s="351" t="n"/>
    </row>
    <row r="201">
      <c r="J201" s="28" t="n"/>
      <c r="K201" s="27" t="n"/>
      <c r="L201" s="28" t="n"/>
      <c r="N201" s="171" t="n"/>
      <c r="O201" s="171" t="n"/>
      <c r="P201" s="172" t="n"/>
      <c r="Q201" s="171" t="n"/>
      <c r="R201" s="351" t="n"/>
      <c r="S201" s="351" t="n"/>
    </row>
    <row r="202">
      <c r="J202" s="28" t="n"/>
      <c r="K202" s="27" t="n"/>
      <c r="L202" s="28" t="n"/>
      <c r="N202" s="171" t="n"/>
      <c r="O202" s="171" t="n"/>
      <c r="P202" s="172" t="n"/>
      <c r="Q202" s="171" t="n"/>
      <c r="R202" s="351" t="n"/>
      <c r="S202" s="351" t="n"/>
    </row>
    <row r="203">
      <c r="J203" s="28" t="n"/>
      <c r="K203" s="27" t="n"/>
      <c r="L203" s="28" t="n"/>
      <c r="N203" s="171" t="n"/>
      <c r="O203" s="171" t="n"/>
      <c r="P203" s="172" t="n"/>
      <c r="Q203" s="171" t="n"/>
      <c r="R203" s="351" t="n"/>
      <c r="S203" s="351" t="n"/>
    </row>
    <row r="204">
      <c r="J204" s="28" t="n"/>
      <c r="K204" s="27" t="n"/>
      <c r="L204" s="28" t="n"/>
      <c r="N204" s="171" t="n"/>
      <c r="O204" s="171" t="n"/>
      <c r="P204" s="172" t="n"/>
      <c r="Q204" s="171" t="n"/>
      <c r="R204" s="351" t="n"/>
      <c r="S204" s="351" t="n"/>
    </row>
    <row r="205">
      <c r="J205" s="28" t="n"/>
      <c r="K205" s="27" t="n"/>
      <c r="L205" s="28" t="n"/>
      <c r="N205" s="171" t="n"/>
      <c r="O205" s="171" t="n"/>
      <c r="P205" s="172" t="n"/>
      <c r="Q205" s="171" t="n"/>
      <c r="R205" s="351" t="n"/>
      <c r="S205" s="351" t="n"/>
    </row>
    <row r="206">
      <c r="J206" s="28" t="n"/>
      <c r="K206" s="27" t="n"/>
      <c r="L206" s="28" t="n"/>
      <c r="N206" s="171" t="n"/>
      <c r="O206" s="171" t="n"/>
      <c r="P206" s="172" t="n"/>
      <c r="Q206" s="171" t="n"/>
      <c r="R206" s="351" t="n"/>
      <c r="S206" s="351" t="n"/>
    </row>
    <row r="207">
      <c r="J207" s="28" t="n"/>
      <c r="K207" s="27" t="n"/>
      <c r="L207" s="28" t="n"/>
      <c r="N207" s="171" t="n"/>
      <c r="O207" s="171" t="n"/>
      <c r="P207" s="172" t="n"/>
      <c r="Q207" s="171" t="n"/>
      <c r="R207" s="351" t="n"/>
      <c r="S207" s="351" t="n"/>
    </row>
    <row r="208">
      <c r="J208" s="28" t="n"/>
      <c r="K208" s="27" t="n"/>
      <c r="L208" s="28" t="n"/>
      <c r="N208" s="171" t="n"/>
      <c r="O208" s="171" t="n"/>
      <c r="P208" s="172" t="n"/>
      <c r="Q208" s="171" t="n"/>
      <c r="R208" s="351" t="n"/>
      <c r="S208" s="351" t="n"/>
    </row>
    <row r="209">
      <c r="J209" s="28" t="n"/>
      <c r="K209" s="27" t="n"/>
      <c r="L209" s="28" t="n"/>
      <c r="N209" s="171" t="n"/>
      <c r="O209" s="171" t="n"/>
      <c r="P209" s="172" t="n"/>
      <c r="Q209" s="171" t="n"/>
      <c r="R209" s="351" t="n"/>
      <c r="S209" s="351" t="n"/>
    </row>
    <row r="210">
      <c r="J210" s="28" t="n"/>
      <c r="K210" s="27" t="n"/>
      <c r="L210" s="28" t="n"/>
      <c r="N210" s="171" t="n"/>
      <c r="O210" s="171" t="n"/>
      <c r="P210" s="172" t="n"/>
      <c r="Q210" s="171" t="n"/>
      <c r="R210" s="351" t="n"/>
      <c r="S210" s="351" t="n"/>
    </row>
    <row r="211">
      <c r="J211" s="28" t="n"/>
      <c r="K211" s="27" t="n"/>
      <c r="L211" s="28" t="n"/>
      <c r="N211" s="171" t="n"/>
      <c r="O211" s="171" t="n"/>
      <c r="P211" s="172" t="n"/>
      <c r="Q211" s="171" t="n"/>
      <c r="R211" s="351" t="n"/>
      <c r="S211" s="351" t="n"/>
    </row>
    <row r="212">
      <c r="J212" s="28" t="n"/>
      <c r="K212" s="27" t="n"/>
      <c r="L212" s="28" t="n"/>
      <c r="N212" s="171" t="n"/>
      <c r="O212" s="171" t="n"/>
      <c r="P212" s="172" t="n"/>
      <c r="Q212" s="171" t="n"/>
      <c r="R212" s="351" t="n"/>
      <c r="S212" s="351" t="n"/>
    </row>
    <row r="213">
      <c r="J213" s="28" t="n"/>
      <c r="K213" s="27" t="n"/>
      <c r="L213" s="28" t="n"/>
      <c r="N213" s="171" t="n"/>
      <c r="O213" s="171" t="n"/>
      <c r="P213" s="172" t="n"/>
      <c r="Q213" s="171" t="n"/>
      <c r="R213" s="351" t="n"/>
      <c r="S213" s="351" t="n"/>
    </row>
    <row r="214">
      <c r="J214" s="28" t="n"/>
      <c r="K214" s="27" t="n"/>
      <c r="L214" s="28" t="n"/>
      <c r="N214" s="171" t="n"/>
      <c r="O214" s="171" t="n"/>
      <c r="P214" s="172" t="n"/>
      <c r="Q214" s="171" t="n"/>
      <c r="R214" s="351" t="n"/>
      <c r="S214" s="351" t="n"/>
    </row>
    <row r="215">
      <c r="J215" s="28" t="n"/>
      <c r="K215" s="27" t="n"/>
      <c r="L215" s="28" t="n"/>
      <c r="N215" s="171" t="n"/>
      <c r="O215" s="171" t="n"/>
      <c r="P215" s="172" t="n"/>
      <c r="Q215" s="171" t="n"/>
      <c r="R215" s="351" t="n"/>
      <c r="S215" s="351" t="n"/>
    </row>
    <row r="216">
      <c r="J216" s="28" t="n"/>
      <c r="K216" s="27" t="n"/>
      <c r="L216" s="28" t="n"/>
      <c r="N216" s="171" t="n"/>
      <c r="O216" s="171" t="n"/>
      <c r="P216" s="172" t="n"/>
      <c r="Q216" s="171" t="n"/>
      <c r="R216" s="351" t="n"/>
      <c r="S216" s="351" t="n"/>
    </row>
    <row r="217">
      <c r="J217" s="28" t="n"/>
      <c r="K217" s="27" t="n"/>
      <c r="L217" s="28" t="n"/>
      <c r="N217" s="171" t="n"/>
      <c r="O217" s="171" t="n"/>
      <c r="P217" s="172" t="n"/>
      <c r="Q217" s="171" t="n"/>
      <c r="R217" s="351" t="n"/>
      <c r="S217" s="351" t="n"/>
    </row>
    <row r="218">
      <c r="J218" s="28" t="n"/>
      <c r="K218" s="27" t="n"/>
      <c r="L218" s="28" t="n"/>
      <c r="N218" s="171" t="n"/>
      <c r="O218" s="171" t="n"/>
      <c r="P218" s="172" t="n"/>
      <c r="Q218" s="171" t="n"/>
      <c r="R218" s="351" t="n"/>
      <c r="S218" s="351" t="n"/>
    </row>
    <row r="219">
      <c r="J219" s="28" t="n"/>
      <c r="K219" s="27" t="n"/>
      <c r="L219" s="28" t="n"/>
      <c r="N219" s="171" t="n"/>
      <c r="O219" s="171" t="n"/>
      <c r="P219" s="172" t="n"/>
      <c r="Q219" s="171" t="n"/>
      <c r="R219" s="351" t="n"/>
      <c r="S219" s="351" t="n"/>
    </row>
    <row r="220">
      <c r="J220" s="28" t="n"/>
      <c r="K220" s="27" t="n"/>
      <c r="L220" s="28" t="n"/>
      <c r="N220" s="171" t="n"/>
      <c r="O220" s="171" t="n"/>
      <c r="P220" s="172" t="n"/>
      <c r="Q220" s="171" t="n"/>
      <c r="R220" s="351" t="n"/>
      <c r="S220" s="351" t="n"/>
    </row>
    <row r="221">
      <c r="J221" s="28" t="n"/>
      <c r="K221" s="27" t="n"/>
      <c r="L221" s="28" t="n"/>
      <c r="N221" s="171" t="n"/>
      <c r="O221" s="171" t="n"/>
      <c r="P221" s="172" t="n"/>
      <c r="Q221" s="171" t="n"/>
      <c r="R221" s="351" t="n"/>
      <c r="S221" s="351" t="n"/>
    </row>
    <row r="222">
      <c r="J222" s="28" t="n"/>
      <c r="K222" s="27" t="n"/>
      <c r="L222" s="28" t="n"/>
      <c r="N222" s="171" t="n"/>
      <c r="O222" s="171" t="n"/>
      <c r="P222" s="172" t="n"/>
      <c r="Q222" s="171" t="n"/>
      <c r="R222" s="351" t="n"/>
      <c r="S222" s="351" t="n"/>
    </row>
    <row r="223">
      <c r="J223" s="28" t="n"/>
      <c r="K223" s="27" t="n"/>
      <c r="L223" s="28" t="n"/>
      <c r="N223" s="171" t="n"/>
      <c r="O223" s="171" t="n"/>
      <c r="P223" s="172" t="n"/>
      <c r="Q223" s="171" t="n"/>
      <c r="R223" s="351" t="n"/>
      <c r="S223" s="351" t="n"/>
    </row>
    <row r="224">
      <c r="J224" s="28" t="n"/>
      <c r="K224" s="27" t="n"/>
      <c r="L224" s="28" t="n"/>
      <c r="N224" s="171" t="n"/>
      <c r="O224" s="171" t="n"/>
      <c r="P224" s="172" t="n"/>
      <c r="Q224" s="171" t="n"/>
      <c r="R224" s="351" t="n"/>
      <c r="S224" s="351" t="n"/>
    </row>
    <row r="225">
      <c r="J225" s="28" t="n"/>
      <c r="K225" s="27" t="n"/>
      <c r="L225" s="28" t="n"/>
      <c r="N225" s="171" t="n"/>
      <c r="O225" s="171" t="n"/>
      <c r="P225" s="172" t="n"/>
      <c r="Q225" s="171" t="n"/>
      <c r="R225" s="351" t="n"/>
      <c r="S225" s="351" t="n"/>
    </row>
    <row r="226">
      <c r="J226" s="28" t="n"/>
      <c r="K226" s="27" t="n"/>
      <c r="L226" s="28" t="n"/>
      <c r="N226" s="171" t="n"/>
      <c r="O226" s="171" t="n"/>
      <c r="P226" s="172" t="n"/>
      <c r="Q226" s="171" t="n"/>
      <c r="R226" s="351" t="n"/>
      <c r="S226" s="351" t="n"/>
    </row>
    <row r="227">
      <c r="J227" s="28" t="n"/>
      <c r="K227" s="27" t="n"/>
      <c r="L227" s="28" t="n"/>
      <c r="N227" s="171" t="n"/>
      <c r="O227" s="171" t="n"/>
      <c r="P227" s="172" t="n"/>
      <c r="Q227" s="171" t="n"/>
      <c r="R227" s="351" t="n"/>
      <c r="S227" s="351" t="n"/>
    </row>
    <row r="228">
      <c r="J228" s="28" t="n"/>
      <c r="K228" s="27" t="n"/>
      <c r="L228" s="28" t="n"/>
      <c r="N228" s="171" t="n"/>
      <c r="O228" s="171" t="n"/>
      <c r="P228" s="172" t="n"/>
      <c r="Q228" s="171" t="n"/>
      <c r="R228" s="351" t="n"/>
      <c r="S228" s="351" t="n"/>
    </row>
    <row r="229">
      <c r="J229" s="28" t="n"/>
      <c r="K229" s="27" t="n"/>
      <c r="L229" s="28" t="n"/>
      <c r="N229" s="171" t="n"/>
      <c r="O229" s="171" t="n"/>
      <c r="P229" s="172" t="n"/>
      <c r="Q229" s="171" t="n"/>
      <c r="R229" s="351" t="n"/>
      <c r="S229" s="351" t="n"/>
    </row>
    <row r="230">
      <c r="J230" s="28" t="n"/>
      <c r="K230" s="27" t="n"/>
      <c r="L230" s="28" t="n"/>
      <c r="N230" s="171" t="n"/>
      <c r="O230" s="171" t="n"/>
      <c r="P230" s="172" t="n"/>
      <c r="Q230" s="171" t="n"/>
      <c r="R230" s="351" t="n"/>
      <c r="S230" s="351" t="n"/>
    </row>
    <row r="231">
      <c r="J231" s="28" t="n"/>
      <c r="K231" s="27" t="n"/>
      <c r="L231" s="28" t="n"/>
      <c r="N231" s="171" t="n"/>
      <c r="O231" s="171" t="n"/>
      <c r="P231" s="172" t="n"/>
      <c r="Q231" s="171" t="n"/>
      <c r="R231" s="351" t="n"/>
      <c r="S231" s="351" t="n"/>
    </row>
    <row r="232">
      <c r="J232" s="28" t="n"/>
      <c r="K232" s="27" t="n"/>
      <c r="L232" s="28" t="n"/>
      <c r="N232" s="171" t="n"/>
      <c r="O232" s="171" t="n"/>
      <c r="P232" s="172" t="n"/>
      <c r="Q232" s="171" t="n"/>
      <c r="R232" s="351" t="n"/>
      <c r="S232" s="351" t="n"/>
    </row>
    <row r="233">
      <c r="J233" s="28" t="n"/>
      <c r="K233" s="27" t="n"/>
      <c r="L233" s="28" t="n"/>
      <c r="N233" s="171" t="n"/>
      <c r="O233" s="171" t="n"/>
      <c r="P233" s="172" t="n"/>
      <c r="Q233" s="171" t="n"/>
      <c r="R233" s="351" t="n"/>
      <c r="S233" s="351" t="n"/>
    </row>
    <row r="234">
      <c r="J234" s="28" t="n"/>
      <c r="K234" s="27" t="n"/>
      <c r="L234" s="28" t="n"/>
      <c r="N234" s="171" t="n"/>
      <c r="O234" s="171" t="n"/>
      <c r="P234" s="172" t="n"/>
      <c r="Q234" s="171" t="n"/>
      <c r="R234" s="351" t="n"/>
      <c r="S234" s="351" t="n"/>
    </row>
    <row r="235">
      <c r="J235" s="28" t="n"/>
      <c r="K235" s="27" t="n"/>
      <c r="L235" s="28" t="n"/>
      <c r="N235" s="171" t="n"/>
      <c r="O235" s="171" t="n"/>
      <c r="P235" s="172" t="n"/>
      <c r="Q235" s="171" t="n"/>
      <c r="R235" s="351" t="n"/>
      <c r="S235" s="351" t="n"/>
    </row>
    <row r="236">
      <c r="B236" s="27" t="n"/>
      <c r="C236" s="27" t="n"/>
      <c r="D236" s="27" t="n"/>
      <c r="E236" s="27" t="n"/>
      <c r="F236" s="27" t="n"/>
      <c r="G236" s="27" t="n"/>
      <c r="H236" s="27" t="n"/>
      <c r="J236" s="28" t="n"/>
      <c r="K236" s="27" t="n"/>
      <c r="L236" s="28" t="n"/>
      <c r="N236" s="171" t="n"/>
      <c r="O236" s="171" t="n"/>
      <c r="P236" s="351" t="n"/>
      <c r="Q236" s="171" t="n"/>
      <c r="R236" s="351" t="n"/>
      <c r="S236" s="351" t="n"/>
    </row>
    <row r="237">
      <c r="B237" s="27" t="n"/>
      <c r="C237" s="27" t="n"/>
      <c r="D237" s="27" t="n"/>
      <c r="E237" s="27" t="n"/>
      <c r="F237" s="27" t="n"/>
      <c r="G237" s="27" t="n"/>
      <c r="H237" s="27" t="n"/>
      <c r="J237" s="28" t="n"/>
      <c r="K237" s="27" t="n"/>
      <c r="L237" s="28" t="n"/>
      <c r="N237" s="171" t="n"/>
      <c r="O237" s="171" t="n"/>
      <c r="P237" s="351" t="n"/>
      <c r="Q237" s="171" t="n"/>
      <c r="R237" s="351" t="n"/>
      <c r="S237" s="351" t="n"/>
    </row>
    <row r="238">
      <c r="B238" s="27" t="n"/>
      <c r="C238" s="27" t="n"/>
      <c r="D238" s="27" t="n"/>
      <c r="E238" s="27" t="n"/>
      <c r="F238" s="27" t="n"/>
      <c r="G238" s="27" t="n"/>
      <c r="H238" s="27" t="n"/>
      <c r="J238" s="28" t="n"/>
      <c r="K238" s="27" t="n"/>
      <c r="L238" s="28" t="n"/>
      <c r="N238" s="171" t="n"/>
      <c r="O238" s="171" t="n"/>
      <c r="P238" s="351" t="n"/>
      <c r="Q238" s="171" t="n"/>
      <c r="R238" s="351" t="n"/>
      <c r="S238" s="351" t="n"/>
    </row>
    <row r="239">
      <c r="B239" s="27" t="n"/>
      <c r="C239" s="27" t="n"/>
      <c r="D239" s="27" t="n"/>
      <c r="E239" s="27" t="n"/>
      <c r="F239" s="27" t="n"/>
      <c r="G239" s="27" t="n"/>
      <c r="H239" s="27" t="n"/>
      <c r="J239" s="28" t="n"/>
      <c r="K239" s="27" t="n"/>
      <c r="L239" s="28" t="n"/>
      <c r="N239" s="171" t="n"/>
      <c r="O239" s="171" t="n"/>
      <c r="P239" s="351" t="n"/>
      <c r="Q239" s="171" t="n"/>
      <c r="R239" s="351" t="n"/>
      <c r="S239" s="351" t="n"/>
    </row>
    <row r="240">
      <c r="B240" s="27" t="n"/>
      <c r="C240" s="27" t="n"/>
      <c r="D240" s="27" t="n"/>
      <c r="E240" s="27" t="n"/>
      <c r="F240" s="27" t="n"/>
      <c r="G240" s="27" t="n"/>
      <c r="H240" s="27" t="n"/>
      <c r="J240" s="28" t="n"/>
      <c r="K240" s="27" t="n"/>
      <c r="L240" s="28" t="n"/>
      <c r="N240" s="171" t="n"/>
      <c r="O240" s="171" t="n"/>
      <c r="P240" s="351" t="n"/>
      <c r="Q240" s="171" t="n"/>
      <c r="R240" s="351" t="n"/>
      <c r="S240" s="351" t="n"/>
    </row>
    <row r="241">
      <c r="B241" s="121" t="n"/>
      <c r="C241" s="121" t="n"/>
      <c r="D241" s="121" t="n"/>
      <c r="E241" s="121" t="n"/>
      <c r="F241" s="121" t="n"/>
      <c r="G241" s="121" t="n"/>
      <c r="H241" s="375" t="n"/>
      <c r="J241" s="28" t="n"/>
      <c r="K241" s="27" t="n"/>
      <c r="L241" s="28" t="n"/>
      <c r="N241" s="171" t="n"/>
      <c r="O241" s="171" t="n"/>
      <c r="P241" s="351" t="n"/>
      <c r="Q241" s="171" t="n"/>
      <c r="R241" s="351" t="n"/>
      <c r="S241" s="351" t="n"/>
    </row>
    <row r="242">
      <c r="J242" s="28" t="n"/>
      <c r="K242" s="27" t="n"/>
      <c r="L242" s="28" t="n"/>
      <c r="N242" s="171" t="n"/>
      <c r="O242" s="171" t="n"/>
      <c r="P242" s="351" t="n"/>
      <c r="Q242" s="171" t="n"/>
      <c r="R242" s="351" t="n"/>
      <c r="S242" s="351" t="n"/>
    </row>
    <row r="243">
      <c r="J243" s="28" t="n"/>
      <c r="K243" s="27" t="n"/>
      <c r="L243" s="28" t="n"/>
      <c r="N243" s="171" t="n"/>
      <c r="O243" s="171" t="n"/>
      <c r="P243" s="351" t="n"/>
      <c r="Q243" s="171" t="n"/>
      <c r="R243" s="351" t="n"/>
      <c r="S243" s="351" t="n"/>
    </row>
    <row r="244">
      <c r="J244" s="28" t="n"/>
      <c r="K244" s="27" t="n"/>
      <c r="L244" s="28" t="n"/>
      <c r="N244" s="171" t="n"/>
      <c r="O244" s="171" t="n"/>
      <c r="P244" s="351" t="n"/>
      <c r="Q244" s="171" t="n"/>
      <c r="R244" s="351" t="n"/>
      <c r="S244" s="351" t="n"/>
    </row>
    <row r="245">
      <c r="J245" s="28" t="n"/>
      <c r="K245" s="27" t="n"/>
      <c r="L245" s="28" t="n"/>
      <c r="N245" s="171" t="n"/>
      <c r="O245" s="171" t="n"/>
      <c r="P245" s="351" t="n"/>
      <c r="Q245" s="171" t="n"/>
      <c r="R245" s="351" t="n"/>
      <c r="S245" s="351" t="n"/>
    </row>
    <row r="246">
      <c r="J246" s="28" t="n"/>
      <c r="K246" s="27" t="n"/>
      <c r="L246" s="28" t="n"/>
      <c r="N246" s="171" t="n"/>
      <c r="O246" s="171" t="n"/>
      <c r="P246" s="351" t="n"/>
      <c r="Q246" s="171" t="n"/>
      <c r="R246" s="351" t="n"/>
      <c r="S246" s="351" t="n"/>
    </row>
    <row r="247">
      <c r="J247" s="28" t="n"/>
      <c r="K247" s="27" t="n"/>
      <c r="L247" s="28" t="n"/>
      <c r="N247" s="171" t="n"/>
      <c r="O247" s="171" t="n"/>
      <c r="P247" s="351" t="n"/>
      <c r="Q247" s="171" t="n"/>
      <c r="R247" s="351" t="n"/>
      <c r="S247" s="351" t="n"/>
    </row>
    <row r="248">
      <c r="J248" s="28" t="n"/>
      <c r="K248" s="27" t="n"/>
      <c r="L248" s="28" t="n"/>
      <c r="N248" s="171" t="n"/>
      <c r="O248" s="171" t="n"/>
      <c r="P248" s="351" t="n"/>
      <c r="Q248" s="171" t="n"/>
      <c r="R248" s="351" t="n"/>
      <c r="S248" s="351" t="n"/>
    </row>
    <row r="249">
      <c r="J249" s="28" t="n"/>
      <c r="K249" s="27" t="n"/>
      <c r="L249" s="28" t="n"/>
      <c r="N249" s="171" t="n"/>
      <c r="O249" s="171" t="n"/>
      <c r="P249" s="351" t="n"/>
      <c r="Q249" s="171" t="n"/>
      <c r="R249" s="351" t="n"/>
      <c r="S249" s="351" t="n"/>
    </row>
  </sheetData>
  <mergeCells count="17">
    <mergeCell ref="J2:N2"/>
    <mergeCell ref="G3:H3"/>
    <mergeCell ref="J3:N3"/>
    <mergeCell ref="G11:H11"/>
    <mergeCell ref="B12:H12"/>
    <mergeCell ref="I12:N12"/>
    <mergeCell ref="G10:H10"/>
    <mergeCell ref="G8:H8"/>
    <mergeCell ref="G9:H9"/>
    <mergeCell ref="J10:N10"/>
    <mergeCell ref="J11:N11"/>
    <mergeCell ref="G6:H6"/>
    <mergeCell ref="J6:N6"/>
    <mergeCell ref="G7:H7"/>
    <mergeCell ref="J7:N7"/>
    <mergeCell ref="J8:N8"/>
    <mergeCell ref="J9:N9"/>
  </mergeCells>
  <conditionalFormatting sqref="U67 U109:U112">
    <cfRule priority="16" stopIfTrue="1" type="uniqueValues"/>
  </conditionalFormatting>
  <conditionalFormatting sqref="U49">
    <cfRule priority="15" stopIfTrue="1" type="uniqueValues"/>
  </conditionalFormatting>
  <conditionalFormatting sqref="V134">
    <cfRule priority="14" stopIfTrue="1" type="uniqueValues"/>
  </conditionalFormatting>
  <conditionalFormatting sqref="AC134">
    <cfRule priority="13" stopIfTrue="1" type="uniqueValues"/>
  </conditionalFormatting>
  <conditionalFormatting sqref="V154">
    <cfRule priority="12" stopIfTrue="1" type="uniqueValues"/>
  </conditionalFormatting>
  <conditionalFormatting sqref="AC154">
    <cfRule priority="11" stopIfTrue="1" type="uniqueValues"/>
  </conditionalFormatting>
  <conditionalFormatting sqref="V174">
    <cfRule priority="10" stopIfTrue="1" type="uniqueValues"/>
  </conditionalFormatting>
  <conditionalFormatting sqref="AC174">
    <cfRule priority="9" stopIfTrue="1" type="uniqueValues"/>
  </conditionalFormatting>
  <conditionalFormatting sqref="AA49">
    <cfRule priority="8" stopIfTrue="1" type="uniqueValues"/>
  </conditionalFormatting>
  <conditionalFormatting sqref="U108">
    <cfRule priority="7" stopIfTrue="1" type="uniqueValues"/>
  </conditionalFormatting>
  <conditionalFormatting sqref="AA67">
    <cfRule priority="6" stopIfTrue="1" type="uniqueValues"/>
  </conditionalFormatting>
  <conditionalFormatting sqref="I27">
    <cfRule priority="5" stopIfTrue="1" type="uniqueValues"/>
  </conditionalFormatting>
  <conditionalFormatting sqref="I28">
    <cfRule priority="4" stopIfTrue="1" type="uniqueValues"/>
  </conditionalFormatting>
  <conditionalFormatting sqref="I29">
    <cfRule priority="3" stopIfTrue="1" type="uniqueValues"/>
  </conditionalFormatting>
  <conditionalFormatting sqref="I30">
    <cfRule priority="2" stopIfTrue="1" type="uniqueValues"/>
  </conditionalFormatting>
  <conditionalFormatting sqref="I31">
    <cfRule priority="1" stopIfTrue="1" type="uniqueValues"/>
  </conditionalFormatting>
  <pageMargins bottom="0.75" footer="0.3" header="0.3" left="0.7" right="0.7" top="0.75"/>
  <pageSetup fitToHeight="0" orientation="landscape" scale="17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J249"/>
  <sheetViews>
    <sheetView workbookViewId="0">
      <selection activeCell="B27" sqref="B27:B29"/>
    </sheetView>
  </sheetViews>
  <sheetFormatPr baseColWidth="10" defaultRowHeight="15"/>
  <cols>
    <col customWidth="1" max="1" min="1" style="62" width="9.33203125"/>
    <col customWidth="1" max="2" min="2" style="62" width="17.1640625"/>
    <col customWidth="1" max="3" min="3" style="62" width="9.1640625"/>
    <col customWidth="1" max="4" min="4" style="62" width="8.6640625"/>
    <col customWidth="1" max="5" min="5" style="62" width="9.83203125"/>
    <col customWidth="1" max="6" min="6" style="62" width="9.5"/>
    <col customWidth="1" max="7" min="7" style="62" width="8.83203125"/>
    <col customWidth="1" max="8" min="8" style="62" width="10.83203125"/>
    <col customWidth="1" max="9" min="9" style="62" width="12.83203125"/>
    <col customWidth="1" max="10" min="10" style="62" width="8.6640625"/>
    <col customWidth="1" max="11" min="11" style="62" width="9.5"/>
    <col customWidth="1" max="12" min="12" style="62" width="8.6640625"/>
    <col customWidth="1" max="13" min="13" style="62" width="8.83203125"/>
    <col customWidth="1" max="15" min="14" style="62" width="11.33203125"/>
    <col customWidth="1" max="16" min="16" style="62" width="7.1640625"/>
    <col bestFit="1" customWidth="1" max="17" min="17" style="62" width="9.83203125"/>
    <col customWidth="1" max="19" min="18" style="62" width="10.33203125"/>
    <col customWidth="1" max="20" min="20" style="62" width="8.5"/>
    <col bestFit="1" customWidth="1" max="21" min="21" style="62" width="10.5"/>
    <col customWidth="1" max="23" min="22" style="62" width="8.83203125"/>
    <col bestFit="1" customWidth="1" max="24" min="24" style="62" width="9.5"/>
    <col customWidth="1" max="30" min="25" style="62" width="8.83203125"/>
    <col customWidth="1" max="31" min="31" style="62" width="12.1640625"/>
    <col customWidth="1" max="256" min="32" style="62" width="8.83203125"/>
  </cols>
  <sheetData>
    <row customHeight="1" ht="20.25" r="1" s="62" thickBot="1">
      <c r="B1" s="159" t="inlineStr">
        <is>
          <t>FEV1 Variance without Symptoms or O2 Sat Variance: Persistance -</t>
        </is>
      </c>
      <c r="C1" s="135" t="n"/>
      <c r="D1" s="135" t="n"/>
      <c r="E1" s="135" t="n"/>
      <c r="F1" s="135" t="n"/>
      <c r="G1" s="135" t="n"/>
      <c r="H1" s="135" t="n"/>
      <c r="I1" s="135" t="n"/>
      <c r="J1" s="136" t="n"/>
      <c r="K1" s="136" t="n"/>
      <c r="L1" s="136" t="n"/>
    </row>
    <row customHeight="1" ht="16" r="2" s="62" thickBot="1">
      <c r="B2" s="233" t="inlineStr">
        <is>
          <t>Patient Study Number</t>
        </is>
      </c>
      <c r="C2" s="234" t="n"/>
      <c r="D2" s="234" t="n"/>
      <c r="E2" s="235" t="inlineStr">
        <is>
          <t>WU1</t>
        </is>
      </c>
      <c r="F2" s="236" t="n"/>
      <c r="G2" s="237" t="n"/>
      <c r="H2" s="235" t="inlineStr">
        <is>
          <t>Supplemental Data</t>
        </is>
      </c>
      <c r="I2" s="319" t="inlineStr">
        <is>
          <t>Patient NL</t>
        </is>
      </c>
      <c r="J2" s="320" t="inlineStr">
        <is>
          <t>ABNL</t>
        </is>
      </c>
      <c r="K2" s="346" t="n"/>
      <c r="L2" s="346" t="n"/>
      <c r="M2" s="346" t="n"/>
      <c r="N2" s="347" t="n"/>
      <c r="O2" s="30" t="n"/>
      <c r="P2" s="30" t="n"/>
      <c r="Q2" s="67" t="n"/>
      <c r="R2" s="67" t="n"/>
      <c r="S2" s="67" t="n"/>
      <c r="U2" s="29" t="n"/>
      <c r="V2" s="29" t="n"/>
      <c r="W2" s="29" t="n"/>
      <c r="X2" s="29" t="n"/>
      <c r="Y2" s="29" t="n"/>
      <c r="AA2" s="29" t="n"/>
      <c r="AB2" s="29" t="n"/>
      <c r="AC2" s="29" t="n"/>
      <c r="AD2" s="29" t="n"/>
      <c r="AE2" s="29" t="n"/>
    </row>
    <row r="3">
      <c r="B3" s="239" t="inlineStr">
        <is>
          <t>Report Date</t>
        </is>
      </c>
      <c r="C3" s="105" t="n"/>
      <c r="D3" s="105" t="n"/>
      <c r="E3" s="240">
        <f>(N77)</f>
        <v/>
      </c>
      <c r="F3" s="162" t="n"/>
      <c r="G3" s="321" t="inlineStr">
        <is>
          <t>Questionnare</t>
        </is>
      </c>
      <c r="H3" s="348" t="n"/>
      <c r="I3" s="241" t="inlineStr">
        <is>
          <t>Negative</t>
        </is>
      </c>
      <c r="J3" s="378" t="n"/>
      <c r="K3" s="348" t="n"/>
      <c r="L3" s="348" t="n"/>
      <c r="M3" s="348" t="n"/>
      <c r="N3" s="350" t="n"/>
      <c r="O3" s="30" t="n"/>
      <c r="P3" s="30" t="n"/>
      <c r="Q3" s="67" t="n"/>
      <c r="R3" s="67" t="n"/>
      <c r="S3" s="67" t="n"/>
      <c r="U3" s="29" t="n"/>
      <c r="V3" s="29" t="n"/>
      <c r="W3" s="29" t="n"/>
      <c r="X3" s="29" t="n"/>
      <c r="Y3" s="29" t="n"/>
      <c r="AA3" s="29" t="n"/>
      <c r="AB3" s="29" t="n"/>
      <c r="AC3" s="29" t="n"/>
      <c r="AD3" s="29" t="n"/>
      <c r="AE3" s="29" t="n"/>
    </row>
    <row r="4">
      <c r="A4" s="351" t="n"/>
      <c r="B4" s="239" t="inlineStr">
        <is>
          <t>Surveillance week</t>
        </is>
      </c>
      <c r="C4" s="105" t="n"/>
      <c r="D4" s="105" t="n"/>
      <c r="E4" s="242" t="n">
        <v>6</v>
      </c>
      <c r="F4" s="162" t="n"/>
      <c r="G4" s="243" t="n"/>
      <c r="H4" s="244" t="n"/>
      <c r="I4" s="245" t="n"/>
      <c r="J4" s="246" t="n"/>
      <c r="K4" s="247" t="n"/>
      <c r="L4" s="247" t="n"/>
      <c r="M4" s="247" t="n"/>
      <c r="N4" s="248" t="n"/>
      <c r="X4" s="27" t="n"/>
      <c r="Y4" s="28" t="n"/>
      <c r="AA4" s="27" t="n"/>
      <c r="AB4" s="27" t="n"/>
      <c r="AC4" s="27" t="n"/>
      <c r="AD4" s="27" t="n"/>
      <c r="AE4" s="55" t="n"/>
    </row>
    <row r="5">
      <c r="A5" s="351" t="n"/>
      <c r="B5" s="239" t="inlineStr">
        <is>
          <t xml:space="preserve">FEV1 (L) </t>
        </is>
      </c>
      <c r="C5" s="210" t="n"/>
      <c r="D5" s="210" t="n"/>
      <c r="E5" s="210" t="n"/>
      <c r="F5" s="162" t="n"/>
      <c r="G5" s="249" t="n"/>
      <c r="H5" s="250" t="n"/>
      <c r="I5" s="251" t="n"/>
      <c r="J5" s="252" t="n"/>
      <c r="K5" s="253" t="n"/>
      <c r="L5" s="253" t="n"/>
      <c r="M5" s="253" t="n"/>
      <c r="N5" s="254" t="n"/>
      <c r="P5" s="172" t="n"/>
      <c r="Q5" s="171" t="n"/>
      <c r="R5" s="351" t="n"/>
      <c r="S5" s="351" t="n"/>
      <c r="U5" s="27" t="n"/>
      <c r="V5" s="27" t="n"/>
      <c r="W5" s="27" t="n"/>
      <c r="X5" s="27" t="n"/>
      <c r="Y5" s="28" t="n"/>
      <c r="AA5" s="27" t="n"/>
      <c r="AB5" s="27" t="n"/>
      <c r="AC5" s="27" t="n"/>
      <c r="AD5" s="27" t="n"/>
      <c r="AE5" s="55" t="n"/>
    </row>
    <row r="6">
      <c r="A6" s="351" t="n"/>
      <c r="B6" s="239" t="inlineStr">
        <is>
          <t xml:space="preserve">    Pre-Surv NL Range</t>
        </is>
      </c>
      <c r="C6" s="210" t="n"/>
      <c r="D6" s="255">
        <f>(D30)</f>
        <v/>
      </c>
      <c r="E6" s="256">
        <f>(E30)</f>
        <v/>
      </c>
      <c r="F6" s="118" t="n"/>
      <c r="G6" s="313" t="inlineStr">
        <is>
          <t>Oximetry</t>
        </is>
      </c>
      <c r="H6" s="352" t="n"/>
      <c r="I6" s="257" t="n"/>
      <c r="J6" s="379" t="n"/>
      <c r="K6" s="352" t="n"/>
      <c r="L6" s="352" t="n"/>
      <c r="M6" s="352" t="n"/>
      <c r="N6" s="354" t="n"/>
      <c r="P6" s="172" t="n"/>
      <c r="Q6" s="171" t="n"/>
      <c r="R6" s="351" t="n"/>
      <c r="S6" s="351" t="n"/>
      <c r="U6" s="27" t="n"/>
      <c r="V6" s="27" t="n"/>
      <c r="W6" s="27" t="n"/>
      <c r="X6" s="27" t="n"/>
      <c r="Y6" s="28" t="n"/>
      <c r="AA6" s="27" t="n"/>
      <c r="AB6" s="27" t="n"/>
      <c r="AC6" s="27" t="n"/>
      <c r="AD6" s="27" t="n"/>
      <c r="AE6" s="55" t="n"/>
    </row>
    <row r="7">
      <c r="A7" s="351" t="n"/>
      <c r="B7" s="239" t="inlineStr">
        <is>
          <t xml:space="preserve">    Current NL Range</t>
        </is>
      </c>
      <c r="C7" s="210" t="n"/>
      <c r="D7" s="255">
        <f>(D31)</f>
        <v/>
      </c>
      <c r="E7" s="256">
        <f>(E31)</f>
        <v/>
      </c>
      <c r="F7" s="118" t="n"/>
      <c r="G7" s="330" t="inlineStr">
        <is>
          <t>Mean O2 Sat (%)</t>
        </is>
      </c>
      <c r="H7" s="355" t="n"/>
      <c r="I7" s="258" t="n">
        <v>93</v>
      </c>
      <c r="J7" s="380" t="n"/>
      <c r="K7" s="355" t="n"/>
      <c r="L7" s="355" t="n"/>
      <c r="M7" s="355" t="n"/>
      <c r="N7" s="357" t="n"/>
      <c r="P7" s="172" t="n"/>
      <c r="Q7" s="171" t="n"/>
      <c r="R7" s="351" t="n"/>
      <c r="S7" s="351" t="n"/>
      <c r="U7" s="27" t="n"/>
      <c r="V7" s="27" t="n"/>
      <c r="W7" s="27" t="n"/>
      <c r="X7" s="27" t="n"/>
      <c r="Y7" s="28" t="n"/>
      <c r="AA7" s="27" t="n"/>
      <c r="AB7" s="27" t="n"/>
      <c r="AC7" s="27" t="n"/>
      <c r="AD7" s="27" t="n"/>
      <c r="AE7" s="55" t="n"/>
    </row>
    <row r="8">
      <c r="A8" s="351" t="n"/>
      <c r="B8" s="259" t="n"/>
      <c r="C8" s="210" t="n"/>
      <c r="D8" s="210" t="n"/>
      <c r="E8" s="210" t="n"/>
      <c r="F8" s="118" t="n"/>
      <c r="G8" s="315" t="inlineStr">
        <is>
          <t>O2 Sat (%) Range</t>
        </is>
      </c>
      <c r="I8" s="258" t="inlineStr">
        <is>
          <t>91-98</t>
        </is>
      </c>
      <c r="J8" s="381" t="n"/>
      <c r="N8" s="359" t="n"/>
      <c r="P8" s="172" t="n"/>
      <c r="Q8" s="171" t="n"/>
      <c r="R8" s="351" t="n"/>
      <c r="S8" s="351" t="n"/>
      <c r="U8" s="27" t="n"/>
      <c r="V8" s="27" t="n"/>
      <c r="W8" s="27" t="n"/>
      <c r="X8" s="27" t="n"/>
      <c r="Y8" s="28" t="n"/>
      <c r="AA8" s="27" t="n"/>
      <c r="AB8" s="27" t="n"/>
      <c r="AC8" s="27" t="n"/>
      <c r="AD8" s="27" t="n"/>
      <c r="AE8" s="55" t="n"/>
    </row>
    <row r="9">
      <c r="A9" s="351" t="n"/>
      <c r="B9" s="239" t="inlineStr">
        <is>
          <t>FEV1 Variance</t>
        </is>
      </c>
      <c r="C9" s="105" t="n"/>
      <c r="D9" s="105" t="n"/>
      <c r="E9" s="260" t="inlineStr">
        <is>
          <t>Yes</t>
        </is>
      </c>
      <c r="F9" s="118" t="n"/>
      <c r="G9" s="315" t="inlineStr">
        <is>
          <t>Lowest Value</t>
        </is>
      </c>
      <c r="I9" s="261" t="n">
        <v>91</v>
      </c>
      <c r="J9" s="382" t="n"/>
      <c r="N9" s="359" t="n"/>
      <c r="P9" s="172" t="n"/>
      <c r="Q9" s="171" t="n"/>
      <c r="R9" s="351" t="n"/>
      <c r="S9" s="351" t="n"/>
      <c r="U9" s="27" t="n"/>
      <c r="V9" s="27" t="n"/>
      <c r="W9" s="27" t="n"/>
      <c r="X9" s="27" t="n"/>
      <c r="Y9" s="28" t="n"/>
      <c r="AA9" s="27" t="n"/>
      <c r="AB9" s="27" t="n"/>
      <c r="AC9" s="27" t="n"/>
      <c r="AD9" s="27" t="n"/>
      <c r="AE9" s="55" t="n"/>
    </row>
    <row r="10">
      <c r="A10" s="351" t="n"/>
      <c r="B10" s="239" t="inlineStr">
        <is>
          <t>FEV1 Variance Persistence</t>
        </is>
      </c>
      <c r="C10" s="105" t="n"/>
      <c r="D10" s="105" t="n"/>
      <c r="E10" s="260" t="inlineStr">
        <is>
          <t>No</t>
        </is>
      </c>
      <c r="F10" s="118" t="n"/>
      <c r="G10" s="315" t="inlineStr">
        <is>
          <t>Duration (s)</t>
        </is>
      </c>
      <c r="I10" s="258" t="inlineStr">
        <is>
          <t>NA</t>
        </is>
      </c>
      <c r="J10" s="383" t="n"/>
      <c r="N10" s="359" t="n"/>
      <c r="P10" s="172" t="n"/>
      <c r="Q10" s="171" t="n"/>
      <c r="R10" s="351" t="n"/>
      <c r="S10" s="351" t="n"/>
      <c r="U10" s="27" t="n"/>
      <c r="V10" s="27" t="n"/>
      <c r="W10" s="27" t="n"/>
      <c r="X10" s="27" t="n"/>
      <c r="Y10" s="28" t="n"/>
      <c r="AA10" s="27" t="n"/>
      <c r="AB10" s="27" t="n"/>
      <c r="AC10" s="27" t="n"/>
      <c r="AD10" s="27" t="n"/>
      <c r="AE10" s="55" t="n"/>
    </row>
    <row customHeight="1" ht="16" r="11" s="62" thickBot="1">
      <c r="A11" s="351" t="n"/>
      <c r="B11" s="262" t="inlineStr">
        <is>
          <t>Lowest FEV1 (current month)</t>
        </is>
      </c>
      <c r="C11" s="263" t="n"/>
      <c r="D11" s="263" t="n"/>
      <c r="E11" s="264">
        <f>MIN(H119:H128)</f>
        <v/>
      </c>
      <c r="F11" s="265" t="n"/>
      <c r="G11" s="317" t="inlineStr">
        <is>
          <t>Heart Rate (B/M)</t>
        </is>
      </c>
      <c r="H11" s="362" t="n"/>
      <c r="I11" s="266" t="inlineStr">
        <is>
          <t>70 (65-85)</t>
        </is>
      </c>
      <c r="J11" s="384" t="n"/>
      <c r="K11" s="362" t="n"/>
      <c r="L11" s="362" t="n"/>
      <c r="M11" s="362" t="n"/>
      <c r="N11" s="364" t="n"/>
      <c r="P11" s="172" t="n"/>
      <c r="Q11" s="171" t="n"/>
      <c r="R11" s="351" t="n"/>
      <c r="S11" s="351" t="n"/>
      <c r="U11" s="27" t="n"/>
      <c r="V11" s="27" t="n"/>
      <c r="W11" s="27" t="n"/>
      <c r="X11" s="27" t="n"/>
      <c r="Y11" s="28" t="n"/>
      <c r="AA11" s="27" t="n"/>
      <c r="AB11" s="27" t="n"/>
      <c r="AC11" s="27" t="n"/>
      <c r="AD11" s="27" t="n"/>
      <c r="AE11" s="55" t="n"/>
    </row>
    <row r="12">
      <c r="A12" s="351" t="n"/>
      <c r="B12" s="326" t="inlineStr">
        <is>
          <t>Monitoring Weeks (last 20 weeks without variance month)</t>
        </is>
      </c>
      <c r="C12" s="348" t="n"/>
      <c r="D12" s="348" t="n"/>
      <c r="E12" s="348" t="n"/>
      <c r="F12" s="348" t="n"/>
      <c r="G12" s="348" t="n"/>
      <c r="H12" s="348" t="n"/>
      <c r="I12" s="326" t="inlineStr">
        <is>
          <t>Monitoring Weeks (last 8 weeks with variance month)</t>
        </is>
      </c>
      <c r="J12" s="348" t="n"/>
      <c r="K12" s="348" t="n"/>
      <c r="L12" s="348" t="n"/>
      <c r="M12" s="348" t="n"/>
      <c r="N12" s="348" t="n"/>
      <c r="P12" s="172" t="n"/>
      <c r="Q12" s="171" t="n"/>
      <c r="R12" s="351" t="n"/>
      <c r="S12" s="351" t="n"/>
      <c r="U12" s="27" t="n"/>
      <c r="V12" s="27" t="n"/>
      <c r="W12" s="27" t="n"/>
      <c r="X12" s="27" t="n"/>
      <c r="Y12" s="28" t="n"/>
      <c r="AA12" s="27" t="n"/>
      <c r="AB12" s="27" t="n"/>
      <c r="AC12" s="27" t="n"/>
      <c r="AD12" s="27" t="n"/>
      <c r="AE12" s="55" t="n"/>
    </row>
    <row r="13">
      <c r="A13" s="351" t="n"/>
      <c r="B13" s="210" t="n"/>
      <c r="C13" s="211" t="n"/>
      <c r="D13" s="211" t="n"/>
      <c r="E13" s="211" t="n"/>
      <c r="F13" s="211" t="n"/>
      <c r="G13" s="211" t="n"/>
      <c r="H13" s="210" t="n"/>
      <c r="I13" s="211" t="n"/>
      <c r="J13" s="211" t="n"/>
      <c r="K13" s="211" t="n"/>
      <c r="L13" s="211" t="n"/>
      <c r="M13" s="211" t="n"/>
      <c r="N13" s="210" t="n"/>
      <c r="P13" s="172" t="n"/>
      <c r="Q13" s="171" t="n"/>
      <c r="R13" s="351" t="n"/>
      <c r="S13" s="351" t="n"/>
      <c r="U13" s="29" t="n"/>
      <c r="V13" s="29" t="n"/>
      <c r="W13" s="29" t="n"/>
      <c r="X13" s="29" t="n"/>
      <c r="Y13" s="29" t="n"/>
      <c r="AA13" s="29" t="n"/>
      <c r="AB13" s="29" t="n"/>
      <c r="AC13" s="29" t="n"/>
      <c r="AD13" s="29" t="n"/>
      <c r="AE13" s="29" t="n"/>
    </row>
    <row r="14">
      <c r="A14" s="351" t="n"/>
      <c r="B14" s="210" t="n"/>
      <c r="C14" s="211" t="n"/>
      <c r="D14" s="211" t="n"/>
      <c r="E14" s="211" t="n"/>
      <c r="F14" s="211" t="n"/>
      <c r="G14" s="211" t="n"/>
      <c r="H14" s="210" t="n"/>
      <c r="I14" s="211" t="n"/>
      <c r="J14" s="211" t="n"/>
      <c r="K14" s="211" t="n"/>
      <c r="L14" s="211" t="n"/>
      <c r="M14" s="211" t="n"/>
      <c r="N14" s="210" t="n"/>
      <c r="P14" s="172" t="n"/>
      <c r="Q14" s="171" t="n"/>
      <c r="R14" s="351" t="n"/>
      <c r="S14" s="351" t="n"/>
      <c r="U14" s="29" t="n"/>
      <c r="V14" s="29" t="n"/>
      <c r="W14" s="29" t="n"/>
      <c r="X14" s="29" t="n"/>
      <c r="Y14" s="29" t="n"/>
      <c r="AA14" s="29" t="n"/>
      <c r="AB14" s="29" t="n"/>
      <c r="AC14" s="29" t="n"/>
      <c r="AD14" s="29" t="n"/>
      <c r="AE14" s="29" t="n"/>
    </row>
    <row r="15">
      <c r="A15" s="351" t="n"/>
      <c r="B15" s="210" t="n"/>
      <c r="C15" s="211" t="n"/>
      <c r="D15" s="211" t="n"/>
      <c r="E15" s="211" t="n"/>
      <c r="F15" s="211" t="n"/>
      <c r="G15" s="211" t="n"/>
      <c r="H15" s="210" t="n"/>
      <c r="I15" s="211" t="n"/>
      <c r="J15" s="211" t="n"/>
      <c r="K15" s="211" t="n"/>
      <c r="L15" s="211" t="n"/>
      <c r="M15" s="211" t="n"/>
      <c r="N15" s="210" t="n"/>
      <c r="P15" s="172" t="n"/>
      <c r="Q15" s="171" t="n"/>
      <c r="R15" s="351" t="n"/>
      <c r="S15" s="351" t="n"/>
      <c r="U15" s="29" t="n"/>
      <c r="V15" s="29" t="n"/>
      <c r="W15" s="29" t="n"/>
      <c r="X15" s="29" t="n"/>
      <c r="Y15" s="29" t="n"/>
      <c r="AA15" s="29" t="n"/>
      <c r="AB15" s="29" t="n"/>
      <c r="AC15" s="29" t="n"/>
      <c r="AD15" s="29" t="n"/>
      <c r="AE15" s="29" t="n"/>
    </row>
    <row r="16">
      <c r="A16" s="351" t="n"/>
      <c r="B16" s="210" t="n"/>
      <c r="C16" s="211" t="n"/>
      <c r="D16" s="211" t="n"/>
      <c r="E16" s="211" t="n"/>
      <c r="F16" s="211" t="n"/>
      <c r="G16" s="211" t="n"/>
      <c r="H16" s="210" t="n"/>
      <c r="I16" s="211" t="n"/>
      <c r="J16" s="211" t="n"/>
      <c r="K16" s="211" t="n"/>
      <c r="L16" s="211" t="n"/>
      <c r="M16" s="211" t="n"/>
      <c r="N16" s="210" t="n"/>
      <c r="P16" s="172" t="n"/>
      <c r="Q16" s="171" t="n"/>
      <c r="R16" s="351" t="n"/>
      <c r="S16" s="351" t="n"/>
      <c r="U16" s="29" t="n"/>
      <c r="V16" s="29" t="n"/>
      <c r="W16" s="29" t="n"/>
      <c r="X16" s="29" t="n"/>
      <c r="Y16" s="29" t="n"/>
      <c r="AA16" s="29" t="n"/>
      <c r="AB16" s="29" t="n"/>
      <c r="AC16" s="29" t="n"/>
      <c r="AD16" s="29" t="n"/>
      <c r="AE16" s="29" t="n"/>
    </row>
    <row r="17">
      <c r="A17" s="351" t="n"/>
      <c r="B17" s="210" t="n"/>
      <c r="C17" s="211" t="n"/>
      <c r="D17" s="211" t="n"/>
      <c r="E17" s="211" t="n"/>
      <c r="F17" s="211" t="n"/>
      <c r="G17" s="211" t="n"/>
      <c r="H17" s="210" t="n"/>
      <c r="I17" s="211" t="n"/>
      <c r="J17" s="211" t="n"/>
      <c r="K17" s="211" t="n"/>
      <c r="L17" s="211" t="n"/>
      <c r="M17" s="211" t="n"/>
      <c r="N17" s="210" t="n"/>
      <c r="P17" s="172" t="n"/>
      <c r="Q17" s="171" t="n"/>
      <c r="R17" s="351" t="n"/>
      <c r="S17" s="351" t="n"/>
      <c r="U17" s="29" t="n"/>
      <c r="V17" s="29" t="n"/>
      <c r="W17" s="29" t="n"/>
      <c r="X17" s="29" t="n"/>
      <c r="Y17" s="29" t="n"/>
      <c r="AA17" s="29" t="n"/>
      <c r="AB17" s="29" t="n"/>
      <c r="AC17" s="29" t="n"/>
      <c r="AD17" s="29" t="n"/>
      <c r="AE17" s="29" t="n"/>
    </row>
    <row r="18">
      <c r="A18" s="351" t="n"/>
      <c r="B18" s="210" t="n"/>
      <c r="C18" s="211" t="n"/>
      <c r="D18" s="211" t="n"/>
      <c r="E18" s="211" t="n"/>
      <c r="F18" s="211" t="n"/>
      <c r="G18" s="211" t="n"/>
      <c r="H18" s="210" t="n"/>
      <c r="I18" s="211" t="n"/>
      <c r="J18" s="211" t="n"/>
      <c r="K18" s="211" t="n"/>
      <c r="L18" s="211" t="n"/>
      <c r="M18" s="211" t="n"/>
      <c r="N18" s="210" t="n"/>
      <c r="P18" s="172" t="n"/>
      <c r="Q18" s="171" t="n"/>
      <c r="R18" s="351" t="n"/>
      <c r="S18" s="351" t="n"/>
      <c r="U18" s="29" t="n"/>
      <c r="V18" s="29" t="n"/>
      <c r="W18" s="29" t="n"/>
      <c r="X18" s="29" t="n"/>
      <c r="Y18" s="29" t="n"/>
      <c r="AA18" s="29" t="n"/>
      <c r="AB18" s="29" t="n"/>
      <c r="AC18" s="29" t="n"/>
      <c r="AD18" s="29" t="n"/>
      <c r="AE18" s="29" t="n"/>
    </row>
    <row r="19">
      <c r="A19" s="351" t="n"/>
      <c r="B19" s="210" t="n"/>
      <c r="C19" s="211" t="n"/>
      <c r="D19" s="211" t="n"/>
      <c r="E19" s="211" t="n"/>
      <c r="F19" s="211" t="n"/>
      <c r="G19" s="211" t="n"/>
      <c r="H19" s="210" t="n"/>
      <c r="I19" s="211" t="n"/>
      <c r="J19" s="211" t="n"/>
      <c r="K19" s="211" t="n"/>
      <c r="L19" s="211" t="n"/>
      <c r="M19" s="211" t="n"/>
      <c r="N19" s="210" t="n"/>
      <c r="P19" s="172" t="n"/>
      <c r="Q19" s="171" t="n"/>
      <c r="R19" s="351" t="n"/>
      <c r="S19" s="351" t="n"/>
      <c r="U19" s="29" t="n"/>
      <c r="V19" s="29" t="n"/>
      <c r="W19" s="29" t="n"/>
      <c r="X19" s="29" t="n"/>
      <c r="Y19" s="29" t="n"/>
      <c r="AA19" s="29" t="n"/>
      <c r="AB19" s="29" t="n"/>
      <c r="AC19" s="29" t="n"/>
      <c r="AD19" s="29" t="n"/>
      <c r="AE19" s="29" t="n"/>
    </row>
    <row r="20">
      <c r="B20" s="210" t="n"/>
      <c r="C20" s="211" t="n"/>
      <c r="D20" s="211" t="n"/>
      <c r="E20" s="211" t="n"/>
      <c r="F20" s="211" t="n"/>
      <c r="G20" s="211" t="n"/>
      <c r="H20" s="210" t="n"/>
      <c r="I20" s="211" t="n"/>
      <c r="J20" s="211" t="n"/>
      <c r="K20" s="211" t="n"/>
      <c r="L20" s="211" t="n"/>
      <c r="M20" s="211" t="n"/>
      <c r="N20" s="210" t="n"/>
      <c r="P20" s="29" t="n"/>
      <c r="U20" s="29" t="n"/>
      <c r="V20" s="29" t="n"/>
      <c r="W20" s="29" t="n"/>
      <c r="X20" s="29" t="n"/>
      <c r="Y20" s="29" t="n"/>
      <c r="AA20" s="29" t="n"/>
      <c r="AB20" s="29" t="n"/>
      <c r="AC20" s="29" t="n"/>
      <c r="AD20" s="29" t="n"/>
      <c r="AE20" s="29" t="n"/>
    </row>
    <row r="21">
      <c r="B21" s="210" t="n"/>
      <c r="C21" s="211" t="n"/>
      <c r="D21" s="211" t="n"/>
      <c r="E21" s="211" t="n"/>
      <c r="F21" s="211" t="n"/>
      <c r="G21" s="211" t="n"/>
      <c r="H21" s="210" t="n"/>
      <c r="I21" s="211" t="n"/>
      <c r="J21" s="211" t="n"/>
      <c r="K21" s="211" t="n"/>
      <c r="L21" s="211" t="n"/>
      <c r="M21" s="211" t="n"/>
      <c r="N21" s="210" t="n"/>
      <c r="P21" s="29" t="n"/>
      <c r="U21" s="29" t="n"/>
      <c r="V21" s="29" t="n"/>
      <c r="W21" s="29" t="n"/>
      <c r="X21" s="29" t="n"/>
      <c r="Y21" s="29" t="n"/>
      <c r="AA21" s="29" t="n"/>
      <c r="AB21" s="29" t="n"/>
      <c r="AC21" s="29" t="n"/>
      <c r="AD21" s="29" t="n"/>
      <c r="AE21" s="29" t="n"/>
    </row>
    <row r="22">
      <c r="B22" s="210" t="n"/>
      <c r="C22" s="211" t="n"/>
      <c r="D22" s="211" t="n"/>
      <c r="E22" s="211" t="n"/>
      <c r="F22" s="211" t="n"/>
      <c r="G22" s="211" t="n"/>
      <c r="H22" s="210" t="n"/>
      <c r="I22" s="211" t="n"/>
      <c r="J22" s="211" t="n"/>
      <c r="K22" s="211" t="n"/>
      <c r="L22" s="211" t="n"/>
      <c r="M22" s="211" t="n"/>
      <c r="N22" s="210" t="n"/>
      <c r="P22" s="29" t="n"/>
      <c r="U22" s="29" t="n"/>
      <c r="V22" s="29" t="n"/>
      <c r="W22" s="29" t="n"/>
      <c r="X22" s="29" t="n"/>
      <c r="Y22" s="29" t="n"/>
      <c r="AA22" s="29" t="n"/>
      <c r="AB22" s="29" t="n"/>
      <c r="AC22" s="29" t="n"/>
      <c r="AD22" s="29" t="n"/>
      <c r="AE22" s="29" t="n"/>
    </row>
    <row r="23">
      <c r="B23" s="210" t="n"/>
      <c r="C23" s="211" t="n"/>
      <c r="D23" s="211" t="n"/>
      <c r="E23" s="211" t="n"/>
      <c r="F23" s="211" t="n"/>
      <c r="G23" s="211" t="n"/>
      <c r="H23" s="210" t="n"/>
      <c r="I23" s="211" t="n"/>
      <c r="J23" s="211" t="n"/>
      <c r="K23" s="211" t="n"/>
      <c r="L23" s="211" t="n"/>
      <c r="M23" s="211" t="n"/>
      <c r="N23" s="210" t="n"/>
      <c r="P23" s="29" t="n"/>
      <c r="U23" s="29" t="n"/>
      <c r="V23" s="29" t="n"/>
      <c r="W23" s="29" t="n"/>
      <c r="X23" s="29" t="n"/>
      <c r="Y23" s="29" t="n"/>
      <c r="AA23" s="29" t="n"/>
      <c r="AB23" s="29" t="n"/>
      <c r="AC23" s="29" t="n"/>
      <c r="AD23" s="29" t="n"/>
      <c r="AE23" s="29" t="n"/>
    </row>
    <row r="24">
      <c r="B24" s="210" t="n"/>
      <c r="C24" s="211" t="n"/>
      <c r="D24" s="211" t="n"/>
      <c r="E24" s="211" t="n"/>
      <c r="F24" s="211" t="n"/>
      <c r="G24" s="211" t="n"/>
      <c r="H24" s="210" t="n"/>
      <c r="I24" s="211" t="n"/>
      <c r="J24" s="211" t="n"/>
      <c r="K24" s="211" t="n"/>
      <c r="L24" s="211" t="n"/>
      <c r="M24" s="211" t="n"/>
      <c r="N24" s="210" t="n"/>
      <c r="P24" s="29" t="n"/>
      <c r="U24" s="29" t="n"/>
      <c r="V24" s="29" t="n"/>
      <c r="W24" s="29" t="n"/>
      <c r="X24" s="29" t="n"/>
      <c r="Y24" s="29" t="n"/>
      <c r="AA24" s="29" t="n"/>
      <c r="AB24" s="29" t="n"/>
      <c r="AC24" s="29" t="n"/>
      <c r="AD24" s="29" t="n"/>
      <c r="AE24" s="29" t="n"/>
    </row>
    <row r="25">
      <c r="B25" s="210" t="n"/>
      <c r="C25" s="211" t="n"/>
      <c r="D25" s="211" t="n"/>
      <c r="E25" s="211" t="n"/>
      <c r="F25" s="211" t="n"/>
      <c r="G25" s="211" t="n"/>
      <c r="H25" s="210" t="n"/>
      <c r="I25" s="211" t="n"/>
      <c r="J25" s="211" t="n"/>
      <c r="K25" s="211" t="n"/>
      <c r="L25" s="211" t="n"/>
      <c r="M25" s="211" t="n"/>
      <c r="N25" s="210" t="n"/>
      <c r="P25" s="29" t="n"/>
      <c r="U25" s="29" t="n"/>
      <c r="V25" s="29" t="n"/>
      <c r="W25" s="29" t="n"/>
      <c r="X25" s="29" t="n"/>
      <c r="Y25" s="29" t="n"/>
      <c r="AA25" s="29" t="n"/>
      <c r="AB25" s="29" t="n"/>
      <c r="AC25" s="29" t="n"/>
      <c r="AD25" s="29" t="n"/>
      <c r="AE25" s="29" t="n"/>
    </row>
    <row customHeight="1" ht="16" r="26" s="62" thickBot="1">
      <c r="B26" s="117" t="inlineStr">
        <is>
          <t>Liters</t>
        </is>
      </c>
      <c r="C26" s="117" t="inlineStr">
        <is>
          <t>Mean</t>
        </is>
      </c>
      <c r="D26" s="89" t="inlineStr">
        <is>
          <t>Min</t>
        </is>
      </c>
      <c r="E26" s="89" t="inlineStr">
        <is>
          <t>Max</t>
        </is>
      </c>
      <c r="F26" s="89" t="inlineStr">
        <is>
          <t>SD  2</t>
        </is>
      </c>
      <c r="G26" s="89" t="inlineStr">
        <is>
          <t>CV (2SD)</t>
        </is>
      </c>
      <c r="H26" s="90" t="n"/>
      <c r="I26" s="91" t="inlineStr">
        <is>
          <t>Slope (mL/M)</t>
        </is>
      </c>
      <c r="J26" s="92" t="inlineStr">
        <is>
          <t>R</t>
        </is>
      </c>
      <c r="K26" s="92" t="inlineStr">
        <is>
          <t>R-square</t>
        </is>
      </c>
      <c r="L26" s="92" t="inlineStr">
        <is>
          <t>TDays</t>
        </is>
      </c>
      <c r="M26" s="92" t="inlineStr">
        <is>
          <t>P-value</t>
        </is>
      </c>
      <c r="N26" s="90" t="n"/>
      <c r="P26" s="29" t="n"/>
      <c r="AA26" s="29" t="n"/>
      <c r="AB26" s="29" t="n"/>
      <c r="AC26" s="29" t="n"/>
      <c r="AD26" s="29" t="n"/>
      <c r="AE26" s="29" t="n"/>
    </row>
    <row r="27">
      <c r="B27" s="90" t="inlineStr">
        <is>
          <t>4-8 weeks</t>
        </is>
      </c>
      <c r="C27" s="118">
        <f>AVERAGE(H119:H128)</f>
        <v/>
      </c>
      <c r="D27" s="105">
        <f>MIN(H119:H128)</f>
        <v/>
      </c>
      <c r="E27" s="105">
        <f>MAX(H119:H128)</f>
        <v/>
      </c>
      <c r="F27" s="105">
        <f>STDEV(H119:H128)*2</f>
        <v/>
      </c>
      <c r="G27" s="163">
        <f>(F27)/C27</f>
        <v/>
      </c>
      <c r="H27" s="90" t="n"/>
      <c r="I27" s="123">
        <f>IF(H128&gt;0, SLOPE(M119:M128,R119:R128), "")</f>
        <v/>
      </c>
      <c r="J27" s="105">
        <f>IF(H128&gt;0, CORREL(M119:M128,P119:P128),"")</f>
        <v/>
      </c>
      <c r="K27" s="365">
        <f>IF(H128&gt;0, J27^2, "")</f>
        <v/>
      </c>
      <c r="L27" s="97">
        <f>COUNT(A119:A128)</f>
        <v/>
      </c>
      <c r="M27" s="105">
        <f>IF(J27&gt;0, TDIST(J27*SQRT((L27-2)/(1-K27)),(L27-2),1),TDIST(-J27*SQRT((L27-2)/(1-K27)),(L27-2),1))</f>
        <v/>
      </c>
      <c r="N27" s="90" t="n"/>
      <c r="P27" s="29" t="n"/>
      <c r="AA27" s="29" t="n"/>
      <c r="AB27" s="29" t="n"/>
      <c r="AC27" s="29" t="n"/>
      <c r="AD27" s="29" t="n"/>
      <c r="AE27" s="29" t="n"/>
    </row>
    <row r="28">
      <c r="B28" s="90" t="inlineStr">
        <is>
          <t>8-24 weeks</t>
        </is>
      </c>
      <c r="C28" s="118">
        <f>AVERAGE(H102:H122)</f>
        <v/>
      </c>
      <c r="D28" s="105">
        <f>MIN(H102:H122)</f>
        <v/>
      </c>
      <c r="E28" s="105">
        <f>MAX(H102:H122)</f>
        <v/>
      </c>
      <c r="F28" s="105">
        <f>STDEV(H102:H122)*2</f>
        <v/>
      </c>
      <c r="G28" s="163">
        <f>(F28)/C28</f>
        <v/>
      </c>
      <c r="H28" s="90" t="n"/>
      <c r="I28" s="366">
        <f>IF(H122&gt;0, SLOPE(M102:M122,R102:R122), "")</f>
        <v/>
      </c>
      <c r="J28" s="105">
        <f>IF(H122&gt;0, CORREL(M102:M122,P102:P122),"")</f>
        <v/>
      </c>
      <c r="K28" s="365">
        <f>IF(H122&gt;0, J28^2, "")</f>
        <v/>
      </c>
      <c r="L28" s="97">
        <f>COUNT(A102:A122)</f>
        <v/>
      </c>
      <c r="M28" s="105">
        <f>IF(J28&gt;0, TDIST(J28*SQRT((L28-2)/(1-K28)),(L28-2),1),TDIST(-J28*SQRT((L28-2)/(1-K28)),(L28-2),1))</f>
        <v/>
      </c>
      <c r="N28" s="90" t="n"/>
      <c r="P28" s="29" t="n"/>
      <c r="AA28" s="29" t="n"/>
      <c r="AB28" s="29" t="n"/>
      <c r="AC28" s="29" t="n"/>
      <c r="AD28" s="29" t="n"/>
      <c r="AE28" s="29" t="n"/>
    </row>
    <row r="29">
      <c r="B29" s="118" t="inlineStr">
        <is>
          <t>28-48 weeks</t>
        </is>
      </c>
      <c r="C29" s="118">
        <f>AVERAGE(H78:H101)</f>
        <v/>
      </c>
      <c r="D29" s="105">
        <f>MIN(H78:H101)</f>
        <v/>
      </c>
      <c r="E29" s="105">
        <f>MAX(H78:H101)</f>
        <v/>
      </c>
      <c r="F29" s="105">
        <f>STDEV(H78:H101)*2</f>
        <v/>
      </c>
      <c r="G29" s="163">
        <f>(F29)/C29</f>
        <v/>
      </c>
      <c r="H29" s="90" t="n"/>
      <c r="I29" s="123">
        <f>IF(H101&gt;0, SLOPE(M78:M101,R78:R101), "")</f>
        <v/>
      </c>
      <c r="J29" s="105">
        <f>IF(H101&gt;0, CORREL(M78:M101,P78:P101),"")</f>
        <v/>
      </c>
      <c r="K29" s="365">
        <f>IF(H77&gt;0, J29^2, "")</f>
        <v/>
      </c>
      <c r="L29" s="97">
        <f>COUNT(A78:A101)</f>
        <v/>
      </c>
      <c r="M29" s="105">
        <f>IF(J29&gt;0, TDIST(J29*SQRT((L29-2)/(1-K29)),(L29-2),1),TDIST(-J29*SQRT((L29-2)/(1-K29)),(L29-2),1))</f>
        <v/>
      </c>
      <c r="N29" s="90" t="n"/>
      <c r="P29" s="29" t="n"/>
      <c r="AA29" s="29" t="n"/>
      <c r="AB29" s="29" t="n"/>
      <c r="AC29" s="29" t="n"/>
      <c r="AD29" s="29" t="n"/>
      <c r="AE29" s="29" t="n"/>
    </row>
    <row r="30">
      <c r="B30" s="90" t="inlineStr">
        <is>
          <t>Pre-Surv NL Range</t>
        </is>
      </c>
      <c r="C30" s="118">
        <f>AVERAGE(H34:H77)</f>
        <v/>
      </c>
      <c r="D30" s="105">
        <f>MIN(H34:H77)</f>
        <v/>
      </c>
      <c r="E30" s="105">
        <f>MAX(H34:H77)</f>
        <v/>
      </c>
      <c r="F30" s="105">
        <f>STDEV(H34:H77)*2</f>
        <v/>
      </c>
      <c r="G30" s="163">
        <f>(F30)/C30</f>
        <v/>
      </c>
      <c r="H30" s="90" t="n"/>
      <c r="I30" s="123">
        <f>IF(H77&gt;0, SLOPE(M34:M77,R34:R77), "")</f>
        <v/>
      </c>
      <c r="J30" s="105">
        <f>IF(H77&gt;0, CORREL(M34:M77,P34:P77),"")</f>
        <v/>
      </c>
      <c r="K30" s="365">
        <f>IF(H77&gt;0, J30^2, "")</f>
        <v/>
      </c>
      <c r="L30" s="97">
        <f>COUNT(A34:A77)</f>
        <v/>
      </c>
      <c r="M30" s="105">
        <f>IF(J30&gt;0, TDIST(J30*SQRT((L30-2)/(1-K30)),(L30-2),1),TDIST(-J30*SQRT((L30-2)/(1-K30)),(L30-2),1))</f>
        <v/>
      </c>
      <c r="N30" s="90" t="n"/>
      <c r="P30" s="29" t="n"/>
      <c r="AA30" s="29" t="n"/>
      <c r="AB30" s="29" t="n"/>
      <c r="AC30" s="29" t="n"/>
      <c r="AD30" s="29" t="n"/>
      <c r="AE30" s="29" t="n"/>
    </row>
    <row r="31">
      <c r="B31" s="128" t="inlineStr">
        <is>
          <t>Current NL Range</t>
        </is>
      </c>
      <c r="C31" s="119">
        <f>AVERAGE(H34:H123)</f>
        <v/>
      </c>
      <c r="D31" s="100">
        <f>MIN(H34:H123)</f>
        <v/>
      </c>
      <c r="E31" s="100">
        <f>MAX(H34:H123)</f>
        <v/>
      </c>
      <c r="F31" s="100">
        <f>STDEV(H34:H123)*2</f>
        <v/>
      </c>
      <c r="G31" s="99">
        <f>(F31)/C31</f>
        <v/>
      </c>
      <c r="H31" s="90" t="n"/>
      <c r="I31" s="156">
        <f>IF(H123&gt;0, SLOPE(M34:M123,R34:R123), "")</f>
        <v/>
      </c>
      <c r="J31" s="100">
        <f>IF(H123&gt;0, CORREL(M34:M123,P34:P123),"")</f>
        <v/>
      </c>
      <c r="K31" s="367">
        <f>IF(H123&gt;0, J31^2, "")</f>
        <v/>
      </c>
      <c r="L31" s="102">
        <f>COUNT(A34:A123)</f>
        <v/>
      </c>
      <c r="M31" s="103">
        <f>IF(J31&gt;0, TDIST(J31*SQRT((L31-2)/(1-K31)),(L31-2),1),TDIST(-J31*SQRT((L31-2)/(1-K31)),(L31-2),1))</f>
        <v/>
      </c>
      <c r="N31" s="90" t="n"/>
      <c r="P31" s="29" t="n"/>
      <c r="AA31" s="29" t="n"/>
      <c r="AB31" s="29" t="n"/>
      <c r="AC31" s="29" t="n"/>
      <c r="AD31" s="29" t="n"/>
      <c r="AE31" s="29" t="n"/>
    </row>
    <row r="32">
      <c r="B32" s="29" t="n"/>
      <c r="C32" s="29" t="n"/>
      <c r="D32" s="29" t="n"/>
      <c r="E32" s="29" t="n"/>
      <c r="F32" s="29" t="n"/>
      <c r="G32" s="29" t="n"/>
      <c r="H32" s="29" t="n"/>
      <c r="I32" s="29" t="n"/>
      <c r="J32" s="30" t="n"/>
      <c r="K32" s="30" t="n"/>
      <c r="L32" s="30" t="n"/>
      <c r="M32" s="30" t="n"/>
      <c r="N32" s="29" t="n"/>
      <c r="O32" s="29" t="n"/>
      <c r="P32" s="29" t="n"/>
      <c r="U32" s="29" t="n"/>
      <c r="V32" s="29" t="n"/>
      <c r="W32" s="29" t="n"/>
      <c r="X32" s="29" t="n"/>
      <c r="Y32" s="29" t="n"/>
      <c r="AA32" s="29" t="n"/>
      <c r="AB32" s="29" t="n"/>
      <c r="AC32" s="29" t="n"/>
      <c r="AD32" s="29" t="n"/>
      <c r="AE32" s="29" t="n"/>
    </row>
    <row customHeight="1" ht="16" r="33" s="62" thickBot="1">
      <c r="A33" s="48" t="inlineStr">
        <is>
          <t>PTN</t>
        </is>
      </c>
      <c r="B33" s="49" t="inlineStr">
        <is>
          <t>FEV11</t>
        </is>
      </c>
      <c r="C33" s="49" t="inlineStr">
        <is>
          <t>FEV12</t>
        </is>
      </c>
      <c r="D33" s="49" t="inlineStr">
        <is>
          <t>FEV13</t>
        </is>
      </c>
      <c r="E33" s="49" t="inlineStr">
        <is>
          <t>FEV14</t>
        </is>
      </c>
      <c r="F33" s="49" t="inlineStr">
        <is>
          <t>FEV15</t>
        </is>
      </c>
      <c r="G33" s="49" t="inlineStr">
        <is>
          <t>FEV16</t>
        </is>
      </c>
      <c r="H33" s="49" t="inlineStr">
        <is>
          <t>FEV1MAX</t>
        </is>
      </c>
      <c r="I33" s="49" t="inlineStr">
        <is>
          <t>MAX</t>
        </is>
      </c>
      <c r="J33" s="50" t="inlineStr">
        <is>
          <t>%MAX</t>
        </is>
      </c>
      <c r="K33" s="50" t="inlineStr">
        <is>
          <t>Mean</t>
        </is>
      </c>
      <c r="L33" s="50" t="inlineStr">
        <is>
          <t>% Mean</t>
        </is>
      </c>
      <c r="M33" s="50" t="inlineStr">
        <is>
          <t>FEV1×K</t>
        </is>
      </c>
      <c r="N33" s="50" t="inlineStr">
        <is>
          <t>Date</t>
        </is>
      </c>
      <c r="O33" s="50" t="inlineStr">
        <is>
          <t>Enroll Date</t>
        </is>
      </c>
      <c r="P33" s="50" t="inlineStr">
        <is>
          <t>Days</t>
        </is>
      </c>
      <c r="Q33" s="54" t="inlineStr">
        <is>
          <t>DTx</t>
        </is>
      </c>
      <c r="R33" s="54" t="inlineStr">
        <is>
          <t>WeeksPEn</t>
        </is>
      </c>
      <c r="S33" s="53" t="inlineStr">
        <is>
          <t>Status</t>
        </is>
      </c>
      <c r="U33" s="29" t="n"/>
      <c r="V33" s="29" t="n"/>
      <c r="W33" s="29" t="n"/>
      <c r="X33" s="29" t="n"/>
      <c r="Y33" s="29" t="n"/>
      <c r="AA33" s="29" t="n"/>
      <c r="AB33" s="29" t="n"/>
      <c r="AC33" s="29" t="n"/>
      <c r="AD33" s="29" t="n"/>
      <c r="AE33" s="29" t="n"/>
    </row>
    <row r="34">
      <c r="A34" s="42" t="n">
        <v>20</v>
      </c>
      <c r="B34" s="42" t="n">
        <v>2.52</v>
      </c>
      <c r="C34" s="42" t="n">
        <v>2.32</v>
      </c>
      <c r="D34" s="42" t="n">
        <v>2.42</v>
      </c>
      <c r="E34" s="42" t="n">
        <v>2.51</v>
      </c>
      <c r="F34" s="42" t="n">
        <v>2.48</v>
      </c>
      <c r="G34" s="42" t="n">
        <v>2.5</v>
      </c>
      <c r="H34" s="42">
        <f>MAX(B34:G34)</f>
        <v/>
      </c>
      <c r="I34" s="368">
        <f>MAX(H34:H77)</f>
        <v/>
      </c>
      <c r="J34" s="37">
        <f>(H34-I34)/(I34)</f>
        <v/>
      </c>
      <c r="K34" s="43">
        <f>AVERAGE(H34:H77)</f>
        <v/>
      </c>
      <c r="L34" s="37">
        <f>(H34-K34)/(K34)</f>
        <v/>
      </c>
      <c r="M34" s="42">
        <f>1000*H34</f>
        <v/>
      </c>
      <c r="N34" s="44" t="n">
        <v>43192</v>
      </c>
      <c r="O34" s="44" t="n">
        <v>43191</v>
      </c>
      <c r="P34" s="47">
        <f>(N34-O34)</f>
        <v/>
      </c>
      <c r="Q34" s="44" t="n">
        <v>40648</v>
      </c>
      <c r="R34" s="368">
        <f>(N34-O34)/7</f>
        <v/>
      </c>
      <c r="S34" s="368" t="inlineStr">
        <is>
          <t>Pre-Surv</t>
        </is>
      </c>
      <c r="U34" s="27" t="n"/>
      <c r="V34" s="27" t="n"/>
      <c r="W34" s="27" t="n"/>
      <c r="X34" s="27" t="n"/>
      <c r="Y34" s="28" t="n"/>
    </row>
    <row r="35">
      <c r="A35" s="42">
        <f>(A34)</f>
        <v/>
      </c>
      <c r="B35" s="42" t="n">
        <v>2.4</v>
      </c>
      <c r="C35" s="42" t="n">
        <v>2.48</v>
      </c>
      <c r="D35" s="42" t="n">
        <v>2.44</v>
      </c>
      <c r="E35" s="42" t="n">
        <v>2.51</v>
      </c>
      <c r="F35" s="42" t="n">
        <v>2.4</v>
      </c>
      <c r="G35" s="42" t="n">
        <v>2.49</v>
      </c>
      <c r="H35" s="42">
        <f>MAX(B35:G35)</f>
        <v/>
      </c>
      <c r="I35" s="368">
        <f>(I34)</f>
        <v/>
      </c>
      <c r="J35" s="37">
        <f>(H35-I35)/(I35)</f>
        <v/>
      </c>
      <c r="K35" s="43">
        <f>(K34)</f>
        <v/>
      </c>
      <c r="L35" s="37">
        <f>(H35-K35)/(K35)</f>
        <v/>
      </c>
      <c r="M35" s="42">
        <f>1000*H35</f>
        <v/>
      </c>
      <c r="N35" s="44" t="n">
        <v>43193</v>
      </c>
      <c r="O35" s="44">
        <f>(O34)</f>
        <v/>
      </c>
      <c r="P35" s="47">
        <f>(N35-O35)</f>
        <v/>
      </c>
      <c r="Q35" s="44">
        <f>(Q34)</f>
        <v/>
      </c>
      <c r="R35" s="368">
        <f>(N35-O35)/7</f>
        <v/>
      </c>
      <c r="S35" s="368">
        <f>(S34)</f>
        <v/>
      </c>
      <c r="AA35" s="67" t="n"/>
    </row>
    <row r="36">
      <c r="A36" s="42">
        <f>(A35)</f>
        <v/>
      </c>
      <c r="B36" s="42" t="n">
        <v>2.4</v>
      </c>
      <c r="C36" s="42" t="n">
        <v>2.52</v>
      </c>
      <c r="D36" s="42" t="n">
        <v>2.48</v>
      </c>
      <c r="E36" s="42" t="n">
        <v>2.59</v>
      </c>
      <c r="F36" s="42" t="n">
        <v>2.61</v>
      </c>
      <c r="G36" s="42" t="n">
        <v>2.54</v>
      </c>
      <c r="H36" s="42">
        <f>MAX(B36:G36)</f>
        <v/>
      </c>
      <c r="I36" s="42">
        <f>(I35)</f>
        <v/>
      </c>
      <c r="J36" s="37">
        <f>(H36-I36)/(I36)</f>
        <v/>
      </c>
      <c r="K36" s="43">
        <f>(K35)</f>
        <v/>
      </c>
      <c r="L36" s="37">
        <f>(H36-K36)/(K36)</f>
        <v/>
      </c>
      <c r="M36" s="42">
        <f>1000*H36</f>
        <v/>
      </c>
      <c r="N36" s="44" t="n">
        <v>43194</v>
      </c>
      <c r="O36" s="44">
        <f>(O35)</f>
        <v/>
      </c>
      <c r="P36" s="47">
        <f>(N36-O36)</f>
        <v/>
      </c>
      <c r="Q36" s="44">
        <f>(Q35)</f>
        <v/>
      </c>
      <c r="R36" s="368">
        <f>(N36-O36)/7</f>
        <v/>
      </c>
      <c r="S36" s="368">
        <f>(S35)</f>
        <v/>
      </c>
    </row>
    <row r="37">
      <c r="A37" s="42">
        <f>(A36)</f>
        <v/>
      </c>
      <c r="B37" s="42" t="n">
        <v>2.42</v>
      </c>
      <c r="C37" s="42" t="n">
        <v>2.48</v>
      </c>
      <c r="D37" s="42" t="n">
        <v>2.52</v>
      </c>
      <c r="E37" s="42" t="n">
        <v>2.5</v>
      </c>
      <c r="F37" s="42" t="n">
        <v>2.47</v>
      </c>
      <c r="G37" s="42" t="n">
        <v>2.43</v>
      </c>
      <c r="H37" s="42">
        <f>MAX(B37:G37)</f>
        <v/>
      </c>
      <c r="I37" s="42">
        <f>(I36)</f>
        <v/>
      </c>
      <c r="J37" s="37">
        <f>(H37-I37)/(I37)</f>
        <v/>
      </c>
      <c r="K37" s="43">
        <f>(K36)</f>
        <v/>
      </c>
      <c r="L37" s="37">
        <f>(H37-K37)/(K37)</f>
        <v/>
      </c>
      <c r="M37" s="42">
        <f>1000*H37</f>
        <v/>
      </c>
      <c r="N37" s="44" t="n">
        <v>43195</v>
      </c>
      <c r="O37" s="44">
        <f>(O36)</f>
        <v/>
      </c>
      <c r="P37" s="47">
        <f>(N37-O37)</f>
        <v/>
      </c>
      <c r="Q37" s="44">
        <f>(Q36)</f>
        <v/>
      </c>
      <c r="R37" s="368">
        <f>(N37-O37)/7</f>
        <v/>
      </c>
      <c r="S37" s="368">
        <f>(S36)</f>
        <v/>
      </c>
    </row>
    <row r="38">
      <c r="A38" s="42">
        <f>(A37)</f>
        <v/>
      </c>
      <c r="B38" s="42" t="n">
        <v>2.47</v>
      </c>
      <c r="C38" s="42" t="n">
        <v>2.39</v>
      </c>
      <c r="D38" s="42" t="n">
        <v>2.42</v>
      </c>
      <c r="E38" s="42" t="n">
        <v>2.48</v>
      </c>
      <c r="F38" s="42" t="n">
        <v>2.43</v>
      </c>
      <c r="G38" s="42" t="n">
        <v>2.5</v>
      </c>
      <c r="H38" s="42">
        <f>MAX(B38:G38)</f>
        <v/>
      </c>
      <c r="I38" s="42">
        <f>(I37)</f>
        <v/>
      </c>
      <c r="J38" s="37">
        <f>(H38-I38)/(I38)</f>
        <v/>
      </c>
      <c r="K38" s="43">
        <f>(K37)</f>
        <v/>
      </c>
      <c r="L38" s="37">
        <f>(H38-K38)/(K38)</f>
        <v/>
      </c>
      <c r="M38" s="42">
        <f>1000*H38</f>
        <v/>
      </c>
      <c r="N38" s="44" t="n">
        <v>43196</v>
      </c>
      <c r="O38" s="44">
        <f>(O37)</f>
        <v/>
      </c>
      <c r="P38" s="47">
        <f>(N38-O38)</f>
        <v/>
      </c>
      <c r="Q38" s="44">
        <f>(Q37)</f>
        <v/>
      </c>
      <c r="R38" s="368">
        <f>(N38-O38)/7</f>
        <v/>
      </c>
      <c r="S38" s="368">
        <f>(S37)</f>
        <v/>
      </c>
    </row>
    <row r="39">
      <c r="A39" s="42">
        <f>(A38)</f>
        <v/>
      </c>
      <c r="B39" s="42" t="n">
        <v>2.41</v>
      </c>
      <c r="C39" s="42" t="n">
        <v>2.35</v>
      </c>
      <c r="D39" s="42" t="n">
        <v>2.47</v>
      </c>
      <c r="E39" s="42" t="n">
        <v>2.4</v>
      </c>
      <c r="F39" s="42" t="n">
        <v>2.42</v>
      </c>
      <c r="G39" s="42" t="n">
        <v>2.42</v>
      </c>
      <c r="H39" s="42">
        <f>MAX(B39:G39)</f>
        <v/>
      </c>
      <c r="I39" s="42">
        <f>(I38)</f>
        <v/>
      </c>
      <c r="J39" s="37">
        <f>(H39-I39)/(I39)</f>
        <v/>
      </c>
      <c r="K39" s="43">
        <f>(K38)</f>
        <v/>
      </c>
      <c r="L39" s="37">
        <f>(H39-K39)/(K39)</f>
        <v/>
      </c>
      <c r="M39" s="42">
        <f>1000*H39</f>
        <v/>
      </c>
      <c r="N39" s="44" t="n">
        <v>43197</v>
      </c>
      <c r="O39" s="44">
        <f>(O38)</f>
        <v/>
      </c>
      <c r="P39" s="47">
        <f>(N39-O39)</f>
        <v/>
      </c>
      <c r="Q39" s="44">
        <f>(Q38)</f>
        <v/>
      </c>
      <c r="R39" s="368">
        <f>(N39-O39)/7</f>
        <v/>
      </c>
      <c r="S39" s="368">
        <f>(S38)</f>
        <v/>
      </c>
    </row>
    <row r="40">
      <c r="A40" s="42">
        <f>(A39)</f>
        <v/>
      </c>
      <c r="B40" s="42" t="n">
        <v>2.52</v>
      </c>
      <c r="C40" s="42" t="n">
        <v>2.47</v>
      </c>
      <c r="D40" s="42" t="n">
        <v>2.4</v>
      </c>
      <c r="E40" s="42" t="n">
        <v>2.53</v>
      </c>
      <c r="F40" s="42" t="n">
        <v>2.52</v>
      </c>
      <c r="G40" s="42" t="n">
        <v>2.35</v>
      </c>
      <c r="H40" s="42">
        <f>MAX(B40:G40)</f>
        <v/>
      </c>
      <c r="I40" s="42">
        <f>(I39)</f>
        <v/>
      </c>
      <c r="J40" s="37">
        <f>(H40-I40)/(I40)</f>
        <v/>
      </c>
      <c r="K40" s="43">
        <f>(K39)</f>
        <v/>
      </c>
      <c r="L40" s="37">
        <f>(H40-K40)/(K40)</f>
        <v/>
      </c>
      <c r="M40" s="42">
        <f>1000*H40</f>
        <v/>
      </c>
      <c r="N40" s="44" t="n">
        <v>43198</v>
      </c>
      <c r="O40" s="44">
        <f>(O39)</f>
        <v/>
      </c>
      <c r="P40" s="47">
        <f>(N40-O40)</f>
        <v/>
      </c>
      <c r="Q40" s="44">
        <f>(Q39)</f>
        <v/>
      </c>
      <c r="R40" s="368">
        <f>(N40-O40)/7</f>
        <v/>
      </c>
      <c r="S40" s="368">
        <f>(S39)</f>
        <v/>
      </c>
    </row>
    <row r="41">
      <c r="A41" s="42">
        <f>(A40)</f>
        <v/>
      </c>
      <c r="B41" s="42" t="n">
        <v>2.35</v>
      </c>
      <c r="C41" s="42" t="n">
        <v>2.38</v>
      </c>
      <c r="D41" s="42" t="n">
        <v>2.42</v>
      </c>
      <c r="E41" s="42" t="n">
        <v>2.37</v>
      </c>
      <c r="F41" s="42" t="n">
        <v>2.5</v>
      </c>
      <c r="G41" s="42" t="n">
        <v>2.51</v>
      </c>
      <c r="H41" s="42">
        <f>MAX(B41:G41)</f>
        <v/>
      </c>
      <c r="I41" s="42">
        <f>(I40)</f>
        <v/>
      </c>
      <c r="J41" s="37">
        <f>(H41-I41)/(I41)</f>
        <v/>
      </c>
      <c r="K41" s="43">
        <f>(K40)</f>
        <v/>
      </c>
      <c r="L41" s="37">
        <f>(H41-K41)/(K41)</f>
        <v/>
      </c>
      <c r="M41" s="42">
        <f>1000*H41</f>
        <v/>
      </c>
      <c r="N41" s="44" t="n">
        <v>43199</v>
      </c>
      <c r="O41" s="44">
        <f>(O40)</f>
        <v/>
      </c>
      <c r="P41" s="47">
        <f>(N41-O41)</f>
        <v/>
      </c>
      <c r="Q41" s="44">
        <f>(Q40)</f>
        <v/>
      </c>
      <c r="R41" s="368">
        <f>(N41-O41)/7</f>
        <v/>
      </c>
      <c r="S41" s="368">
        <f>(S40)</f>
        <v/>
      </c>
    </row>
    <row r="42">
      <c r="A42" s="42">
        <f>(A41)</f>
        <v/>
      </c>
      <c r="B42" s="42" t="n">
        <v>2.39</v>
      </c>
      <c r="C42" s="42" t="n">
        <v>2.41</v>
      </c>
      <c r="D42" s="42" t="n">
        <v>2.37</v>
      </c>
      <c r="E42" s="42" t="n">
        <v>2.25</v>
      </c>
      <c r="F42" s="42" t="n">
        <v>2.37</v>
      </c>
      <c r="G42" s="42" t="n">
        <v>2.5</v>
      </c>
      <c r="H42" s="42">
        <f>MAX(B42:G42)</f>
        <v/>
      </c>
      <c r="I42" s="42">
        <f>(I41)</f>
        <v/>
      </c>
      <c r="J42" s="37">
        <f>(H42-I42)/(I42)</f>
        <v/>
      </c>
      <c r="K42" s="43">
        <f>(K41)</f>
        <v/>
      </c>
      <c r="L42" s="37">
        <f>(H42-K42)/(K42)</f>
        <v/>
      </c>
      <c r="M42" s="42">
        <f>1000*H42</f>
        <v/>
      </c>
      <c r="N42" s="44" t="n">
        <v>43200</v>
      </c>
      <c r="O42" s="44">
        <f>(O41)</f>
        <v/>
      </c>
      <c r="P42" s="47">
        <f>(N42-O42)</f>
        <v/>
      </c>
      <c r="Q42" s="44">
        <f>(Q41)</f>
        <v/>
      </c>
      <c r="R42" s="368">
        <f>(N42-O42)/7</f>
        <v/>
      </c>
      <c r="S42" s="368">
        <f>(S41)</f>
        <v/>
      </c>
    </row>
    <row r="43">
      <c r="A43" s="42">
        <f>(A42)</f>
        <v/>
      </c>
      <c r="B43" s="42" t="n">
        <v>2.34</v>
      </c>
      <c r="C43" s="42" t="n">
        <v>2.52</v>
      </c>
      <c r="D43" s="42" t="n">
        <v>2.5</v>
      </c>
      <c r="E43" s="42" t="n">
        <v>2.41</v>
      </c>
      <c r="F43" s="42" t="n">
        <v>2.47</v>
      </c>
      <c r="G43" s="42" t="n">
        <v>2.37</v>
      </c>
      <c r="H43" s="42">
        <f>MAX(B43:G43)</f>
        <v/>
      </c>
      <c r="I43" s="42">
        <f>(I42)</f>
        <v/>
      </c>
      <c r="J43" s="37">
        <f>(H43-I43)/(I43)</f>
        <v/>
      </c>
      <c r="K43" s="43">
        <f>(K42)</f>
        <v/>
      </c>
      <c r="L43" s="37">
        <f>(H43-K43)/(K43)</f>
        <v/>
      </c>
      <c r="M43" s="42">
        <f>1000*H43</f>
        <v/>
      </c>
      <c r="N43" s="44" t="n">
        <v>43201</v>
      </c>
      <c r="O43" s="44">
        <f>(O42)</f>
        <v/>
      </c>
      <c r="P43" s="47">
        <f>(N43-O43)</f>
        <v/>
      </c>
      <c r="Q43" s="44">
        <f>(Q42)</f>
        <v/>
      </c>
      <c r="R43" s="368">
        <f>(N43-O43)/7</f>
        <v/>
      </c>
      <c r="S43" s="368">
        <f>(S42)</f>
        <v/>
      </c>
    </row>
    <row r="44">
      <c r="A44" s="42">
        <f>(A43)</f>
        <v/>
      </c>
      <c r="B44" s="42" t="n">
        <v>2.5</v>
      </c>
      <c r="C44" s="42" t="n">
        <v>2.37</v>
      </c>
      <c r="D44" s="42" t="n">
        <v>2.44</v>
      </c>
      <c r="E44" s="42" t="n">
        <v>2.32</v>
      </c>
      <c r="F44" s="42" t="n">
        <v>2.47</v>
      </c>
      <c r="G44" s="42" t="n">
        <v>2.51</v>
      </c>
      <c r="H44" s="42">
        <f>MAX(B44:G44)</f>
        <v/>
      </c>
      <c r="I44" s="42">
        <f>(I43)</f>
        <v/>
      </c>
      <c r="J44" s="37">
        <f>(H44-I44)/(I44)</f>
        <v/>
      </c>
      <c r="K44" s="43">
        <f>(K43)</f>
        <v/>
      </c>
      <c r="L44" s="37">
        <f>(H44-K44)/(K44)</f>
        <v/>
      </c>
      <c r="M44" s="42">
        <f>1000*H44</f>
        <v/>
      </c>
      <c r="N44" s="44" t="n">
        <v>43202</v>
      </c>
      <c r="O44" s="44">
        <f>(O43)</f>
        <v/>
      </c>
      <c r="P44" s="47">
        <f>(N44-O44)</f>
        <v/>
      </c>
      <c r="Q44" s="44">
        <f>(Q43)</f>
        <v/>
      </c>
      <c r="R44" s="368">
        <f>(N44-O44)/7</f>
        <v/>
      </c>
      <c r="S44" s="368">
        <f>(S43)</f>
        <v/>
      </c>
    </row>
    <row r="45">
      <c r="A45" s="42">
        <f>(A44)</f>
        <v/>
      </c>
      <c r="B45" s="42" t="n">
        <v>2.56</v>
      </c>
      <c r="C45" s="42" t="n">
        <v>2.39</v>
      </c>
      <c r="D45" s="42" t="n">
        <v>2.46</v>
      </c>
      <c r="E45" s="42" t="n">
        <v>2.5</v>
      </c>
      <c r="F45" s="42" t="n">
        <v>2.42</v>
      </c>
      <c r="G45" s="42" t="n">
        <v>2.35</v>
      </c>
      <c r="H45" s="42">
        <f>MAX(B45:G45)</f>
        <v/>
      </c>
      <c r="I45" s="42">
        <f>(I44)</f>
        <v/>
      </c>
      <c r="J45" s="37">
        <f>(H45-I45)/(I45)</f>
        <v/>
      </c>
      <c r="K45" s="43">
        <f>(K44)</f>
        <v/>
      </c>
      <c r="L45" s="37">
        <f>(H45-K45)/(K45)</f>
        <v/>
      </c>
      <c r="M45" s="42">
        <f>1000*H45</f>
        <v/>
      </c>
      <c r="N45" s="44" t="n">
        <v>43203</v>
      </c>
      <c r="O45" s="44">
        <f>(O44)</f>
        <v/>
      </c>
      <c r="P45" s="47">
        <f>(N45-O45)</f>
        <v/>
      </c>
      <c r="Q45" s="44">
        <f>(Q44)</f>
        <v/>
      </c>
      <c r="R45" s="368">
        <f>(N45-O45)/7</f>
        <v/>
      </c>
      <c r="S45" s="368">
        <f>(S44)</f>
        <v/>
      </c>
    </row>
    <row r="46">
      <c r="A46" s="42">
        <f>(A45)</f>
        <v/>
      </c>
      <c r="B46" s="42" t="n">
        <v>2.33</v>
      </c>
      <c r="C46" s="42" t="n">
        <v>2.43</v>
      </c>
      <c r="D46" s="42" t="n">
        <v>2.41</v>
      </c>
      <c r="E46" s="42" t="n">
        <v>2.54</v>
      </c>
      <c r="F46" s="42" t="n">
        <v>2.38</v>
      </c>
      <c r="G46" s="42" t="n">
        <v>2.42</v>
      </c>
      <c r="H46" s="42">
        <f>MAX(B46:G46)</f>
        <v/>
      </c>
      <c r="I46" s="42">
        <f>(I45)</f>
        <v/>
      </c>
      <c r="J46" s="37">
        <f>(H46-I46)/(I46)</f>
        <v/>
      </c>
      <c r="K46" s="43">
        <f>(K45)</f>
        <v/>
      </c>
      <c r="L46" s="37">
        <f>(H46-K46)/(K46)</f>
        <v/>
      </c>
      <c r="M46" s="42">
        <f>1000*H46</f>
        <v/>
      </c>
      <c r="N46" s="44" t="n">
        <v>43204</v>
      </c>
      <c r="O46" s="44">
        <f>(O45)</f>
        <v/>
      </c>
      <c r="P46" s="47">
        <f>(N46-O46)</f>
        <v/>
      </c>
      <c r="Q46" s="44">
        <f>(Q45)</f>
        <v/>
      </c>
      <c r="R46" s="368">
        <f>(N46-O46)/7</f>
        <v/>
      </c>
      <c r="S46" s="368">
        <f>(S45)</f>
        <v/>
      </c>
    </row>
    <row r="47">
      <c r="A47" s="42">
        <f>(A46)</f>
        <v/>
      </c>
      <c r="B47" s="42" t="n">
        <v>2.59</v>
      </c>
      <c r="C47" s="42" t="n">
        <v>2.64</v>
      </c>
      <c r="D47" s="42" t="n">
        <v>2.61</v>
      </c>
      <c r="E47" s="42" t="n">
        <v>2.57</v>
      </c>
      <c r="F47" s="42" t="n">
        <v>2.47</v>
      </c>
      <c r="G47" s="42" t="n">
        <v>2.39</v>
      </c>
      <c r="H47" s="42">
        <f>MAX(B47:G47)</f>
        <v/>
      </c>
      <c r="I47" s="42">
        <f>(I46)</f>
        <v/>
      </c>
      <c r="J47" s="37">
        <f>(H47-I47)/(I47)</f>
        <v/>
      </c>
      <c r="K47" s="43">
        <f>(K46)</f>
        <v/>
      </c>
      <c r="L47" s="37">
        <f>(H47-K47)/(K47)</f>
        <v/>
      </c>
      <c r="M47" s="42">
        <f>1000*H47</f>
        <v/>
      </c>
      <c r="N47" s="44" t="n">
        <v>43205</v>
      </c>
      <c r="O47" s="44">
        <f>(O46)</f>
        <v/>
      </c>
      <c r="P47" s="47">
        <f>(N47-O47)</f>
        <v/>
      </c>
      <c r="Q47" s="44">
        <f>(Q46)</f>
        <v/>
      </c>
      <c r="R47" s="368">
        <f>(N47-O47)/7</f>
        <v/>
      </c>
      <c r="S47" s="368">
        <f>(S46)</f>
        <v/>
      </c>
    </row>
    <row r="48">
      <c r="A48" s="42">
        <f>(A47)</f>
        <v/>
      </c>
      <c r="B48" s="42" t="n">
        <v>2.47</v>
      </c>
      <c r="C48" s="42" t="n">
        <v>2.37</v>
      </c>
      <c r="D48" s="42" t="n">
        <v>2.52</v>
      </c>
      <c r="E48" s="42" t="n">
        <v>2.47</v>
      </c>
      <c r="F48" s="42" t="n">
        <v>2.59</v>
      </c>
      <c r="G48" s="42" t="n">
        <v>2.55</v>
      </c>
      <c r="H48" s="42">
        <f>MAX(B48:G48)</f>
        <v/>
      </c>
      <c r="I48" s="42">
        <f>(I47)</f>
        <v/>
      </c>
      <c r="J48" s="37">
        <f>(H48-I48)/(I48)</f>
        <v/>
      </c>
      <c r="K48" s="43">
        <f>(K47)</f>
        <v/>
      </c>
      <c r="L48" s="37">
        <f>(H48-K48)/(K48)</f>
        <v/>
      </c>
      <c r="M48" s="42">
        <f>1000*H48</f>
        <v/>
      </c>
      <c r="N48" s="44" t="n">
        <v>43206</v>
      </c>
      <c r="O48" s="44">
        <f>(O47)</f>
        <v/>
      </c>
      <c r="P48" s="47">
        <f>(N48-O48)</f>
        <v/>
      </c>
      <c r="Q48" s="44">
        <f>(Q47)</f>
        <v/>
      </c>
      <c r="R48" s="368">
        <f>(N48-O48)/7</f>
        <v/>
      </c>
      <c r="S48" s="368">
        <f>(S47)</f>
        <v/>
      </c>
      <c r="U48" s="30" t="n"/>
      <c r="V48" s="30" t="n"/>
      <c r="W48" s="30" t="n"/>
      <c r="X48" s="30" t="n"/>
      <c r="Y48" s="30" t="n"/>
      <c r="AA48" s="30" t="n"/>
      <c r="AB48" s="30" t="n"/>
      <c r="AC48" s="30" t="n"/>
      <c r="AD48" s="30" t="n"/>
      <c r="AE48" s="30" t="n"/>
    </row>
    <row r="49">
      <c r="A49" s="42">
        <f>(A48)</f>
        <v/>
      </c>
      <c r="B49" s="42" t="n">
        <v>2.34</v>
      </c>
      <c r="C49" s="42" t="n">
        <v>2.47</v>
      </c>
      <c r="D49" s="42" t="n">
        <v>2.43</v>
      </c>
      <c r="E49" s="42" t="n">
        <v>2.5</v>
      </c>
      <c r="F49" s="42" t="n">
        <v>2.4</v>
      </c>
      <c r="G49" s="42" t="n">
        <v>2.55</v>
      </c>
      <c r="H49" s="42">
        <f>MAX(B49:G49)</f>
        <v/>
      </c>
      <c r="I49" s="42">
        <f>(I48)</f>
        <v/>
      </c>
      <c r="J49" s="37">
        <f>(H49-I49)/(I49)</f>
        <v/>
      </c>
      <c r="K49" s="43">
        <f>(K48)</f>
        <v/>
      </c>
      <c r="L49" s="37">
        <f>(H49-K49)/(K49)</f>
        <v/>
      </c>
      <c r="M49" s="42">
        <f>1000*H49</f>
        <v/>
      </c>
      <c r="N49" s="44" t="n">
        <v>43207</v>
      </c>
      <c r="O49" s="44">
        <f>(O48)</f>
        <v/>
      </c>
      <c r="P49" s="47">
        <f>(N49-O49)</f>
        <v/>
      </c>
      <c r="Q49" s="44">
        <f>(Q48)</f>
        <v/>
      </c>
      <c r="R49" s="368">
        <f>(N49-O49)/7</f>
        <v/>
      </c>
      <c r="S49" s="368">
        <f>(S48)</f>
        <v/>
      </c>
      <c r="U49" s="369" t="n"/>
      <c r="V49" s="27" t="n"/>
      <c r="W49" s="370" t="n"/>
      <c r="X49" s="172" t="n"/>
      <c r="Y49" s="370" t="n"/>
      <c r="AA49" s="369" t="n"/>
      <c r="AB49" s="27" t="n"/>
      <c r="AC49" s="369" t="n"/>
      <c r="AD49" s="172" t="n"/>
      <c r="AE49" s="370" t="n"/>
    </row>
    <row r="50">
      <c r="A50" s="42">
        <f>(A49)</f>
        <v/>
      </c>
      <c r="B50" s="42" t="n">
        <v>2.44</v>
      </c>
      <c r="C50" s="42" t="n">
        <v>2.37</v>
      </c>
      <c r="D50" s="42" t="n">
        <v>2.56</v>
      </c>
      <c r="E50" s="42" t="n">
        <v>2.54</v>
      </c>
      <c r="F50" s="42" t="n">
        <v>2.34</v>
      </c>
      <c r="G50" s="42" t="n">
        <v>2.48</v>
      </c>
      <c r="H50" s="42">
        <f>MAX(B50:G50)</f>
        <v/>
      </c>
      <c r="I50" s="42">
        <f>(I49)</f>
        <v/>
      </c>
      <c r="J50" s="37">
        <f>(H50-I50)/(I50)</f>
        <v/>
      </c>
      <c r="K50" s="43">
        <f>(K49)</f>
        <v/>
      </c>
      <c r="L50" s="37">
        <f>(H50-K50)/(K50)</f>
        <v/>
      </c>
      <c r="M50" s="42">
        <f>1000*H50</f>
        <v/>
      </c>
      <c r="N50" s="44" t="n">
        <v>43208</v>
      </c>
      <c r="O50" s="44">
        <f>(O49)</f>
        <v/>
      </c>
      <c r="P50" s="47">
        <f>(N50-O50)</f>
        <v/>
      </c>
      <c r="Q50" s="44">
        <f>(Q49)</f>
        <v/>
      </c>
      <c r="R50" s="368">
        <f>(N50-O50)/7</f>
        <v/>
      </c>
      <c r="S50" s="368">
        <f>(S49)</f>
        <v/>
      </c>
    </row>
    <row r="51">
      <c r="A51" s="42">
        <f>(A50)</f>
        <v/>
      </c>
      <c r="B51" s="42" t="n">
        <v>2.61</v>
      </c>
      <c r="C51" s="42" t="n">
        <v>2.41</v>
      </c>
      <c r="D51" s="42" t="n">
        <v>2.34</v>
      </c>
      <c r="E51" s="42" t="n">
        <v>2.61</v>
      </c>
      <c r="F51" s="42" t="n">
        <v>2.56</v>
      </c>
      <c r="G51" s="42" t="n">
        <v>2.34</v>
      </c>
      <c r="H51" s="42">
        <f>MAX(B51:G51)</f>
        <v/>
      </c>
      <c r="I51" s="42">
        <f>(I50)</f>
        <v/>
      </c>
      <c r="J51" s="37">
        <f>(H51-I51)/(I51)</f>
        <v/>
      </c>
      <c r="K51" s="43">
        <f>(K50)</f>
        <v/>
      </c>
      <c r="L51" s="37">
        <f>(H51-K51)/(K51)</f>
        <v/>
      </c>
      <c r="M51" s="42">
        <f>1000*H51</f>
        <v/>
      </c>
      <c r="N51" s="44" t="n">
        <v>43209</v>
      </c>
      <c r="O51" s="44">
        <f>(O50)</f>
        <v/>
      </c>
      <c r="P51" s="47">
        <f>(N51-O51)</f>
        <v/>
      </c>
      <c r="Q51" s="44">
        <f>(Q50)</f>
        <v/>
      </c>
      <c r="R51" s="368">
        <f>(N51-O51)/7</f>
        <v/>
      </c>
      <c r="S51" s="368">
        <f>(S50)</f>
        <v/>
      </c>
      <c r="U51" s="29" t="n"/>
      <c r="V51" s="29" t="n"/>
      <c r="W51" s="29" t="n"/>
      <c r="X51" s="29" t="n"/>
      <c r="Y51" s="29" t="n"/>
    </row>
    <row r="52">
      <c r="A52" s="42">
        <f>(A51)</f>
        <v/>
      </c>
      <c r="B52" s="42" t="n">
        <v>2.5</v>
      </c>
      <c r="C52" s="42" t="n">
        <v>2.38</v>
      </c>
      <c r="D52" s="42" t="n">
        <v>2.34</v>
      </c>
      <c r="E52" s="42" t="n">
        <v>2.57</v>
      </c>
      <c r="F52" s="42" t="n">
        <v>2.43</v>
      </c>
      <c r="G52" s="42" t="n">
        <v>2.47</v>
      </c>
      <c r="H52" s="42">
        <f>MAX(B52:G52)</f>
        <v/>
      </c>
      <c r="I52" s="42">
        <f>(I51)</f>
        <v/>
      </c>
      <c r="J52" s="37">
        <f>(H52-I52)/(I52)</f>
        <v/>
      </c>
      <c r="K52" s="43">
        <f>(K51)</f>
        <v/>
      </c>
      <c r="L52" s="37">
        <f>(H52-K52)/(K52)</f>
        <v/>
      </c>
      <c r="M52" s="42">
        <f>1000*H52</f>
        <v/>
      </c>
      <c r="N52" s="44" t="n">
        <v>43210</v>
      </c>
      <c r="O52" s="44">
        <f>(O51)</f>
        <v/>
      </c>
      <c r="P52" s="47">
        <f>(N52-O52)</f>
        <v/>
      </c>
      <c r="Q52" s="44">
        <f>(Q51)</f>
        <v/>
      </c>
      <c r="R52" s="368">
        <f>(N52-O52)/7</f>
        <v/>
      </c>
      <c r="S52" s="368">
        <f>(S51)</f>
        <v/>
      </c>
      <c r="U52" s="121" t="n"/>
      <c r="V52" s="121" t="n"/>
      <c r="W52" s="121" t="n"/>
      <c r="X52" s="122" t="n"/>
      <c r="Y52" s="28" t="n"/>
      <c r="AA52" s="28" t="n"/>
      <c r="AB52" s="28" t="n"/>
      <c r="AC52" s="28" t="n"/>
      <c r="AD52" s="28" t="n"/>
      <c r="AE52" s="28" t="n"/>
    </row>
    <row r="53">
      <c r="A53" s="42">
        <f>(A52)</f>
        <v/>
      </c>
      <c r="B53" s="42" t="n">
        <v>2.42</v>
      </c>
      <c r="C53" s="42" t="n">
        <v>2.51</v>
      </c>
      <c r="D53" s="42" t="n">
        <v>2.37</v>
      </c>
      <c r="E53" s="42" t="n">
        <v>2.46</v>
      </c>
      <c r="F53" s="42" t="n">
        <v>2.34</v>
      </c>
      <c r="G53" s="42" t="n">
        <v>2.4</v>
      </c>
      <c r="H53" s="42">
        <f>MAX(B53:G53)</f>
        <v/>
      </c>
      <c r="I53" s="42">
        <f>(I52)</f>
        <v/>
      </c>
      <c r="J53" s="37">
        <f>(H53-I53)/(I53)</f>
        <v/>
      </c>
      <c r="K53" s="43">
        <f>(K52)</f>
        <v/>
      </c>
      <c r="L53" s="37">
        <f>(H53-K53)/(K53)</f>
        <v/>
      </c>
      <c r="M53" s="42">
        <f>1000*H53</f>
        <v/>
      </c>
      <c r="N53" s="44" t="n">
        <v>43211</v>
      </c>
      <c r="O53" s="44">
        <f>(O52)</f>
        <v/>
      </c>
      <c r="P53" s="47">
        <f>(N53-O53)</f>
        <v/>
      </c>
      <c r="Q53" s="44">
        <f>(Q52)</f>
        <v/>
      </c>
      <c r="R53" s="368">
        <f>(N53-O53)/7</f>
        <v/>
      </c>
      <c r="S53" s="368">
        <f>(S52)</f>
        <v/>
      </c>
    </row>
    <row r="54">
      <c r="A54" s="42">
        <f>(A53)</f>
        <v/>
      </c>
      <c r="B54" s="42" t="n">
        <v>2.55</v>
      </c>
      <c r="C54" s="42" t="n">
        <v>2.43</v>
      </c>
      <c r="D54" s="42" t="n">
        <v>2.32</v>
      </c>
      <c r="E54" s="42" t="n">
        <v>2.45</v>
      </c>
      <c r="F54" s="42" t="n">
        <v>2.59</v>
      </c>
      <c r="G54" s="42" t="n">
        <v>2.51</v>
      </c>
      <c r="H54" s="42">
        <f>MAX(B54:G54)</f>
        <v/>
      </c>
      <c r="I54" s="42">
        <f>(I53)</f>
        <v/>
      </c>
      <c r="J54" s="37">
        <f>(H54-I54)/(I54)</f>
        <v/>
      </c>
      <c r="K54" s="43">
        <f>(K53)</f>
        <v/>
      </c>
      <c r="L54" s="37">
        <f>(H54-K54)/(K54)</f>
        <v/>
      </c>
      <c r="M54" s="42">
        <f>1000*H54</f>
        <v/>
      </c>
      <c r="N54" s="44" t="n">
        <v>43212</v>
      </c>
      <c r="O54" s="44">
        <f>(O53)</f>
        <v/>
      </c>
      <c r="P54" s="47">
        <f>(N54-O54)</f>
        <v/>
      </c>
      <c r="Q54" s="44">
        <f>(Q53)</f>
        <v/>
      </c>
      <c r="R54" s="368">
        <f>(N54-O54)/7</f>
        <v/>
      </c>
      <c r="S54" s="368">
        <f>(S53)</f>
        <v/>
      </c>
    </row>
    <row r="55">
      <c r="A55" s="42">
        <f>(A54)</f>
        <v/>
      </c>
      <c r="B55" s="42" t="n">
        <v>2.3</v>
      </c>
      <c r="C55" s="42" t="n">
        <v>2.35</v>
      </c>
      <c r="D55" s="42" t="n">
        <v>2.39</v>
      </c>
      <c r="E55" s="42" t="n">
        <v>2.38</v>
      </c>
      <c r="F55" s="42" t="n">
        <v>2.55</v>
      </c>
      <c r="G55" s="42" t="n">
        <v>2.31</v>
      </c>
      <c r="H55" s="42">
        <f>MAX(B55:G55)</f>
        <v/>
      </c>
      <c r="I55" s="42">
        <f>(I54)</f>
        <v/>
      </c>
      <c r="J55" s="37">
        <f>(H55-I55)/(I55)</f>
        <v/>
      </c>
      <c r="K55" s="43">
        <f>(K54)</f>
        <v/>
      </c>
      <c r="L55" s="37">
        <f>(H55-K55)/(K55)</f>
        <v/>
      </c>
      <c r="M55" s="42">
        <f>1000*H55</f>
        <v/>
      </c>
      <c r="N55" s="44" t="n">
        <v>43213</v>
      </c>
      <c r="O55" s="44">
        <f>(O54)</f>
        <v/>
      </c>
      <c r="P55" s="47">
        <f>(N55-O55)</f>
        <v/>
      </c>
      <c r="Q55" s="44">
        <f>(Q54)</f>
        <v/>
      </c>
      <c r="R55" s="368">
        <f>(N55-O55)/7</f>
        <v/>
      </c>
      <c r="S55" s="368">
        <f>(S54)</f>
        <v/>
      </c>
    </row>
    <row r="56">
      <c r="A56" s="42">
        <f>(A55)</f>
        <v/>
      </c>
      <c r="B56" s="42" t="n">
        <v>2.38</v>
      </c>
      <c r="C56" s="42" t="n">
        <v>2.43</v>
      </c>
      <c r="D56" s="42" t="n">
        <v>2.37</v>
      </c>
      <c r="E56" s="42" t="n">
        <v>2.3</v>
      </c>
      <c r="F56" s="42" t="n">
        <v>2.45</v>
      </c>
      <c r="G56" s="42" t="n">
        <v>2.52</v>
      </c>
      <c r="H56" s="42">
        <f>MAX(B56:G56)</f>
        <v/>
      </c>
      <c r="I56" s="42">
        <f>(I55)</f>
        <v/>
      </c>
      <c r="J56" s="37">
        <f>(H56-I56)/(I56)</f>
        <v/>
      </c>
      <c r="K56" s="43">
        <f>(K55)</f>
        <v/>
      </c>
      <c r="L56" s="37">
        <f>(H56-K56)/(K56)</f>
        <v/>
      </c>
      <c r="M56" s="42">
        <f>1000*H56</f>
        <v/>
      </c>
      <c r="N56" s="44" t="n">
        <v>43214</v>
      </c>
      <c r="O56" s="44">
        <f>(O55)</f>
        <v/>
      </c>
      <c r="P56" s="47">
        <f>(N56-O56)</f>
        <v/>
      </c>
      <c r="Q56" s="44">
        <f>(Q55)</f>
        <v/>
      </c>
      <c r="R56" s="368">
        <f>(N56-O56)/7</f>
        <v/>
      </c>
      <c r="S56" s="368">
        <f>(S55)</f>
        <v/>
      </c>
    </row>
    <row r="57">
      <c r="A57" s="42">
        <f>(A56)</f>
        <v/>
      </c>
      <c r="B57" s="42" t="n">
        <v>2.57</v>
      </c>
      <c r="C57" s="42" t="n">
        <v>2.34</v>
      </c>
      <c r="D57" s="42" t="n">
        <v>2.53</v>
      </c>
      <c r="E57" s="42" t="n">
        <v>2.45</v>
      </c>
      <c r="F57" s="42" t="n">
        <v>2.38</v>
      </c>
      <c r="G57" s="42" t="n">
        <v>2.44</v>
      </c>
      <c r="H57" s="42">
        <f>MAX(B57:G57)</f>
        <v/>
      </c>
      <c r="I57" s="42">
        <f>(I56)</f>
        <v/>
      </c>
      <c r="J57" s="37">
        <f>(H57-I57)/(I57)</f>
        <v/>
      </c>
      <c r="K57" s="43">
        <f>(K56)</f>
        <v/>
      </c>
      <c r="L57" s="37">
        <f>(H57-K57)/(K57)</f>
        <v/>
      </c>
      <c r="M57" s="42">
        <f>1000*H57</f>
        <v/>
      </c>
      <c r="N57" s="44" t="n">
        <v>43215</v>
      </c>
      <c r="O57" s="44">
        <f>(O56)</f>
        <v/>
      </c>
      <c r="P57" s="47">
        <f>(N57-O57)</f>
        <v/>
      </c>
      <c r="Q57" s="44">
        <f>(Q56)</f>
        <v/>
      </c>
      <c r="R57" s="368">
        <f>(N57-O57)/7</f>
        <v/>
      </c>
      <c r="S57" s="368">
        <f>(S56)</f>
        <v/>
      </c>
    </row>
    <row r="58">
      <c r="A58" s="42">
        <f>(A57)</f>
        <v/>
      </c>
      <c r="B58" s="42" t="n">
        <v>2.28</v>
      </c>
      <c r="C58" s="42" t="n">
        <v>2.32</v>
      </c>
      <c r="D58" s="42" t="n">
        <v>2.42</v>
      </c>
      <c r="E58" s="42" t="n">
        <v>2.6</v>
      </c>
      <c r="F58" s="42" t="n">
        <v>2.27</v>
      </c>
      <c r="G58" s="42" t="n">
        <v>2.32</v>
      </c>
      <c r="H58" s="42">
        <f>MAX(B58:G58)</f>
        <v/>
      </c>
      <c r="I58" s="42">
        <f>(I57)</f>
        <v/>
      </c>
      <c r="J58" s="37">
        <f>(H58-I58)/(I58)</f>
        <v/>
      </c>
      <c r="K58" s="43">
        <f>(K57)</f>
        <v/>
      </c>
      <c r="L58" s="37">
        <f>(H58-K58)/(K58)</f>
        <v/>
      </c>
      <c r="M58" s="42">
        <f>1000*H58</f>
        <v/>
      </c>
      <c r="N58" s="44" t="n">
        <v>43216</v>
      </c>
      <c r="O58" s="44">
        <f>(O57)</f>
        <v/>
      </c>
      <c r="P58" s="47">
        <f>(N58-O58)</f>
        <v/>
      </c>
      <c r="Q58" s="44">
        <f>(Q57)</f>
        <v/>
      </c>
      <c r="R58" s="368">
        <f>(N58-O58)/7</f>
        <v/>
      </c>
      <c r="S58" s="368">
        <f>(S57)</f>
        <v/>
      </c>
    </row>
    <row r="59">
      <c r="A59" s="42">
        <f>(A58)</f>
        <v/>
      </c>
      <c r="B59" s="42" t="n">
        <v>2.35</v>
      </c>
      <c r="C59" s="42" t="n">
        <v>2.54</v>
      </c>
      <c r="D59" s="42" t="n">
        <v>2.47</v>
      </c>
      <c r="E59" s="42" t="n">
        <v>2.43</v>
      </c>
      <c r="F59" s="42" t="n">
        <v>2.37</v>
      </c>
      <c r="G59" s="42" t="n">
        <v>2.51</v>
      </c>
      <c r="H59" s="42">
        <f>MAX(B59:G59)</f>
        <v/>
      </c>
      <c r="I59" s="42">
        <f>(I58)</f>
        <v/>
      </c>
      <c r="J59" s="37">
        <f>(H59-I59)/(I59)</f>
        <v/>
      </c>
      <c r="K59" s="43">
        <f>(K58)</f>
        <v/>
      </c>
      <c r="L59" s="37">
        <f>(H59-K59)/(K59)</f>
        <v/>
      </c>
      <c r="M59" s="42">
        <f>1000*H59</f>
        <v/>
      </c>
      <c r="N59" s="44" t="n">
        <v>43217</v>
      </c>
      <c r="O59" s="44">
        <f>(O58)</f>
        <v/>
      </c>
      <c r="P59" s="47">
        <f>(N59-O59)</f>
        <v/>
      </c>
      <c r="Q59" s="44">
        <f>(Q58)</f>
        <v/>
      </c>
      <c r="R59" s="368">
        <f>(N59-O59)/7</f>
        <v/>
      </c>
      <c r="S59" s="368">
        <f>(S58)</f>
        <v/>
      </c>
    </row>
    <row r="60">
      <c r="A60" s="42">
        <f>(A59)</f>
        <v/>
      </c>
      <c r="B60" s="42" t="n">
        <v>2.43</v>
      </c>
      <c r="C60" s="42" t="n">
        <v>2.4</v>
      </c>
      <c r="D60" s="42" t="n">
        <v>2.4</v>
      </c>
      <c r="E60" s="42" t="n">
        <v>2.4</v>
      </c>
      <c r="F60" s="42" t="n">
        <v>2.5</v>
      </c>
      <c r="G60" s="42" t="n">
        <v>2.5</v>
      </c>
      <c r="H60" s="42">
        <f>MAX(B60:G60)</f>
        <v/>
      </c>
      <c r="I60" s="42">
        <f>(I59)</f>
        <v/>
      </c>
      <c r="J60" s="37">
        <f>(H60-I60)/(I60)</f>
        <v/>
      </c>
      <c r="K60" s="43">
        <f>(K59)</f>
        <v/>
      </c>
      <c r="L60" s="37">
        <f>(H60-K60)/(K60)</f>
        <v/>
      </c>
      <c r="M60" s="42">
        <f>1000*H60</f>
        <v/>
      </c>
      <c r="N60" s="44" t="n">
        <v>43218</v>
      </c>
      <c r="O60" s="44">
        <f>(O59)</f>
        <v/>
      </c>
      <c r="P60" s="47">
        <f>(N60-O60)</f>
        <v/>
      </c>
      <c r="Q60" s="44">
        <f>(Q59)</f>
        <v/>
      </c>
      <c r="R60" s="368">
        <f>(N60-O60)/7</f>
        <v/>
      </c>
      <c r="S60" s="368">
        <f>(S59)</f>
        <v/>
      </c>
    </row>
    <row r="61">
      <c r="A61" s="42">
        <f>(A60)</f>
        <v/>
      </c>
      <c r="B61" s="42" t="n">
        <v>2.65</v>
      </c>
      <c r="C61" s="42" t="n">
        <v>2.56</v>
      </c>
      <c r="D61" s="42" t="n">
        <v>2.6</v>
      </c>
      <c r="E61" s="42" t="n">
        <v>2.43</v>
      </c>
      <c r="F61" s="42" t="n">
        <v>2.48</v>
      </c>
      <c r="G61" s="42" t="n">
        <v>2.5</v>
      </c>
      <c r="H61" s="42">
        <f>MAX(B61:G61)</f>
        <v/>
      </c>
      <c r="I61" s="42">
        <f>(I60)</f>
        <v/>
      </c>
      <c r="J61" s="37">
        <f>(H61-I61)/(I61)</f>
        <v/>
      </c>
      <c r="K61" s="43">
        <f>(K60)</f>
        <v/>
      </c>
      <c r="L61" s="37">
        <f>(H61-K61)/(K61)</f>
        <v/>
      </c>
      <c r="M61" s="42">
        <f>1000*H61</f>
        <v/>
      </c>
      <c r="N61" s="44" t="n">
        <v>43219</v>
      </c>
      <c r="O61" s="44">
        <f>(O60)</f>
        <v/>
      </c>
      <c r="P61" s="47">
        <f>(N61-O61)</f>
        <v/>
      </c>
      <c r="Q61" s="44">
        <f>(Q60)</f>
        <v/>
      </c>
      <c r="R61" s="368">
        <f>(N61-O61)/7</f>
        <v/>
      </c>
      <c r="S61" s="368">
        <f>(S60)</f>
        <v/>
      </c>
    </row>
    <row r="62">
      <c r="A62" s="42">
        <f>(A61)</f>
        <v/>
      </c>
      <c r="B62" s="42" t="n">
        <v>2.55</v>
      </c>
      <c r="C62" s="42" t="n">
        <v>2.54</v>
      </c>
      <c r="D62" s="42" t="n">
        <v>2.55</v>
      </c>
      <c r="E62" s="42" t="n">
        <v>2.56</v>
      </c>
      <c r="F62" s="42" t="n">
        <v>2.55</v>
      </c>
      <c r="G62" s="42" t="n">
        <v>2.47</v>
      </c>
      <c r="H62" s="42">
        <f>MAX(B62:G62)</f>
        <v/>
      </c>
      <c r="I62" s="42">
        <f>(I61)</f>
        <v/>
      </c>
      <c r="J62" s="37">
        <f>(H62-I62)/(I62)</f>
        <v/>
      </c>
      <c r="K62" s="43">
        <f>(K61)</f>
        <v/>
      </c>
      <c r="L62" s="37">
        <f>(H62-K62)/(K62)</f>
        <v/>
      </c>
      <c r="M62" s="42">
        <f>1000*H62</f>
        <v/>
      </c>
      <c r="N62" s="44" t="n">
        <v>43220</v>
      </c>
      <c r="O62" s="44">
        <f>(O61)</f>
        <v/>
      </c>
      <c r="P62" s="47">
        <f>(N62-O62)</f>
        <v/>
      </c>
      <c r="Q62" s="44">
        <f>(Q61)</f>
        <v/>
      </c>
      <c r="R62" s="368">
        <f>(N62-O62)/7</f>
        <v/>
      </c>
      <c r="S62" s="368">
        <f>(S61)</f>
        <v/>
      </c>
    </row>
    <row r="63">
      <c r="A63" s="113">
        <f>(A62)</f>
        <v/>
      </c>
      <c r="B63" s="113" t="n">
        <v>2.55</v>
      </c>
      <c r="C63" s="113" t="n">
        <v>2.45</v>
      </c>
      <c r="D63" s="113" t="n">
        <v>2.35</v>
      </c>
      <c r="E63" s="113" t="n">
        <v>2.47</v>
      </c>
      <c r="F63" s="113" t="n">
        <v>2.56</v>
      </c>
      <c r="G63" s="113" t="n">
        <v>2.4</v>
      </c>
      <c r="H63" s="113">
        <f>MAX(B63:G63)</f>
        <v/>
      </c>
      <c r="I63" s="113">
        <f>(I62)</f>
        <v/>
      </c>
      <c r="J63" s="111">
        <f>(H63-I63)/(I63)</f>
        <v/>
      </c>
      <c r="K63" s="112">
        <f>(K62)</f>
        <v/>
      </c>
      <c r="L63" s="111">
        <f>(H63-K63)/(K63)</f>
        <v/>
      </c>
      <c r="M63" s="113">
        <f>1000*H63</f>
        <v/>
      </c>
      <c r="N63" s="114" t="n">
        <v>43221</v>
      </c>
      <c r="O63" s="114">
        <f>(O62)</f>
        <v/>
      </c>
      <c r="P63" s="115">
        <f>(N63-O63)</f>
        <v/>
      </c>
      <c r="Q63" s="114">
        <f>(Q62)</f>
        <v/>
      </c>
      <c r="R63" s="368">
        <f>(N63-O63)/7</f>
        <v/>
      </c>
      <c r="S63" s="371">
        <f>(S62)</f>
        <v/>
      </c>
    </row>
    <row r="64">
      <c r="A64" s="42">
        <f>(A63)</f>
        <v/>
      </c>
      <c r="B64" s="42" t="n">
        <v>2.5</v>
      </c>
      <c r="C64" s="42" t="n">
        <v>2.35</v>
      </c>
      <c r="D64" s="42" t="n">
        <v>2.42</v>
      </c>
      <c r="E64" s="42" t="n">
        <v>2.6</v>
      </c>
      <c r="F64" s="42" t="n">
        <v>2.5</v>
      </c>
      <c r="G64" s="42" t="n">
        <v>2.34</v>
      </c>
      <c r="H64" s="42">
        <f>MAX(B64:G64)</f>
        <v/>
      </c>
      <c r="I64" s="42">
        <f>(I63)</f>
        <v/>
      </c>
      <c r="J64" s="37">
        <f>(H64-I64)/(I64)</f>
        <v/>
      </c>
      <c r="K64" s="43">
        <f>(K63)</f>
        <v/>
      </c>
      <c r="L64" s="37">
        <f>(H64-K64)/(K64)</f>
        <v/>
      </c>
      <c r="M64" s="42">
        <f>1000*H64</f>
        <v/>
      </c>
      <c r="N64" s="44" t="n">
        <v>43222</v>
      </c>
      <c r="O64" s="44">
        <f>(O63)</f>
        <v/>
      </c>
      <c r="P64" s="47">
        <f>(N64-O64)</f>
        <v/>
      </c>
      <c r="Q64" s="44">
        <f>(Q63)</f>
        <v/>
      </c>
      <c r="R64" s="368">
        <f>(N64-O64)/7</f>
        <v/>
      </c>
      <c r="S64" s="368">
        <f>(S63)</f>
        <v/>
      </c>
    </row>
    <row r="65">
      <c r="A65" s="42">
        <f>(A64)</f>
        <v/>
      </c>
      <c r="B65" s="42" t="n">
        <v>2.47</v>
      </c>
      <c r="C65" s="42" t="n">
        <v>2.62</v>
      </c>
      <c r="D65" s="46" t="n">
        <v>2.54</v>
      </c>
      <c r="E65" s="42" t="n">
        <v>2.28</v>
      </c>
      <c r="F65" s="42" t="n">
        <v>2.44</v>
      </c>
      <c r="G65" s="42" t="n">
        <v>2.35</v>
      </c>
      <c r="H65" s="42">
        <f>MAX(B65:G65)</f>
        <v/>
      </c>
      <c r="I65" s="42">
        <f>(I64)</f>
        <v/>
      </c>
      <c r="J65" s="37">
        <f>(H65-I65)/(I65)</f>
        <v/>
      </c>
      <c r="K65" s="43">
        <f>(K64)</f>
        <v/>
      </c>
      <c r="L65" s="37">
        <f>(H65-K65)/(K65)</f>
        <v/>
      </c>
      <c r="M65" s="42">
        <f>1000*H65</f>
        <v/>
      </c>
      <c r="N65" s="44" t="n">
        <v>43223</v>
      </c>
      <c r="O65" s="44">
        <f>(O64)</f>
        <v/>
      </c>
      <c r="P65" s="47">
        <f>(N65-O65)</f>
        <v/>
      </c>
      <c r="Q65" s="44">
        <f>(Q64)</f>
        <v/>
      </c>
      <c r="R65" s="368">
        <f>(N65-O65)/7</f>
        <v/>
      </c>
      <c r="S65" s="368">
        <f>(S64)</f>
        <v/>
      </c>
    </row>
    <row r="66">
      <c r="A66" s="42">
        <f>(A65)</f>
        <v/>
      </c>
      <c r="B66" s="42" t="n">
        <v>2.54</v>
      </c>
      <c r="C66" s="42" t="n">
        <v>2.45</v>
      </c>
      <c r="D66" s="42" t="n">
        <v>2.35</v>
      </c>
      <c r="E66" s="42" t="n">
        <v>2.48</v>
      </c>
      <c r="F66" s="42" t="n">
        <v>2.57</v>
      </c>
      <c r="G66" s="42" t="n">
        <v>2.4</v>
      </c>
      <c r="H66" s="42">
        <f>MAX(B66:G66)</f>
        <v/>
      </c>
      <c r="I66" s="42">
        <f>(I65)</f>
        <v/>
      </c>
      <c r="J66" s="37">
        <f>(H66-I66)/(I66)</f>
        <v/>
      </c>
      <c r="K66" s="43">
        <f>(K65)</f>
        <v/>
      </c>
      <c r="L66" s="37">
        <f>(H66-K66)/(K66)</f>
        <v/>
      </c>
      <c r="M66" s="42">
        <f>1000*H66</f>
        <v/>
      </c>
      <c r="N66" s="44" t="n">
        <v>43224</v>
      </c>
      <c r="O66" s="44">
        <f>(O65)</f>
        <v/>
      </c>
      <c r="P66" s="47">
        <f>(N66-O66)</f>
        <v/>
      </c>
      <c r="Q66" s="44">
        <f>(Q65)</f>
        <v/>
      </c>
      <c r="R66" s="368">
        <f>(N66-O66)/7</f>
        <v/>
      </c>
      <c r="S66" s="368">
        <f>(S65)</f>
        <v/>
      </c>
      <c r="U66" s="30" t="n"/>
      <c r="V66" s="30" t="n"/>
      <c r="W66" s="30" t="n"/>
      <c r="X66" s="30" t="n"/>
      <c r="Y66" s="30" t="n"/>
      <c r="AA66" s="30" t="n"/>
      <c r="AB66" s="30" t="n"/>
      <c r="AC66" s="30" t="n"/>
      <c r="AD66" s="30" t="n"/>
      <c r="AE66" s="30" t="n"/>
    </row>
    <row r="67">
      <c r="A67" s="42">
        <f>(A66)</f>
        <v/>
      </c>
      <c r="B67" s="42" t="n">
        <v>2.38</v>
      </c>
      <c r="C67" s="42" t="n">
        <v>2.3</v>
      </c>
      <c r="D67" s="42" t="n">
        <v>2.6</v>
      </c>
      <c r="E67" s="42" t="n">
        <v>2.5</v>
      </c>
      <c r="F67" s="42" t="n">
        <v>2.6</v>
      </c>
      <c r="G67" s="42" t="n">
        <v>2.5</v>
      </c>
      <c r="H67" s="42">
        <f>MAX(B67:G67)</f>
        <v/>
      </c>
      <c r="I67" s="42">
        <f>(I66)</f>
        <v/>
      </c>
      <c r="J67" s="37">
        <f>(H67-I67)/(I67)</f>
        <v/>
      </c>
      <c r="K67" s="43">
        <f>(K66)</f>
        <v/>
      </c>
      <c r="L67" s="37">
        <f>(H67-K67)/(K67)</f>
        <v/>
      </c>
      <c r="M67" s="42">
        <f>1000*H67</f>
        <v/>
      </c>
      <c r="N67" s="44" t="n">
        <v>43225</v>
      </c>
      <c r="O67" s="44">
        <f>(O66)</f>
        <v/>
      </c>
      <c r="P67" s="47">
        <f>(N67-O67)</f>
        <v/>
      </c>
      <c r="Q67" s="44">
        <f>(Q66)</f>
        <v/>
      </c>
      <c r="R67" s="368">
        <f>(N67-O67)/7</f>
        <v/>
      </c>
      <c r="S67" s="368">
        <f>(S66)</f>
        <v/>
      </c>
      <c r="U67" s="370" t="n"/>
      <c r="V67" s="27" t="n"/>
      <c r="W67" s="369" t="n"/>
      <c r="X67" s="172" t="n"/>
      <c r="Y67" s="370" t="n"/>
      <c r="AA67" s="369" t="n"/>
      <c r="AB67" s="27" t="n"/>
      <c r="AC67" s="369" t="n"/>
      <c r="AD67" s="172" t="n"/>
      <c r="AE67" s="370" t="n"/>
    </row>
    <row r="68">
      <c r="A68" s="42">
        <f>(A67)</f>
        <v/>
      </c>
      <c r="B68" s="42" t="n">
        <v>2.43</v>
      </c>
      <c r="C68" s="42" t="n">
        <v>2.56</v>
      </c>
      <c r="D68" s="42" t="n">
        <v>2.35</v>
      </c>
      <c r="E68" s="42" t="n">
        <v>2.61</v>
      </c>
      <c r="F68" s="42" t="n">
        <v>2.44</v>
      </c>
      <c r="G68" s="42" t="n">
        <v>2.6</v>
      </c>
      <c r="H68" s="42">
        <f>MAX(B68:G68)</f>
        <v/>
      </c>
      <c r="I68" s="42">
        <f>(I67)</f>
        <v/>
      </c>
      <c r="J68" s="37">
        <f>(H68-I68)/(I68)</f>
        <v/>
      </c>
      <c r="K68" s="43">
        <f>(K67)</f>
        <v/>
      </c>
      <c r="L68" s="37">
        <f>(H68-K68)/(K68)</f>
        <v/>
      </c>
      <c r="M68" s="42">
        <f>1000*H68</f>
        <v/>
      </c>
      <c r="N68" s="44" t="n">
        <v>43226</v>
      </c>
      <c r="O68" s="44">
        <f>(O67)</f>
        <v/>
      </c>
      <c r="P68" s="47">
        <f>(N68-O68)</f>
        <v/>
      </c>
      <c r="Q68" s="44">
        <f>(Q67)</f>
        <v/>
      </c>
      <c r="R68" s="368">
        <f>(N68-O68)/7</f>
        <v/>
      </c>
      <c r="S68" s="368">
        <f>(S67)</f>
        <v/>
      </c>
      <c r="U68" s="29" t="n"/>
      <c r="V68" s="29" t="n"/>
      <c r="W68" s="29" t="n"/>
      <c r="X68" s="29" t="n"/>
      <c r="Y68" s="29" t="n"/>
    </row>
    <row r="69">
      <c r="A69" s="42">
        <f>(A68)</f>
        <v/>
      </c>
      <c r="B69" s="42" t="n">
        <v>2.46</v>
      </c>
      <c r="C69" s="42" t="n">
        <v>2.41</v>
      </c>
      <c r="D69" s="42" t="n">
        <v>2.23</v>
      </c>
      <c r="E69" s="42" t="n">
        <v>2.33</v>
      </c>
      <c r="F69" s="42" t="n">
        <v>2.42</v>
      </c>
      <c r="G69" s="42" t="n">
        <v>2.6</v>
      </c>
      <c r="H69" s="42">
        <f>MAX(B69:G69)</f>
        <v/>
      </c>
      <c r="I69" s="42">
        <f>(I68)</f>
        <v/>
      </c>
      <c r="J69" s="37">
        <f>(H69-I69)/(I69)</f>
        <v/>
      </c>
      <c r="K69" s="43">
        <f>(K68)</f>
        <v/>
      </c>
      <c r="L69" s="37">
        <f>(H69-K69)/(K69)</f>
        <v/>
      </c>
      <c r="M69" s="42">
        <f>1000*H69</f>
        <v/>
      </c>
      <c r="N69" s="44" t="n">
        <v>43227</v>
      </c>
      <c r="O69" s="44">
        <f>(O68)</f>
        <v/>
      </c>
      <c r="P69" s="47">
        <f>(N69-O69)</f>
        <v/>
      </c>
      <c r="Q69" s="44">
        <f>(Q68)</f>
        <v/>
      </c>
      <c r="R69" s="368">
        <f>(N69-O69)/7</f>
        <v/>
      </c>
      <c r="S69" s="368">
        <f>(S68)</f>
        <v/>
      </c>
      <c r="U69" s="121" t="n"/>
      <c r="V69" s="121" t="n"/>
      <c r="W69" s="121" t="n"/>
      <c r="X69" s="122" t="n"/>
      <c r="Y69" s="28" t="n"/>
      <c r="AA69" s="28" t="n"/>
      <c r="AB69" s="28" t="n"/>
      <c r="AC69" s="28" t="n"/>
      <c r="AD69" s="28" t="n"/>
      <c r="AE69" s="28" t="n"/>
    </row>
    <row r="70">
      <c r="A70" s="113">
        <f>(A69)</f>
        <v/>
      </c>
      <c r="B70" s="113" t="n">
        <v>2.4</v>
      </c>
      <c r="C70" s="113" t="n">
        <v>2.15</v>
      </c>
      <c r="D70" s="113" t="n">
        <v>2.34</v>
      </c>
      <c r="E70" s="113" t="n">
        <v>2.45</v>
      </c>
      <c r="F70" s="113" t="n">
        <v>2.37</v>
      </c>
      <c r="G70" s="113" t="n">
        <v>2.35</v>
      </c>
      <c r="H70" s="113">
        <f>MAX(B70:G70)</f>
        <v/>
      </c>
      <c r="I70" s="113">
        <f>(I69)</f>
        <v/>
      </c>
      <c r="J70" s="111">
        <f>(H70-I70)/(I70)</f>
        <v/>
      </c>
      <c r="K70" s="112">
        <f>(K69)</f>
        <v/>
      </c>
      <c r="L70" s="111">
        <f>(H70-K70)/(K70)</f>
        <v/>
      </c>
      <c r="M70" s="113">
        <f>1000*H70</f>
        <v/>
      </c>
      <c r="N70" s="114" t="n">
        <v>43228</v>
      </c>
      <c r="O70" s="114">
        <f>(O69)</f>
        <v/>
      </c>
      <c r="P70" s="115">
        <f>(N70-O70)</f>
        <v/>
      </c>
      <c r="Q70" s="114">
        <f>(Q69)</f>
        <v/>
      </c>
      <c r="R70" s="368">
        <f>(N70-O70)/7</f>
        <v/>
      </c>
      <c r="S70" s="371">
        <f>(S69)</f>
        <v/>
      </c>
    </row>
    <row r="71">
      <c r="A71" s="42">
        <f>(A70)</f>
        <v/>
      </c>
      <c r="B71" s="42" t="n">
        <v>2.5</v>
      </c>
      <c r="C71" s="42" t="n">
        <v>2.34</v>
      </c>
      <c r="D71" s="42" t="n">
        <v>2.56</v>
      </c>
      <c r="E71" s="42" t="n">
        <v>2.43</v>
      </c>
      <c r="F71" s="42" t="n">
        <v>2.4</v>
      </c>
      <c r="G71" s="42" t="n">
        <v>2.5</v>
      </c>
      <c r="H71" s="42">
        <f>MAX(B71:G71)</f>
        <v/>
      </c>
      <c r="I71" s="42">
        <f>(I70)</f>
        <v/>
      </c>
      <c r="J71" s="37">
        <f>(H71-I71)/(I71)</f>
        <v/>
      </c>
      <c r="K71" s="43">
        <f>(K70)</f>
        <v/>
      </c>
      <c r="L71" s="37">
        <f>(H71-K71)/(K71)</f>
        <v/>
      </c>
      <c r="M71" s="42">
        <f>1000*H71</f>
        <v/>
      </c>
      <c r="N71" s="44" t="n">
        <v>43229</v>
      </c>
      <c r="O71" s="44">
        <f>(O70)</f>
        <v/>
      </c>
      <c r="P71" s="47">
        <f>(N71-O71)</f>
        <v/>
      </c>
      <c r="Q71" s="44">
        <f>(Q70)</f>
        <v/>
      </c>
      <c r="R71" s="368">
        <f>(N71-O71)/7</f>
        <v/>
      </c>
      <c r="S71" s="368">
        <f>(S70)</f>
        <v/>
      </c>
    </row>
    <row r="72">
      <c r="A72" s="42">
        <f>(A71)</f>
        <v/>
      </c>
      <c r="B72" s="42" t="n">
        <v>2.5</v>
      </c>
      <c r="C72" s="42" t="n">
        <v>2.37</v>
      </c>
      <c r="D72" s="42" t="n">
        <v>2.53</v>
      </c>
      <c r="E72" s="42" t="n">
        <v>2.4</v>
      </c>
      <c r="F72" s="42" t="n">
        <v>2.51</v>
      </c>
      <c r="G72" s="42" t="n">
        <v>2.49</v>
      </c>
      <c r="H72" s="42">
        <f>MAX(B72:G72)</f>
        <v/>
      </c>
      <c r="I72" s="42">
        <f>(I71)</f>
        <v/>
      </c>
      <c r="J72" s="37">
        <f>(H72-I72)/(I72)</f>
        <v/>
      </c>
      <c r="K72" s="43">
        <f>(K71)</f>
        <v/>
      </c>
      <c r="L72" s="37">
        <f>(H72-K72)/(K72)</f>
        <v/>
      </c>
      <c r="M72" s="42">
        <f>1000*H72</f>
        <v/>
      </c>
      <c r="N72" s="44" t="n">
        <v>43230</v>
      </c>
      <c r="O72" s="44">
        <f>(O71)</f>
        <v/>
      </c>
      <c r="P72" s="47">
        <f>(N72-O72)</f>
        <v/>
      </c>
      <c r="Q72" s="44">
        <f>(Q71)</f>
        <v/>
      </c>
      <c r="R72" s="368">
        <f>(N72-O72)/7</f>
        <v/>
      </c>
      <c r="S72" s="368">
        <f>(S71)</f>
        <v/>
      </c>
    </row>
    <row r="73">
      <c r="A73" s="42">
        <f>(A72)</f>
        <v/>
      </c>
      <c r="B73" s="42" t="n">
        <v>2.62</v>
      </c>
      <c r="C73" s="42" t="n">
        <v>2.6</v>
      </c>
      <c r="D73" s="42" t="n">
        <v>2.56</v>
      </c>
      <c r="E73" s="42" t="n">
        <v>2.5</v>
      </c>
      <c r="F73" s="42" t="n">
        <v>2.64</v>
      </c>
      <c r="G73" s="42" t="n">
        <v>2.6</v>
      </c>
      <c r="H73" s="42">
        <f>MAX(B73:G73)</f>
        <v/>
      </c>
      <c r="I73" s="42">
        <f>(I72)</f>
        <v/>
      </c>
      <c r="J73" s="37">
        <f>(H73-I73)/(I73)</f>
        <v/>
      </c>
      <c r="K73" s="43">
        <f>(K72)</f>
        <v/>
      </c>
      <c r="L73" s="37">
        <f>(H73-K73)/(K73)</f>
        <v/>
      </c>
      <c r="M73" s="42">
        <f>1000*H73</f>
        <v/>
      </c>
      <c r="N73" s="44" t="n">
        <v>43231</v>
      </c>
      <c r="O73" s="44">
        <f>(O72)</f>
        <v/>
      </c>
      <c r="P73" s="47">
        <f>(N73-O73)</f>
        <v/>
      </c>
      <c r="Q73" s="44">
        <f>(Q72)</f>
        <v/>
      </c>
      <c r="R73" s="368">
        <f>(N73-O73)/7</f>
        <v/>
      </c>
      <c r="S73" s="368">
        <f>(S72)</f>
        <v/>
      </c>
    </row>
    <row r="74">
      <c r="A74" s="42">
        <f>(A73)</f>
        <v/>
      </c>
      <c r="B74" s="42" t="n">
        <v>2.2</v>
      </c>
      <c r="C74" s="42" t="n">
        <v>2.3</v>
      </c>
      <c r="D74" s="42" t="n">
        <v>2.35</v>
      </c>
      <c r="E74" s="42" t="n">
        <v>2.27</v>
      </c>
      <c r="F74" s="42" t="n">
        <v>2.22</v>
      </c>
      <c r="G74" s="42" t="n">
        <v>2.37</v>
      </c>
      <c r="H74" s="42">
        <f>MAX(B74:G74)</f>
        <v/>
      </c>
      <c r="I74" s="42">
        <f>(I73)</f>
        <v/>
      </c>
      <c r="J74" s="37">
        <f>(H74-I74)/(I74)</f>
        <v/>
      </c>
      <c r="K74" s="43">
        <f>(K73)</f>
        <v/>
      </c>
      <c r="L74" s="37">
        <f>(H74-K74)/(K74)</f>
        <v/>
      </c>
      <c r="M74" s="42">
        <f>1000*H74</f>
        <v/>
      </c>
      <c r="N74" s="44" t="n">
        <v>43233</v>
      </c>
      <c r="O74" s="44">
        <f>(O73)</f>
        <v/>
      </c>
      <c r="P74" s="47">
        <f>(N74-O74)</f>
        <v/>
      </c>
      <c r="Q74" s="44">
        <f>(Q73)</f>
        <v/>
      </c>
      <c r="R74" s="368">
        <f>(N74-O74)/7</f>
        <v/>
      </c>
      <c r="S74" s="368">
        <f>(S73)</f>
        <v/>
      </c>
    </row>
    <row r="75">
      <c r="A75" s="42">
        <f>(A74)</f>
        <v/>
      </c>
      <c r="B75" s="42" t="n">
        <v>2.3</v>
      </c>
      <c r="C75" s="42" t="n">
        <v>2.42</v>
      </c>
      <c r="D75" s="42" t="n">
        <v>2.37</v>
      </c>
      <c r="E75" s="42" t="n">
        <v>2.7</v>
      </c>
      <c r="F75" s="42" t="n">
        <v>2.34</v>
      </c>
      <c r="G75" s="42" t="n">
        <v>2.49</v>
      </c>
      <c r="H75" s="42">
        <f>MAX(B75:G75)</f>
        <v/>
      </c>
      <c r="I75" s="42">
        <f>(I74)</f>
        <v/>
      </c>
      <c r="J75" s="37">
        <f>(H75-I75)/(I75)</f>
        <v/>
      </c>
      <c r="K75" s="43">
        <f>(K74)</f>
        <v/>
      </c>
      <c r="L75" s="37">
        <f>(H75-K75)/(K75)</f>
        <v/>
      </c>
      <c r="M75" s="42">
        <f>1000*H75</f>
        <v/>
      </c>
      <c r="N75" s="44" t="n">
        <v>43233</v>
      </c>
      <c r="O75" s="44">
        <f>(O74)</f>
        <v/>
      </c>
      <c r="P75" s="47">
        <f>(N75-O75)</f>
        <v/>
      </c>
      <c r="Q75" s="44">
        <f>(Q74)</f>
        <v/>
      </c>
      <c r="R75" s="368">
        <f>(N75-O75)/7</f>
        <v/>
      </c>
      <c r="S75" s="368">
        <f>(S74)</f>
        <v/>
      </c>
    </row>
    <row r="76">
      <c r="A76" s="42">
        <f>(A75)</f>
        <v/>
      </c>
      <c r="B76" s="42" t="n">
        <v>2.61</v>
      </c>
      <c r="C76" s="42" t="n">
        <v>2.51</v>
      </c>
      <c r="D76" s="42" t="n">
        <v>2.34</v>
      </c>
      <c r="E76" s="42" t="n">
        <v>2.47</v>
      </c>
      <c r="F76" s="42" t="n">
        <v>2.43</v>
      </c>
      <c r="G76" s="42" t="n">
        <v>2.56</v>
      </c>
      <c r="H76" s="42">
        <f>MAX(B76:G76)</f>
        <v/>
      </c>
      <c r="I76" s="42">
        <f>(I75)</f>
        <v/>
      </c>
      <c r="J76" s="37">
        <f>(H76-I76)/(I76)</f>
        <v/>
      </c>
      <c r="K76" s="43">
        <f>(K75)</f>
        <v/>
      </c>
      <c r="L76" s="37">
        <f>(H76-K76)/(K76)</f>
        <v/>
      </c>
      <c r="M76" s="42">
        <f>1000*H76</f>
        <v/>
      </c>
      <c r="N76" s="44" t="n">
        <v>43232</v>
      </c>
      <c r="O76" s="44">
        <f>(O75)</f>
        <v/>
      </c>
      <c r="P76" s="47">
        <f>(N76-O76)</f>
        <v/>
      </c>
      <c r="Q76" s="44">
        <f>(Q75)</f>
        <v/>
      </c>
      <c r="R76" s="368">
        <f>(N76-O76)/7</f>
        <v/>
      </c>
      <c r="S76" s="368">
        <f>(S75)</f>
        <v/>
      </c>
    </row>
    <row r="77">
      <c r="A77" s="113">
        <f>(A76)</f>
        <v/>
      </c>
      <c r="B77" s="113" t="n">
        <v>2.45</v>
      </c>
      <c r="C77" s="113" t="n">
        <v>2.35</v>
      </c>
      <c r="D77" s="113" t="n">
        <v>2.45</v>
      </c>
      <c r="E77" s="113" t="n">
        <v>2.4</v>
      </c>
      <c r="F77" s="113" t="n">
        <v>2.36</v>
      </c>
      <c r="G77" s="113" t="n">
        <v>2.44</v>
      </c>
      <c r="H77" s="113">
        <f>MAX(B77:G77)</f>
        <v/>
      </c>
      <c r="I77" s="113">
        <f>(I76)</f>
        <v/>
      </c>
      <c r="J77" s="111">
        <f>(H77-I77)/(I77)</f>
        <v/>
      </c>
      <c r="K77" s="112">
        <f>(K76)</f>
        <v/>
      </c>
      <c r="L77" s="111">
        <f>(H77-K77)/(K77)</f>
        <v/>
      </c>
      <c r="M77" s="113">
        <f>1000*H77</f>
        <v/>
      </c>
      <c r="N77" s="114" t="n">
        <v>43234</v>
      </c>
      <c r="O77" s="114">
        <f>(O76)</f>
        <v/>
      </c>
      <c r="P77" s="115">
        <f>(N77-O77)</f>
        <v/>
      </c>
      <c r="Q77" s="114">
        <f>(Q76)</f>
        <v/>
      </c>
      <c r="R77" s="368">
        <f>(N77-O77)/7</f>
        <v/>
      </c>
      <c r="S77" s="371">
        <f>(S76)</f>
        <v/>
      </c>
    </row>
    <row r="78">
      <c r="A78">
        <f>(A77)</f>
        <v/>
      </c>
      <c r="B78" t="n">
        <v>2.55</v>
      </c>
      <c r="C78" t="n">
        <v>2.43</v>
      </c>
      <c r="D78" t="n">
        <v>2.32</v>
      </c>
      <c r="E78" t="n">
        <v>2.45</v>
      </c>
      <c r="F78" t="n">
        <v>2.59</v>
      </c>
      <c r="G78" t="n">
        <v>2.51</v>
      </c>
      <c r="H78">
        <f>MAX(B78:G78)</f>
        <v/>
      </c>
      <c r="I78">
        <f>(I77)</f>
        <v/>
      </c>
      <c r="J78" s="28">
        <f>(H78-I78)/(I78)</f>
        <v/>
      </c>
      <c r="K78" s="27">
        <f>(K77)</f>
        <v/>
      </c>
      <c r="L78" s="28">
        <f>(H78-K78)/(K78)</f>
        <v/>
      </c>
      <c r="M78">
        <f>1000*H78</f>
        <v/>
      </c>
      <c r="N78" s="171" t="n">
        <v>43241</v>
      </c>
      <c r="O78" s="171">
        <f>(O77)</f>
        <v/>
      </c>
      <c r="P78" s="172">
        <f>(N78-O78)</f>
        <v/>
      </c>
      <c r="Q78" s="171">
        <f>(Q77)</f>
        <v/>
      </c>
      <c r="R78" s="368">
        <f>(N78-O78)/7</f>
        <v/>
      </c>
      <c r="S78" s="351" t="inlineStr">
        <is>
          <t>Month 12</t>
        </is>
      </c>
    </row>
    <row r="79">
      <c r="A79">
        <f>(A78)</f>
        <v/>
      </c>
      <c r="B79" t="n">
        <v>2.3</v>
      </c>
      <c r="C79" t="n">
        <v>2.35</v>
      </c>
      <c r="D79" t="n">
        <v>2.39</v>
      </c>
      <c r="E79" t="n">
        <v>2.38</v>
      </c>
      <c r="F79" t="n">
        <v>2.55</v>
      </c>
      <c r="G79" t="n">
        <v>2.31</v>
      </c>
      <c r="H79">
        <f>MAX(B79:G79)</f>
        <v/>
      </c>
      <c r="I79">
        <f>(I78)</f>
        <v/>
      </c>
      <c r="J79" s="28">
        <f>(H79-I79)/(I79)</f>
        <v/>
      </c>
      <c r="K79" s="27">
        <f>(K78)</f>
        <v/>
      </c>
      <c r="L79" s="28">
        <f>(H79-K79)/(K79)</f>
        <v/>
      </c>
      <c r="M79">
        <f>1000*H79</f>
        <v/>
      </c>
      <c r="N79" s="207">
        <f>(N78+7)</f>
        <v/>
      </c>
      <c r="O79" s="171">
        <f>(O78)</f>
        <v/>
      </c>
      <c r="P79" s="172">
        <f>(N79-O79)</f>
        <v/>
      </c>
      <c r="Q79" s="171">
        <f>(Q78)</f>
        <v/>
      </c>
      <c r="R79" s="368">
        <f>(N79-O79)/7</f>
        <v/>
      </c>
      <c r="S79" s="351">
        <f>(S78)</f>
        <v/>
      </c>
    </row>
    <row r="80">
      <c r="A80">
        <f>(A79)</f>
        <v/>
      </c>
      <c r="B80" t="n">
        <v>2.38</v>
      </c>
      <c r="C80" t="n">
        <v>2.43</v>
      </c>
      <c r="D80" t="n">
        <v>2.37</v>
      </c>
      <c r="E80" t="n">
        <v>2.3</v>
      </c>
      <c r="F80" t="n">
        <v>2.45</v>
      </c>
      <c r="G80" t="n">
        <v>2.52</v>
      </c>
      <c r="H80">
        <f>MAX(B80:G80)</f>
        <v/>
      </c>
      <c r="I80">
        <f>(I79)</f>
        <v/>
      </c>
      <c r="J80" s="28">
        <f>(H80-I80)/(I80)</f>
        <v/>
      </c>
      <c r="K80" s="27">
        <f>(K79)</f>
        <v/>
      </c>
      <c r="L80" s="28">
        <f>(H80-K80)/(K80)</f>
        <v/>
      </c>
      <c r="M80">
        <f>1000*H80</f>
        <v/>
      </c>
      <c r="N80" s="207">
        <f>(N79+7)</f>
        <v/>
      </c>
      <c r="O80" s="171">
        <f>(O79)</f>
        <v/>
      </c>
      <c r="P80" s="172">
        <f>(N80-O80)</f>
        <v/>
      </c>
      <c r="Q80" s="171">
        <f>(Q79)</f>
        <v/>
      </c>
      <c r="R80" s="368">
        <f>(N80-O80)/7</f>
        <v/>
      </c>
      <c r="S80" s="351">
        <f>(S79)</f>
        <v/>
      </c>
    </row>
    <row r="81">
      <c r="A81" s="63">
        <f>(A80)</f>
        <v/>
      </c>
      <c r="B81" s="63" t="n">
        <v>2.57</v>
      </c>
      <c r="C81" s="63" t="n">
        <v>2.34</v>
      </c>
      <c r="D81" s="63" t="n">
        <v>2.53</v>
      </c>
      <c r="E81" s="63" t="n">
        <v>2.45</v>
      </c>
      <c r="F81" s="63" t="n">
        <v>2.38</v>
      </c>
      <c r="G81" s="63" t="n">
        <v>2.44</v>
      </c>
      <c r="H81" s="63">
        <f>MAX(B81:G81)</f>
        <v/>
      </c>
      <c r="I81" s="63">
        <f>(I80)</f>
        <v/>
      </c>
      <c r="J81" s="58">
        <f>(H81-I81)/(I81)</f>
        <v/>
      </c>
      <c r="K81" s="59">
        <f>(K80)</f>
        <v/>
      </c>
      <c r="L81" s="58">
        <f>(H81-K81)/(K81)</f>
        <v/>
      </c>
      <c r="M81" s="63">
        <f>1000*H81</f>
        <v/>
      </c>
      <c r="N81" s="61">
        <f>(N80+7)</f>
        <v/>
      </c>
      <c r="O81" s="173">
        <f>(O80)</f>
        <v/>
      </c>
      <c r="P81" s="174">
        <f>(N81-O81)</f>
        <v/>
      </c>
      <c r="Q81" s="173">
        <f>(Q80)</f>
        <v/>
      </c>
      <c r="R81" s="368">
        <f>(N81-O81)/7</f>
        <v/>
      </c>
      <c r="S81" s="372">
        <f>(S80)</f>
        <v/>
      </c>
    </row>
    <row r="82">
      <c r="A82">
        <f>(A81)</f>
        <v/>
      </c>
      <c r="B82" t="n">
        <v>2.28</v>
      </c>
      <c r="C82" t="n">
        <v>2.32</v>
      </c>
      <c r="D82" t="n">
        <v>2.42</v>
      </c>
      <c r="E82" t="n">
        <v>2.6</v>
      </c>
      <c r="F82" t="n">
        <v>2.27</v>
      </c>
      <c r="G82" t="n">
        <v>2.32</v>
      </c>
      <c r="H82">
        <f>MAX(B82:G82)</f>
        <v/>
      </c>
      <c r="I82">
        <f>(I81)</f>
        <v/>
      </c>
      <c r="J82" s="28">
        <f>(H82-I82)/(I82)</f>
        <v/>
      </c>
      <c r="K82" s="27">
        <f>(K81)</f>
        <v/>
      </c>
      <c r="L82" s="28">
        <f>(H82-K82)/(K82)</f>
        <v/>
      </c>
      <c r="M82">
        <f>1000*H82</f>
        <v/>
      </c>
      <c r="N82" s="207">
        <f>(N81+7)</f>
        <v/>
      </c>
      <c r="O82" s="171">
        <f>(O81)</f>
        <v/>
      </c>
      <c r="P82" s="172">
        <f>(N82-O82)</f>
        <v/>
      </c>
      <c r="Q82" s="171">
        <f>(Q81)</f>
        <v/>
      </c>
      <c r="R82" s="368">
        <f>(N82-O82)/7</f>
        <v/>
      </c>
      <c r="S82" s="351" t="inlineStr">
        <is>
          <t>Month 11</t>
        </is>
      </c>
    </row>
    <row r="83">
      <c r="A83">
        <f>(A82)</f>
        <v/>
      </c>
      <c r="B83" t="n">
        <v>2.35</v>
      </c>
      <c r="C83" t="n">
        <v>2.54</v>
      </c>
      <c r="D83" t="n">
        <v>2.47</v>
      </c>
      <c r="E83" t="n">
        <v>2.43</v>
      </c>
      <c r="F83" t="n">
        <v>2.37</v>
      </c>
      <c r="G83" t="n">
        <v>2.51</v>
      </c>
      <c r="H83">
        <f>MAX(B83:G83)</f>
        <v/>
      </c>
      <c r="I83">
        <f>(I82)</f>
        <v/>
      </c>
      <c r="J83" s="28">
        <f>(H83-I83)/(I83)</f>
        <v/>
      </c>
      <c r="K83" s="27">
        <f>(K82)</f>
        <v/>
      </c>
      <c r="L83" s="28">
        <f>(H83-K83)/(K83)</f>
        <v/>
      </c>
      <c r="M83">
        <f>1000*H83</f>
        <v/>
      </c>
      <c r="N83" s="207">
        <f>(N82+7)</f>
        <v/>
      </c>
      <c r="O83" s="171">
        <f>(O82)</f>
        <v/>
      </c>
      <c r="P83" s="172">
        <f>(N83-O83)</f>
        <v/>
      </c>
      <c r="Q83" s="171">
        <f>(Q82)</f>
        <v/>
      </c>
      <c r="R83" s="368">
        <f>(N83-O83)/7</f>
        <v/>
      </c>
      <c r="S83" s="351">
        <f>(S82)</f>
        <v/>
      </c>
    </row>
    <row r="84">
      <c r="A84">
        <f>(A83)</f>
        <v/>
      </c>
      <c r="B84" t="n">
        <v>2.43</v>
      </c>
      <c r="C84" t="n">
        <v>2.4</v>
      </c>
      <c r="D84" t="n">
        <v>2.4</v>
      </c>
      <c r="E84" t="n">
        <v>2.4</v>
      </c>
      <c r="F84" t="n">
        <v>2.5</v>
      </c>
      <c r="G84" t="n">
        <v>2.5</v>
      </c>
      <c r="H84">
        <f>MAX(B84:G84)</f>
        <v/>
      </c>
      <c r="I84">
        <f>(I83)</f>
        <v/>
      </c>
      <c r="J84" s="28">
        <f>(H84-I84)/(I84)</f>
        <v/>
      </c>
      <c r="K84" s="27">
        <f>(K83)</f>
        <v/>
      </c>
      <c r="L84" s="28">
        <f>(H84-K84)/(K84)</f>
        <v/>
      </c>
      <c r="M84">
        <f>1000*H84</f>
        <v/>
      </c>
      <c r="N84" s="207">
        <f>(N83+7)</f>
        <v/>
      </c>
      <c r="O84" s="171">
        <f>(O83)</f>
        <v/>
      </c>
      <c r="P84" s="172">
        <f>(N84-O84)</f>
        <v/>
      </c>
      <c r="Q84" s="171">
        <f>(Q83)</f>
        <v/>
      </c>
      <c r="R84" s="368">
        <f>(N84-O84)/7</f>
        <v/>
      </c>
      <c r="S84" s="351">
        <f>(S83)</f>
        <v/>
      </c>
    </row>
    <row r="85">
      <c r="A85" s="63">
        <f>(A84)</f>
        <v/>
      </c>
      <c r="B85" s="63" t="n">
        <v>2.65</v>
      </c>
      <c r="C85" s="63" t="n">
        <v>2.56</v>
      </c>
      <c r="D85" s="63" t="n">
        <v>2.6</v>
      </c>
      <c r="E85" s="63" t="n">
        <v>2.43</v>
      </c>
      <c r="F85" s="63" t="n">
        <v>2.48</v>
      </c>
      <c r="G85" s="63" t="n">
        <v>2.5</v>
      </c>
      <c r="H85" s="63">
        <f>MAX(B85:G85)</f>
        <v/>
      </c>
      <c r="I85" s="63">
        <f>(I84)</f>
        <v/>
      </c>
      <c r="J85" s="58">
        <f>(H85-I85)/(I85)</f>
        <v/>
      </c>
      <c r="K85" s="59">
        <f>(K84)</f>
        <v/>
      </c>
      <c r="L85" s="58">
        <f>(H85-K85)/(K85)</f>
        <v/>
      </c>
      <c r="M85" s="63">
        <f>1000*H85</f>
        <v/>
      </c>
      <c r="N85" s="61">
        <f>(N84+7)</f>
        <v/>
      </c>
      <c r="O85" s="173">
        <f>(O84)</f>
        <v/>
      </c>
      <c r="P85" s="174">
        <f>(N85-O85)</f>
        <v/>
      </c>
      <c r="Q85" s="173">
        <f>(Q84)</f>
        <v/>
      </c>
      <c r="R85" s="368">
        <f>(N85-O85)/7</f>
        <v/>
      </c>
      <c r="S85" s="372">
        <f>(S84)</f>
        <v/>
      </c>
    </row>
    <row r="86">
      <c r="A86">
        <f>(A85)</f>
        <v/>
      </c>
      <c r="B86" t="n">
        <v>2.55</v>
      </c>
      <c r="C86" t="n">
        <v>2.54</v>
      </c>
      <c r="D86" t="n">
        <v>2.55</v>
      </c>
      <c r="E86" t="n">
        <v>2.56</v>
      </c>
      <c r="F86" t="n">
        <v>2.55</v>
      </c>
      <c r="G86" t="n">
        <v>2.47</v>
      </c>
      <c r="H86">
        <f>MAX(B86:G86)</f>
        <v/>
      </c>
      <c r="I86">
        <f>(I85)</f>
        <v/>
      </c>
      <c r="J86" s="28">
        <f>(H86-I86)/(I86)</f>
        <v/>
      </c>
      <c r="K86" s="27">
        <f>(K85)</f>
        <v/>
      </c>
      <c r="L86" s="28">
        <f>(H86-K86)/(K86)</f>
        <v/>
      </c>
      <c r="M86">
        <f>1000*H86</f>
        <v/>
      </c>
      <c r="N86" s="207">
        <f>(N85+7)</f>
        <v/>
      </c>
      <c r="O86" s="171">
        <f>(O85)</f>
        <v/>
      </c>
      <c r="P86" s="172">
        <f>(N86-O86)</f>
        <v/>
      </c>
      <c r="Q86" s="171">
        <f>(Q85)</f>
        <v/>
      </c>
      <c r="R86" s="368">
        <f>(N86-O86)/7</f>
        <v/>
      </c>
      <c r="S86" s="351" t="inlineStr">
        <is>
          <t>Month 10</t>
        </is>
      </c>
    </row>
    <row r="87">
      <c r="A87">
        <f>(A86)</f>
        <v/>
      </c>
      <c r="B87" t="n">
        <v>2.55</v>
      </c>
      <c r="C87" t="n">
        <v>2.45</v>
      </c>
      <c r="D87" t="n">
        <v>2.35</v>
      </c>
      <c r="E87" t="n">
        <v>2.47</v>
      </c>
      <c r="F87" t="n">
        <v>2.56</v>
      </c>
      <c r="G87" t="n">
        <v>2.4</v>
      </c>
      <c r="H87">
        <f>MAX(B87:G87)</f>
        <v/>
      </c>
      <c r="I87">
        <f>(I86)</f>
        <v/>
      </c>
      <c r="J87" s="28">
        <f>(H87-I87)/(I87)</f>
        <v/>
      </c>
      <c r="K87" s="27">
        <f>(K86)</f>
        <v/>
      </c>
      <c r="L87" s="28">
        <f>(H87-K87)/(K87)</f>
        <v/>
      </c>
      <c r="M87">
        <f>1000*H87</f>
        <v/>
      </c>
      <c r="N87" s="207">
        <f>(N86+7)</f>
        <v/>
      </c>
      <c r="O87" s="171">
        <f>(O86)</f>
        <v/>
      </c>
      <c r="P87" s="172">
        <f>(N87-O87)</f>
        <v/>
      </c>
      <c r="Q87" s="171">
        <f>(Q86)</f>
        <v/>
      </c>
      <c r="R87" s="368">
        <f>(N87-O87)/7</f>
        <v/>
      </c>
      <c r="S87" s="351">
        <f>(S86)</f>
        <v/>
      </c>
    </row>
    <row r="88">
      <c r="A88">
        <f>(A87)</f>
        <v/>
      </c>
      <c r="B88" t="n">
        <v>2.5</v>
      </c>
      <c r="C88" t="n">
        <v>2.35</v>
      </c>
      <c r="D88" t="n">
        <v>2.42</v>
      </c>
      <c r="E88" t="n">
        <v>2.6</v>
      </c>
      <c r="F88" t="n">
        <v>2.5</v>
      </c>
      <c r="G88" t="n">
        <v>2.34</v>
      </c>
      <c r="H88">
        <f>MAX(B88:G88)</f>
        <v/>
      </c>
      <c r="I88">
        <f>(I87)</f>
        <v/>
      </c>
      <c r="J88" s="28">
        <f>(H88-I88)/(I88)</f>
        <v/>
      </c>
      <c r="K88" s="27">
        <f>(K87)</f>
        <v/>
      </c>
      <c r="L88" s="28">
        <f>(H88-K88)/(K88)</f>
        <v/>
      </c>
      <c r="M88">
        <f>1000*H88</f>
        <v/>
      </c>
      <c r="N88" s="207">
        <f>(N87+7)</f>
        <v/>
      </c>
      <c r="O88" s="171">
        <f>(O87)</f>
        <v/>
      </c>
      <c r="P88" s="172">
        <f>(N88-O88)</f>
        <v/>
      </c>
      <c r="Q88" s="171">
        <f>(Q87)</f>
        <v/>
      </c>
      <c r="R88" s="368">
        <f>(N88-O88)/7</f>
        <v/>
      </c>
      <c r="S88" s="351">
        <f>(S87)</f>
        <v/>
      </c>
    </row>
    <row r="89">
      <c r="A89" s="63">
        <f>(A88)</f>
        <v/>
      </c>
      <c r="B89" s="63" t="n">
        <v>2.47</v>
      </c>
      <c r="C89" s="63" t="n">
        <v>2.62</v>
      </c>
      <c r="D89" s="176" t="n">
        <v>2.54</v>
      </c>
      <c r="E89" s="63" t="n">
        <v>2.28</v>
      </c>
      <c r="F89" s="63" t="n">
        <v>2.44</v>
      </c>
      <c r="G89" s="63" t="n">
        <v>2.35</v>
      </c>
      <c r="H89" s="63">
        <f>MAX(B89:G89)</f>
        <v/>
      </c>
      <c r="I89" s="63">
        <f>(I88)</f>
        <v/>
      </c>
      <c r="J89" s="58">
        <f>(H89-I89)/(I89)</f>
        <v/>
      </c>
      <c r="K89" s="59">
        <f>(K88)</f>
        <v/>
      </c>
      <c r="L89" s="58">
        <f>(H89-K89)/(K89)</f>
        <v/>
      </c>
      <c r="M89" s="63">
        <f>1000*H89</f>
        <v/>
      </c>
      <c r="N89" s="61">
        <f>(N88+7)</f>
        <v/>
      </c>
      <c r="O89" s="173">
        <f>(O88)</f>
        <v/>
      </c>
      <c r="P89" s="174">
        <f>(N89-O89)</f>
        <v/>
      </c>
      <c r="Q89" s="173">
        <f>(Q88)</f>
        <v/>
      </c>
      <c r="R89" s="368">
        <f>(N89-O89)/7</f>
        <v/>
      </c>
      <c r="S89" s="372">
        <f>(S88)</f>
        <v/>
      </c>
    </row>
    <row r="90">
      <c r="A90">
        <f>(A89)</f>
        <v/>
      </c>
      <c r="B90" t="n">
        <v>2.54</v>
      </c>
      <c r="C90" t="n">
        <v>2.45</v>
      </c>
      <c r="D90" t="n">
        <v>2.35</v>
      </c>
      <c r="E90" t="n">
        <v>2.48</v>
      </c>
      <c r="F90" t="n">
        <v>2.57</v>
      </c>
      <c r="G90" t="n">
        <v>2.4</v>
      </c>
      <c r="H90">
        <f>MAX(B90:G90)</f>
        <v/>
      </c>
      <c r="I90">
        <f>(I89)</f>
        <v/>
      </c>
      <c r="J90" s="28">
        <f>(H90-I90)/(I90)</f>
        <v/>
      </c>
      <c r="K90" s="27">
        <f>(K89)</f>
        <v/>
      </c>
      <c r="L90" s="28">
        <f>(H90-K90)/(K90)</f>
        <v/>
      </c>
      <c r="M90">
        <f>1000*H90</f>
        <v/>
      </c>
      <c r="N90" s="207">
        <f>(N89+7)</f>
        <v/>
      </c>
      <c r="O90" s="171">
        <f>(O89)</f>
        <v/>
      </c>
      <c r="P90" s="172">
        <f>(N90-O90)</f>
        <v/>
      </c>
      <c r="Q90" s="171">
        <f>(Q89)</f>
        <v/>
      </c>
      <c r="R90" s="368">
        <f>(N90-O90)/7</f>
        <v/>
      </c>
      <c r="S90" s="351" t="inlineStr">
        <is>
          <t>Month 9</t>
        </is>
      </c>
    </row>
    <row r="91">
      <c r="A91">
        <f>(A90)</f>
        <v/>
      </c>
      <c r="B91" t="n">
        <v>2.38</v>
      </c>
      <c r="C91" t="n">
        <v>2.3</v>
      </c>
      <c r="D91" t="n">
        <v>2.6</v>
      </c>
      <c r="E91" t="n">
        <v>2.5</v>
      </c>
      <c r="F91" t="n">
        <v>2.6</v>
      </c>
      <c r="G91" t="n">
        <v>2.5</v>
      </c>
      <c r="H91">
        <f>MAX(B91:G91)</f>
        <v/>
      </c>
      <c r="I91">
        <f>(I90)</f>
        <v/>
      </c>
      <c r="J91" s="28">
        <f>(H91-I91)/(I91)</f>
        <v/>
      </c>
      <c r="K91" s="27">
        <f>(K90)</f>
        <v/>
      </c>
      <c r="L91" s="28">
        <f>(H91-K91)/(K91)</f>
        <v/>
      </c>
      <c r="M91">
        <f>1000*H91</f>
        <v/>
      </c>
      <c r="N91" s="207">
        <f>(N90+7)</f>
        <v/>
      </c>
      <c r="O91" s="171">
        <f>(O90)</f>
        <v/>
      </c>
      <c r="P91" s="172">
        <f>(N91-O91)</f>
        <v/>
      </c>
      <c r="Q91" s="171">
        <f>(Q90)</f>
        <v/>
      </c>
      <c r="R91" s="368">
        <f>(N91-O91)/7</f>
        <v/>
      </c>
      <c r="S91" s="351">
        <f>(S90)</f>
        <v/>
      </c>
    </row>
    <row r="92">
      <c r="A92">
        <f>(A91)</f>
        <v/>
      </c>
      <c r="B92" t="n">
        <v>2.43</v>
      </c>
      <c r="C92" t="n">
        <v>2.56</v>
      </c>
      <c r="D92" t="n">
        <v>2.35</v>
      </c>
      <c r="E92" t="n">
        <v>2.61</v>
      </c>
      <c r="F92" t="n">
        <v>2.44</v>
      </c>
      <c r="G92" t="n">
        <v>2.6</v>
      </c>
      <c r="H92">
        <f>MAX(B92:G92)</f>
        <v/>
      </c>
      <c r="I92">
        <f>(I91)</f>
        <v/>
      </c>
      <c r="J92" s="28">
        <f>(H92-I92)/(I92)</f>
        <v/>
      </c>
      <c r="K92" s="27">
        <f>(K91)</f>
        <v/>
      </c>
      <c r="L92" s="28">
        <f>(H92-K92)/(K92)</f>
        <v/>
      </c>
      <c r="M92">
        <f>1000*H92</f>
        <v/>
      </c>
      <c r="N92" s="207">
        <f>(N91+7)</f>
        <v/>
      </c>
      <c r="O92" s="171">
        <f>(O91)</f>
        <v/>
      </c>
      <c r="P92" s="172">
        <f>(N92-O92)</f>
        <v/>
      </c>
      <c r="Q92" s="171">
        <f>(Q91)</f>
        <v/>
      </c>
      <c r="R92" s="368">
        <f>(N92-O92)/7</f>
        <v/>
      </c>
      <c r="S92" s="351">
        <f>(S91)</f>
        <v/>
      </c>
    </row>
    <row r="93">
      <c r="A93" s="63">
        <f>(A92)</f>
        <v/>
      </c>
      <c r="B93" s="63" t="n">
        <v>2.46</v>
      </c>
      <c r="C93" s="63" t="n">
        <v>2.41</v>
      </c>
      <c r="D93" s="63" t="n">
        <v>2.23</v>
      </c>
      <c r="E93" s="63" t="n">
        <v>2.33</v>
      </c>
      <c r="F93" s="63" t="n">
        <v>2.42</v>
      </c>
      <c r="G93" s="63" t="n">
        <v>2.6</v>
      </c>
      <c r="H93" s="63">
        <f>MAX(B93:G93)</f>
        <v/>
      </c>
      <c r="I93" s="63">
        <f>(I92)</f>
        <v/>
      </c>
      <c r="J93" s="58">
        <f>(H93-I93)/(I93)</f>
        <v/>
      </c>
      <c r="K93" s="59">
        <f>(K92)</f>
        <v/>
      </c>
      <c r="L93" s="58">
        <f>(H93-K93)/(K93)</f>
        <v/>
      </c>
      <c r="M93" s="63">
        <f>1000*H93</f>
        <v/>
      </c>
      <c r="N93" s="61">
        <f>(N92+7)</f>
        <v/>
      </c>
      <c r="O93" s="173">
        <f>(O92)</f>
        <v/>
      </c>
      <c r="P93" s="174">
        <f>(N93-O93)</f>
        <v/>
      </c>
      <c r="Q93" s="173">
        <f>(Q92)</f>
        <v/>
      </c>
      <c r="R93" s="368">
        <f>(N93-O93)/7</f>
        <v/>
      </c>
      <c r="S93" s="372">
        <f>(S92)</f>
        <v/>
      </c>
    </row>
    <row r="94">
      <c r="A94">
        <f>(A93)</f>
        <v/>
      </c>
      <c r="B94" t="n">
        <v>2.4</v>
      </c>
      <c r="C94" t="n">
        <v>2.15</v>
      </c>
      <c r="D94" t="n">
        <v>2.34</v>
      </c>
      <c r="E94" t="n">
        <v>2.45</v>
      </c>
      <c r="F94" t="n">
        <v>2.37</v>
      </c>
      <c r="G94" t="n">
        <v>2.35</v>
      </c>
      <c r="H94">
        <f>MAX(B94:G94)</f>
        <v/>
      </c>
      <c r="I94">
        <f>(I93)</f>
        <v/>
      </c>
      <c r="J94" s="28">
        <f>(H94-I94)/(I94)</f>
        <v/>
      </c>
      <c r="K94" s="27">
        <f>(K93)</f>
        <v/>
      </c>
      <c r="L94" s="28">
        <f>(H94-K94)/(K94)</f>
        <v/>
      </c>
      <c r="M94">
        <f>1000*H94</f>
        <v/>
      </c>
      <c r="N94" s="207">
        <f>(N93+7)</f>
        <v/>
      </c>
      <c r="O94" s="171">
        <f>(O93)</f>
        <v/>
      </c>
      <c r="P94" s="172">
        <f>(N94-O94)</f>
        <v/>
      </c>
      <c r="Q94" s="171">
        <f>(Q93)</f>
        <v/>
      </c>
      <c r="R94" s="368">
        <f>(N94-O94)/7</f>
        <v/>
      </c>
      <c r="S94" s="351" t="inlineStr">
        <is>
          <t>Month 8</t>
        </is>
      </c>
    </row>
    <row r="95">
      <c r="A95">
        <f>(A94)</f>
        <v/>
      </c>
      <c r="B95" t="n">
        <v>2.5</v>
      </c>
      <c r="C95" t="n">
        <v>2.34</v>
      </c>
      <c r="D95" t="n">
        <v>2.56</v>
      </c>
      <c r="E95" t="n">
        <v>2.43</v>
      </c>
      <c r="F95" t="n">
        <v>2.4</v>
      </c>
      <c r="G95" t="n">
        <v>2.5</v>
      </c>
      <c r="H95">
        <f>MAX(B95:G95)</f>
        <v/>
      </c>
      <c r="I95">
        <f>(I94)</f>
        <v/>
      </c>
      <c r="J95" s="28">
        <f>(H95-I95)/(I95)</f>
        <v/>
      </c>
      <c r="K95" s="27">
        <f>(K94)</f>
        <v/>
      </c>
      <c r="L95" s="28">
        <f>(H95-K95)/(K95)</f>
        <v/>
      </c>
      <c r="M95">
        <f>1000*H95</f>
        <v/>
      </c>
      <c r="N95" s="207">
        <f>(N94+7)</f>
        <v/>
      </c>
      <c r="O95" s="171">
        <f>(O94)</f>
        <v/>
      </c>
      <c r="P95" s="172">
        <f>(N95-O95)</f>
        <v/>
      </c>
      <c r="Q95" s="171">
        <f>(Q94)</f>
        <v/>
      </c>
      <c r="R95" s="368">
        <f>(N95-O95)/7</f>
        <v/>
      </c>
      <c r="S95" s="351">
        <f>(S94)</f>
        <v/>
      </c>
    </row>
    <row r="96">
      <c r="A96">
        <f>(A95)</f>
        <v/>
      </c>
      <c r="B96" t="n">
        <v>2.5</v>
      </c>
      <c r="C96" t="n">
        <v>2.37</v>
      </c>
      <c r="D96" t="n">
        <v>2.53</v>
      </c>
      <c r="E96" t="n">
        <v>2.4</v>
      </c>
      <c r="F96" t="n">
        <v>2.51</v>
      </c>
      <c r="G96" t="n">
        <v>2.49</v>
      </c>
      <c r="H96">
        <f>MAX(B96:G96)</f>
        <v/>
      </c>
      <c r="I96">
        <f>(I95)</f>
        <v/>
      </c>
      <c r="J96" s="28">
        <f>(H96-I96)/(I96)</f>
        <v/>
      </c>
      <c r="K96" s="27">
        <f>(K95)</f>
        <v/>
      </c>
      <c r="L96" s="28">
        <f>(H96-K96)/(K96)</f>
        <v/>
      </c>
      <c r="M96">
        <f>1000*H96</f>
        <v/>
      </c>
      <c r="N96" s="207">
        <f>(N95+7)</f>
        <v/>
      </c>
      <c r="O96" s="171">
        <f>(O95)</f>
        <v/>
      </c>
      <c r="P96" s="172">
        <f>(N96-O96)</f>
        <v/>
      </c>
      <c r="Q96" s="171">
        <f>(Q95)</f>
        <v/>
      </c>
      <c r="R96" s="368">
        <f>(N96-O96)/7</f>
        <v/>
      </c>
      <c r="S96" s="351">
        <f>(S95)</f>
        <v/>
      </c>
    </row>
    <row r="97">
      <c r="A97" s="63">
        <f>(A96)</f>
        <v/>
      </c>
      <c r="B97" s="63" t="n">
        <v>2.62</v>
      </c>
      <c r="C97" s="63" t="n">
        <v>2.6</v>
      </c>
      <c r="D97" s="63" t="n">
        <v>2.56</v>
      </c>
      <c r="E97" s="63" t="n">
        <v>2.5</v>
      </c>
      <c r="F97" s="63" t="n">
        <v>2.64</v>
      </c>
      <c r="G97" s="63" t="n">
        <v>2.6</v>
      </c>
      <c r="H97" s="63">
        <f>MAX(B97:G97)</f>
        <v/>
      </c>
      <c r="I97" s="63">
        <f>(I96)</f>
        <v/>
      </c>
      <c r="J97" s="58">
        <f>(H97-I97)/(I97)</f>
        <v/>
      </c>
      <c r="K97" s="59">
        <f>(K96)</f>
        <v/>
      </c>
      <c r="L97" s="58">
        <f>(H97-K97)/(K97)</f>
        <v/>
      </c>
      <c r="M97" s="63">
        <f>1000*H97</f>
        <v/>
      </c>
      <c r="N97" s="61">
        <f>(N96+7)</f>
        <v/>
      </c>
      <c r="O97" s="173">
        <f>(O96)</f>
        <v/>
      </c>
      <c r="P97" s="174">
        <f>(N97-O97)</f>
        <v/>
      </c>
      <c r="Q97" s="173">
        <f>(Q96)</f>
        <v/>
      </c>
      <c r="R97" s="368">
        <f>(N97-O97)/7</f>
        <v/>
      </c>
      <c r="S97" s="372">
        <f>(S96)</f>
        <v/>
      </c>
    </row>
    <row r="98">
      <c r="A98">
        <f>(A97)</f>
        <v/>
      </c>
      <c r="B98" t="n">
        <v>2.2</v>
      </c>
      <c r="C98" t="n">
        <v>2.3</v>
      </c>
      <c r="D98" t="n">
        <v>2.35</v>
      </c>
      <c r="E98" t="n">
        <v>2.27</v>
      </c>
      <c r="F98" t="n">
        <v>2.22</v>
      </c>
      <c r="G98" t="n">
        <v>2.37</v>
      </c>
      <c r="H98">
        <f>MAX(B98:G98)</f>
        <v/>
      </c>
      <c r="I98">
        <f>(I97)</f>
        <v/>
      </c>
      <c r="J98" s="28">
        <f>(H98-I98)/(I98)</f>
        <v/>
      </c>
      <c r="K98" s="27">
        <f>(K97)</f>
        <v/>
      </c>
      <c r="L98" s="28">
        <f>(H98-K98)/(K98)</f>
        <v/>
      </c>
      <c r="M98">
        <f>1000*H98</f>
        <v/>
      </c>
      <c r="N98" s="207">
        <f>(N97+7)</f>
        <v/>
      </c>
      <c r="O98" s="171">
        <f>(O97)</f>
        <v/>
      </c>
      <c r="P98" s="172">
        <f>(N98-O98)</f>
        <v/>
      </c>
      <c r="Q98" s="171">
        <f>(Q97)</f>
        <v/>
      </c>
      <c r="R98" s="368">
        <f>(N98-O98)/7</f>
        <v/>
      </c>
      <c r="S98" s="351" t="inlineStr">
        <is>
          <t>Month 7</t>
        </is>
      </c>
    </row>
    <row r="99">
      <c r="A99">
        <f>(A98)</f>
        <v/>
      </c>
      <c r="B99" t="n">
        <v>2.3</v>
      </c>
      <c r="C99" t="n">
        <v>2.42</v>
      </c>
      <c r="D99" t="n">
        <v>2.37</v>
      </c>
      <c r="E99" t="n">
        <v>2.7</v>
      </c>
      <c r="F99" t="n">
        <v>2.34</v>
      </c>
      <c r="G99" t="n">
        <v>2.49</v>
      </c>
      <c r="H99">
        <f>MAX(B99:G99)</f>
        <v/>
      </c>
      <c r="I99">
        <f>(I98)</f>
        <v/>
      </c>
      <c r="J99" s="28">
        <f>(H99-I99)/(I99)</f>
        <v/>
      </c>
      <c r="K99" s="27">
        <f>(K98)</f>
        <v/>
      </c>
      <c r="L99" s="28">
        <f>(H99-K99)/(K99)</f>
        <v/>
      </c>
      <c r="M99">
        <f>1000*H99</f>
        <v/>
      </c>
      <c r="N99" s="207">
        <f>(N98+7)</f>
        <v/>
      </c>
      <c r="O99" s="171">
        <f>(O98)</f>
        <v/>
      </c>
      <c r="P99" s="172">
        <f>(N99-O99)</f>
        <v/>
      </c>
      <c r="Q99" s="171">
        <f>(Q98)</f>
        <v/>
      </c>
      <c r="R99" s="368">
        <f>(N99-O99)/7</f>
        <v/>
      </c>
      <c r="S99" s="351">
        <f>(S98)</f>
        <v/>
      </c>
    </row>
    <row r="100">
      <c r="A100">
        <f>(A99)</f>
        <v/>
      </c>
      <c r="B100" t="n">
        <v>2.61</v>
      </c>
      <c r="C100" t="n">
        <v>2.51</v>
      </c>
      <c r="D100" t="n">
        <v>2.34</v>
      </c>
      <c r="E100" t="n">
        <v>2.47</v>
      </c>
      <c r="F100" t="n">
        <v>2.43</v>
      </c>
      <c r="G100" t="n">
        <v>2.56</v>
      </c>
      <c r="H100">
        <f>MAX(B100:G100)</f>
        <v/>
      </c>
      <c r="I100">
        <f>(I99)</f>
        <v/>
      </c>
      <c r="J100" s="28">
        <f>(H100-I100)/(I100)</f>
        <v/>
      </c>
      <c r="K100" s="27">
        <f>(K99)</f>
        <v/>
      </c>
      <c r="L100" s="28">
        <f>(H100-K100)/(K100)</f>
        <v/>
      </c>
      <c r="M100">
        <f>1000*H100</f>
        <v/>
      </c>
      <c r="N100" s="207">
        <f>(N99+7)</f>
        <v/>
      </c>
      <c r="O100" s="171">
        <f>(O99)</f>
        <v/>
      </c>
      <c r="P100" s="172">
        <f>(N100-O100)</f>
        <v/>
      </c>
      <c r="Q100" s="171">
        <f>(Q99)</f>
        <v/>
      </c>
      <c r="R100" s="368">
        <f>(N100-O100)/7</f>
        <v/>
      </c>
      <c r="S100" s="351">
        <f>(S99)</f>
        <v/>
      </c>
    </row>
    <row r="101">
      <c r="A101" s="63">
        <f>(A100)</f>
        <v/>
      </c>
      <c r="B101" s="63" t="n">
        <v>2.45</v>
      </c>
      <c r="C101" s="63" t="n">
        <v>2.35</v>
      </c>
      <c r="D101" s="63" t="n">
        <v>2.45</v>
      </c>
      <c r="E101" s="63" t="n">
        <v>2.4</v>
      </c>
      <c r="F101" s="63" t="n">
        <v>2.36</v>
      </c>
      <c r="G101" s="63" t="n">
        <v>2.44</v>
      </c>
      <c r="H101" s="63">
        <f>MAX(B101:G101)</f>
        <v/>
      </c>
      <c r="I101" s="63">
        <f>(I100)</f>
        <v/>
      </c>
      <c r="J101" s="58">
        <f>(H101-I101)/(I101)</f>
        <v/>
      </c>
      <c r="K101" s="59">
        <f>(K100)</f>
        <v/>
      </c>
      <c r="L101" s="58">
        <f>(H101-K101)/(K101)</f>
        <v/>
      </c>
      <c r="M101" s="63">
        <f>1000*H101</f>
        <v/>
      </c>
      <c r="N101" s="61">
        <f>(N100+7)</f>
        <v/>
      </c>
      <c r="O101" s="173">
        <f>(O100)</f>
        <v/>
      </c>
      <c r="P101" s="174">
        <f>(N101-O101)</f>
        <v/>
      </c>
      <c r="Q101" s="173">
        <f>(Q100)</f>
        <v/>
      </c>
      <c r="R101" s="368">
        <f>(N101-O101)/7</f>
        <v/>
      </c>
      <c r="S101" s="372">
        <f>(S100)</f>
        <v/>
      </c>
    </row>
    <row r="102">
      <c r="A102" t="n">
        <v>20</v>
      </c>
      <c r="B102" t="n">
        <v>2.42</v>
      </c>
      <c r="C102" t="n">
        <v>2.48</v>
      </c>
      <c r="D102" t="n">
        <v>2.52</v>
      </c>
      <c r="E102" t="n">
        <v>2.5</v>
      </c>
      <c r="F102" t="n">
        <v>2.47</v>
      </c>
      <c r="G102" t="n">
        <v>2.43</v>
      </c>
      <c r="H102">
        <f>MAX(B102:G102)</f>
        <v/>
      </c>
      <c r="I102">
        <f>(I77)</f>
        <v/>
      </c>
      <c r="J102" s="28">
        <f>(H102-I102)/(I102)</f>
        <v/>
      </c>
      <c r="K102" s="43">
        <f>AVERAGE(H102:H109)</f>
        <v/>
      </c>
      <c r="L102" s="28">
        <f>(H102-K102)/(K102)</f>
        <v/>
      </c>
      <c r="M102">
        <f>1000*H102</f>
        <v/>
      </c>
      <c r="N102" s="207">
        <f>(N101+7)</f>
        <v/>
      </c>
      <c r="O102" s="171" t="n">
        <v>43191</v>
      </c>
      <c r="P102" s="172">
        <f>(N102-O102)</f>
        <v/>
      </c>
      <c r="Q102" s="171" t="n">
        <v>40648</v>
      </c>
      <c r="R102" s="368">
        <f>(N102-O102)/7</f>
        <v/>
      </c>
      <c r="S102" s="351" t="inlineStr">
        <is>
          <t>Month 6</t>
        </is>
      </c>
    </row>
    <row r="103">
      <c r="A103" t="n">
        <v>20</v>
      </c>
      <c r="B103" t="n">
        <v>2.5</v>
      </c>
      <c r="C103" t="n">
        <v>2.38</v>
      </c>
      <c r="D103" t="n">
        <v>2.34</v>
      </c>
      <c r="E103" t="n">
        <v>2.57</v>
      </c>
      <c r="F103" t="n">
        <v>2.43</v>
      </c>
      <c r="G103" t="n">
        <v>2.47</v>
      </c>
      <c r="H103">
        <f>MAX(B103:G103)</f>
        <v/>
      </c>
      <c r="I103">
        <f>(I102)</f>
        <v/>
      </c>
      <c r="J103" s="28">
        <f>(H103-I103)/(I103)</f>
        <v/>
      </c>
      <c r="K103" s="27">
        <f>(K102)</f>
        <v/>
      </c>
      <c r="L103" s="28">
        <f>(H103-K103)/(K103)</f>
        <v/>
      </c>
      <c r="M103">
        <f>1000*H103</f>
        <v/>
      </c>
      <c r="N103" s="207">
        <f>(N102+7)</f>
        <v/>
      </c>
      <c r="O103" s="171">
        <f>(O102)</f>
        <v/>
      </c>
      <c r="P103" s="172">
        <f>(N103-O103)</f>
        <v/>
      </c>
      <c r="Q103" s="171">
        <f>(Q102)</f>
        <v/>
      </c>
      <c r="R103" s="368">
        <f>(N103-O103)/7</f>
        <v/>
      </c>
      <c r="S103" s="351">
        <f>(S102)</f>
        <v/>
      </c>
    </row>
    <row r="104">
      <c r="A104" t="n">
        <v>20</v>
      </c>
      <c r="B104" t="n">
        <v>2.42</v>
      </c>
      <c r="C104" t="n">
        <v>2.51</v>
      </c>
      <c r="D104" t="n">
        <v>2.37</v>
      </c>
      <c r="E104" t="n">
        <v>2.46</v>
      </c>
      <c r="F104" t="n">
        <v>2.34</v>
      </c>
      <c r="G104" t="n">
        <v>2.4</v>
      </c>
      <c r="H104">
        <f>MAX(B104:G104)</f>
        <v/>
      </c>
      <c r="I104">
        <f>(I103)</f>
        <v/>
      </c>
      <c r="J104" s="28">
        <f>(H104-I104)/(I104)</f>
        <v/>
      </c>
      <c r="K104" s="27">
        <f>(K103)</f>
        <v/>
      </c>
      <c r="L104" s="28">
        <f>(H104-K104)/(K104)</f>
        <v/>
      </c>
      <c r="M104">
        <f>1000*H104</f>
        <v/>
      </c>
      <c r="N104" s="207">
        <f>(N103+7)</f>
        <v/>
      </c>
      <c r="O104" s="171">
        <f>(O103)</f>
        <v/>
      </c>
      <c r="P104" s="172">
        <f>(N104-O104)</f>
        <v/>
      </c>
      <c r="Q104" s="171">
        <f>(Q103)</f>
        <v/>
      </c>
      <c r="R104" s="368">
        <f>(N104-O104)/7</f>
        <v/>
      </c>
      <c r="S104" s="351">
        <f>(S103)</f>
        <v/>
      </c>
    </row>
    <row r="105">
      <c r="A105" t="n">
        <v>20</v>
      </c>
      <c r="B105" t="n">
        <v>2.57</v>
      </c>
      <c r="C105" t="n">
        <v>2.34</v>
      </c>
      <c r="D105" t="n">
        <v>2.53</v>
      </c>
      <c r="E105" t="n">
        <v>2.45</v>
      </c>
      <c r="F105" t="n">
        <v>2.38</v>
      </c>
      <c r="G105" t="n">
        <v>2.44</v>
      </c>
      <c r="H105">
        <f>MAX(B105:G105)</f>
        <v/>
      </c>
      <c r="I105">
        <f>(I104)</f>
        <v/>
      </c>
      <c r="J105" s="28">
        <f>(H105-I105)/(I105)</f>
        <v/>
      </c>
      <c r="K105" s="27">
        <f>(K104)</f>
        <v/>
      </c>
      <c r="L105" s="28">
        <f>(H105-K105)/(K105)</f>
        <v/>
      </c>
      <c r="M105">
        <f>1000*H105</f>
        <v/>
      </c>
      <c r="N105" s="207">
        <f>(N104+7)</f>
        <v/>
      </c>
      <c r="O105" s="171">
        <f>(O104)</f>
        <v/>
      </c>
      <c r="P105" s="172">
        <f>(N105-O105)</f>
        <v/>
      </c>
      <c r="Q105" s="171">
        <f>(Q104)</f>
        <v/>
      </c>
      <c r="R105" s="368">
        <f>(N105-O105)/7</f>
        <v/>
      </c>
      <c r="S105" s="351">
        <f>(S104)</f>
        <v/>
      </c>
    </row>
    <row r="106">
      <c r="A106" s="63" t="n">
        <v>20</v>
      </c>
      <c r="B106" s="63" t="n">
        <v>2.5</v>
      </c>
      <c r="C106" s="63" t="n">
        <v>2.37</v>
      </c>
      <c r="D106" s="63" t="n">
        <v>2.44</v>
      </c>
      <c r="E106" s="63" t="n">
        <v>2.32</v>
      </c>
      <c r="F106" s="63" t="n">
        <v>2.47</v>
      </c>
      <c r="G106" s="63" t="n">
        <v>2.51</v>
      </c>
      <c r="H106" s="63">
        <f>MAX(B106:G106)</f>
        <v/>
      </c>
      <c r="I106" s="63">
        <f>(I105)</f>
        <v/>
      </c>
      <c r="J106" s="58">
        <f>(H106-I106)/(I106)</f>
        <v/>
      </c>
      <c r="K106" s="59">
        <f>(K105)</f>
        <v/>
      </c>
      <c r="L106" s="58">
        <f>(H106-K106)/(K106)</f>
        <v/>
      </c>
      <c r="M106" s="63">
        <f>1000*H106</f>
        <v/>
      </c>
      <c r="N106" s="61">
        <f>(N105+7)</f>
        <v/>
      </c>
      <c r="O106" s="173">
        <f>(O105)</f>
        <v/>
      </c>
      <c r="P106" s="174">
        <f>(N106-O106)</f>
        <v/>
      </c>
      <c r="Q106" s="173">
        <f>(Q105)</f>
        <v/>
      </c>
      <c r="R106" s="368">
        <f>(N106-O106)/7</f>
        <v/>
      </c>
      <c r="S106" s="372">
        <f>(S105)</f>
        <v/>
      </c>
    </row>
    <row r="107">
      <c r="A107" t="n">
        <v>20</v>
      </c>
      <c r="B107" t="n">
        <v>2.69</v>
      </c>
      <c r="C107" t="n">
        <v>2.56</v>
      </c>
      <c r="D107" t="n">
        <v>2.69</v>
      </c>
      <c r="E107" t="n">
        <v>2.43</v>
      </c>
      <c r="F107" t="n">
        <v>2.48</v>
      </c>
      <c r="G107" t="n">
        <v>2.67</v>
      </c>
      <c r="H107">
        <f>MAX(B107:G107)</f>
        <v/>
      </c>
      <c r="I107">
        <f>(I106)</f>
        <v/>
      </c>
      <c r="J107" s="28">
        <f>(H107-I107)/(I107)</f>
        <v/>
      </c>
      <c r="K107" s="27">
        <f>(K106)</f>
        <v/>
      </c>
      <c r="L107" s="28">
        <f>(H107-K107)/(K107)</f>
        <v/>
      </c>
      <c r="M107">
        <f>1000*H107</f>
        <v/>
      </c>
      <c r="N107" s="207">
        <f>(N106+7)</f>
        <v/>
      </c>
      <c r="O107" s="171">
        <f>(O106)</f>
        <v/>
      </c>
      <c r="P107" s="172">
        <f>(N107-O107)</f>
        <v/>
      </c>
      <c r="Q107" s="171">
        <f>(Q106)</f>
        <v/>
      </c>
      <c r="R107" s="368">
        <f>(N107-O107)/7</f>
        <v/>
      </c>
      <c r="S107" s="351" t="inlineStr">
        <is>
          <t>Month 5</t>
        </is>
      </c>
      <c r="U107" s="30" t="n"/>
      <c r="V107" s="30" t="n"/>
      <c r="W107" s="30" t="n"/>
      <c r="X107" s="30" t="n"/>
    </row>
    <row r="108">
      <c r="A108" t="n">
        <v>20</v>
      </c>
      <c r="B108" t="n">
        <v>2.38</v>
      </c>
      <c r="C108" t="n">
        <v>2.3</v>
      </c>
      <c r="D108" t="n">
        <v>2.69</v>
      </c>
      <c r="E108" t="n">
        <v>2.67</v>
      </c>
      <c r="F108" t="n">
        <v>2.69</v>
      </c>
      <c r="G108" t="n">
        <v>2.67</v>
      </c>
      <c r="H108">
        <f>MAX(B108:G108)</f>
        <v/>
      </c>
      <c r="I108">
        <f>(I107)</f>
        <v/>
      </c>
      <c r="J108" s="28">
        <f>(H108-I108)/(I108)</f>
        <v/>
      </c>
      <c r="K108" s="27">
        <f>(K107)</f>
        <v/>
      </c>
      <c r="L108" s="28">
        <f>(H108-K108)/(K108)</f>
        <v/>
      </c>
      <c r="M108">
        <f>1000*H108</f>
        <v/>
      </c>
      <c r="N108" s="207">
        <f>(N107+7)</f>
        <v/>
      </c>
      <c r="O108" s="171">
        <f>(O107)</f>
        <v/>
      </c>
      <c r="P108" s="172">
        <f>(N108-O108)</f>
        <v/>
      </c>
      <c r="Q108" s="171">
        <f>(Q107)</f>
        <v/>
      </c>
      <c r="R108" s="368">
        <f>(N108-O108)/7</f>
        <v/>
      </c>
      <c r="S108" s="351">
        <f>(S107)</f>
        <v/>
      </c>
      <c r="U108" s="370" t="n"/>
      <c r="V108" s="27" t="n"/>
      <c r="W108" s="369" t="n"/>
      <c r="X108" s="370" t="n"/>
    </row>
    <row r="109">
      <c r="A109" t="n">
        <v>20</v>
      </c>
      <c r="B109" t="n">
        <v>2.4</v>
      </c>
      <c r="C109" t="n">
        <v>2.15</v>
      </c>
      <c r="D109" t="n">
        <v>2.34</v>
      </c>
      <c r="E109" t="n">
        <v>2.4</v>
      </c>
      <c r="F109" t="n">
        <v>2.37</v>
      </c>
      <c r="G109" t="n">
        <v>2.41</v>
      </c>
      <c r="H109">
        <f>MAX(B109:G109)</f>
        <v/>
      </c>
      <c r="I109">
        <f>(I108)</f>
        <v/>
      </c>
      <c r="J109" s="28">
        <f>(H109-I109)/(I109)</f>
        <v/>
      </c>
      <c r="K109" s="27">
        <f>(K108)</f>
        <v/>
      </c>
      <c r="L109" s="28">
        <f>(H109-K109)/(K109)</f>
        <v/>
      </c>
      <c r="M109">
        <f>1000*H109</f>
        <v/>
      </c>
      <c r="N109" s="207">
        <f>(N108+7)</f>
        <v/>
      </c>
      <c r="O109" s="171">
        <f>(O108)</f>
        <v/>
      </c>
      <c r="P109" s="172">
        <f>(N109-O109)</f>
        <v/>
      </c>
      <c r="Q109" s="171">
        <f>(Q108)</f>
        <v/>
      </c>
      <c r="R109" s="368">
        <f>(N109-O109)/7</f>
        <v/>
      </c>
      <c r="S109" s="351">
        <f>(S108)</f>
        <v/>
      </c>
      <c r="U109" s="369" t="n"/>
      <c r="V109" s="27" t="n"/>
      <c r="W109" s="369" t="n"/>
      <c r="X109" s="370" t="n"/>
    </row>
    <row r="110">
      <c r="A110" s="63">
        <f>(A109)</f>
        <v/>
      </c>
      <c r="B110" s="63" t="n">
        <v>2.46</v>
      </c>
      <c r="C110" s="63" t="n">
        <v>2.41</v>
      </c>
      <c r="D110" s="63" t="n">
        <v>2.23</v>
      </c>
      <c r="E110" s="63" t="n">
        <v>2.33</v>
      </c>
      <c r="F110" s="63" t="n">
        <v>2.42</v>
      </c>
      <c r="G110" s="63" t="n">
        <v>2.35</v>
      </c>
      <c r="H110" s="63">
        <f>MAX(B110:G110)</f>
        <v/>
      </c>
      <c r="I110" s="63">
        <f>(I109)</f>
        <v/>
      </c>
      <c r="J110" s="58">
        <f>(H110-I110)/(I110)</f>
        <v/>
      </c>
      <c r="K110" s="112">
        <f>AVERAGE(H110:H117)</f>
        <v/>
      </c>
      <c r="L110" s="58">
        <f>(H110-K110)/(K110)</f>
        <v/>
      </c>
      <c r="M110" s="63">
        <f>1000*H110</f>
        <v/>
      </c>
      <c r="N110" s="61">
        <f>(N109+7)</f>
        <v/>
      </c>
      <c r="O110" s="173">
        <f>(O109)</f>
        <v/>
      </c>
      <c r="P110" s="174">
        <f>(N110-O110)</f>
        <v/>
      </c>
      <c r="Q110" s="173">
        <f>(Q109)</f>
        <v/>
      </c>
      <c r="R110" s="368">
        <f>(N110-O110)/7</f>
        <v/>
      </c>
      <c r="S110" s="372">
        <f>(S109)</f>
        <v/>
      </c>
      <c r="U110" s="369" t="n"/>
      <c r="V110" s="27" t="n"/>
      <c r="W110" s="369" t="n"/>
      <c r="X110" s="370" t="n"/>
    </row>
    <row r="111">
      <c r="A111">
        <f>(A110)</f>
        <v/>
      </c>
      <c r="B111" t="n">
        <v>2.62</v>
      </c>
      <c r="C111" t="n">
        <v>2.69</v>
      </c>
      <c r="D111" t="n">
        <v>2.56</v>
      </c>
      <c r="E111" t="n">
        <v>2.5</v>
      </c>
      <c r="F111" t="n">
        <v>2.64</v>
      </c>
      <c r="G111" t="n">
        <v>2.6</v>
      </c>
      <c r="H111">
        <f>MAX(B111:G111)</f>
        <v/>
      </c>
      <c r="I111">
        <f>(I110)</f>
        <v/>
      </c>
      <c r="J111" s="28">
        <f>(H111-I111)/(I111)</f>
        <v/>
      </c>
      <c r="K111" s="27">
        <f>(K110)</f>
        <v/>
      </c>
      <c r="L111" s="28">
        <f>(H111-K111)/(K111)</f>
        <v/>
      </c>
      <c r="M111">
        <f>1000*H111</f>
        <v/>
      </c>
      <c r="N111" s="207">
        <f>(N110+7)</f>
        <v/>
      </c>
      <c r="O111" s="171">
        <f>(O110)</f>
        <v/>
      </c>
      <c r="P111" s="172">
        <f>(N111-O111)</f>
        <v/>
      </c>
      <c r="Q111" s="171">
        <f>(Q110)</f>
        <v/>
      </c>
      <c r="R111" s="368">
        <f>(N111-O111)/7</f>
        <v/>
      </c>
      <c r="S111" s="351" t="inlineStr">
        <is>
          <t>Month 4</t>
        </is>
      </c>
      <c r="U111" s="369" t="n"/>
      <c r="V111" s="27" t="n"/>
      <c r="W111" s="369" t="n"/>
      <c r="X111" s="370" t="n"/>
    </row>
    <row r="112">
      <c r="A112">
        <f>(A111)</f>
        <v/>
      </c>
      <c r="B112" t="n">
        <v>2.55</v>
      </c>
      <c r="C112" t="n">
        <v>2.45</v>
      </c>
      <c r="D112" t="n">
        <v>2.35</v>
      </c>
      <c r="E112" t="n">
        <v>2.47</v>
      </c>
      <c r="F112" t="n">
        <v>2.56</v>
      </c>
      <c r="G112" t="n">
        <v>2.65</v>
      </c>
      <c r="H112">
        <f>MAX(B112:G112)</f>
        <v/>
      </c>
      <c r="I112">
        <f>(I111)</f>
        <v/>
      </c>
      <c r="J112" s="28">
        <f>(H112-I112)/(I112)</f>
        <v/>
      </c>
      <c r="K112" s="27">
        <f>(K111)</f>
        <v/>
      </c>
      <c r="L112" s="28">
        <f>(H112-K112)/(K112)</f>
        <v/>
      </c>
      <c r="M112">
        <f>1000*H112</f>
        <v/>
      </c>
      <c r="N112" s="207">
        <f>(N111+7)</f>
        <v/>
      </c>
      <c r="O112" s="171">
        <f>(O111)</f>
        <v/>
      </c>
      <c r="P112" s="172">
        <f>(N112-O112)</f>
        <v/>
      </c>
      <c r="Q112" s="171">
        <f>(Q111)</f>
        <v/>
      </c>
      <c r="R112" s="368">
        <f>(N112-O112)/7</f>
        <v/>
      </c>
      <c r="S112" s="351">
        <f>(S111)</f>
        <v/>
      </c>
      <c r="U112" s="369" t="n"/>
      <c r="V112" s="27" t="n"/>
      <c r="W112" s="369" t="n"/>
      <c r="X112" s="370" t="n"/>
    </row>
    <row r="113">
      <c r="A113">
        <f>(A112)</f>
        <v/>
      </c>
      <c r="B113" t="n">
        <v>2.43</v>
      </c>
      <c r="C113" t="n">
        <v>2.56</v>
      </c>
      <c r="D113" t="n">
        <v>2.56</v>
      </c>
      <c r="E113" t="n">
        <v>2.65</v>
      </c>
      <c r="F113" t="n">
        <v>2.75</v>
      </c>
      <c r="G113" t="n">
        <v>2.7</v>
      </c>
      <c r="H113">
        <f>MAX(B113:G113)</f>
        <v/>
      </c>
      <c r="I113">
        <f>(I112)</f>
        <v/>
      </c>
      <c r="J113" s="28">
        <f>(H113-I113)/(I113)</f>
        <v/>
      </c>
      <c r="K113" s="27">
        <f>(K112)</f>
        <v/>
      </c>
      <c r="L113" s="28">
        <f>(H113-K113)/(K113)</f>
        <v/>
      </c>
      <c r="M113">
        <f>1000*H113</f>
        <v/>
      </c>
      <c r="N113" s="207">
        <f>(N112+7)</f>
        <v/>
      </c>
      <c r="O113" s="171">
        <f>(O112)</f>
        <v/>
      </c>
      <c r="P113" s="172">
        <f>(N113-O113)</f>
        <v/>
      </c>
      <c r="Q113" s="171">
        <f>(Q112)</f>
        <v/>
      </c>
      <c r="R113" s="368">
        <f>(N113-O113)/7</f>
        <v/>
      </c>
      <c r="S113" s="351">
        <f>(S112)</f>
        <v/>
      </c>
      <c r="U113" s="67" t="n"/>
    </row>
    <row r="114">
      <c r="A114" s="63">
        <f>(A113)</f>
        <v/>
      </c>
      <c r="B114" s="63" t="n">
        <v>2.3</v>
      </c>
      <c r="C114" s="63" t="n">
        <v>2.42</v>
      </c>
      <c r="D114" s="63" t="n">
        <v>2.37</v>
      </c>
      <c r="E114" s="63" t="n">
        <v>2.52</v>
      </c>
      <c r="F114" s="63" t="n">
        <v>2.34</v>
      </c>
      <c r="G114" s="63" t="n">
        <v>2.49</v>
      </c>
      <c r="H114" s="63">
        <f>MAX(B114:G114)</f>
        <v/>
      </c>
      <c r="I114" s="63">
        <f>(I113)</f>
        <v/>
      </c>
      <c r="J114" s="58">
        <f>(H114-I114)/(I114)</f>
        <v/>
      </c>
      <c r="K114" s="59">
        <f>(K113)</f>
        <v/>
      </c>
      <c r="L114" s="58">
        <f>(H114-K114)/(K114)</f>
        <v/>
      </c>
      <c r="M114" s="63">
        <f>1000*H114</f>
        <v/>
      </c>
      <c r="N114" s="61">
        <f>(N113+7)</f>
        <v/>
      </c>
      <c r="O114" s="173">
        <f>(O113)</f>
        <v/>
      </c>
      <c r="P114" s="174">
        <f>(N114-O114)</f>
        <v/>
      </c>
      <c r="Q114" s="173">
        <f>(Q113)</f>
        <v/>
      </c>
      <c r="R114" s="368">
        <f>(N114-O114)/7</f>
        <v/>
      </c>
      <c r="S114" s="372">
        <f>(S113)</f>
        <v/>
      </c>
      <c r="U114" s="29" t="n"/>
      <c r="V114" s="29" t="n"/>
      <c r="W114" s="29" t="n"/>
      <c r="X114" s="29" t="n"/>
      <c r="Y114" s="29" t="n"/>
      <c r="AA114" s="29" t="n"/>
      <c r="AB114" s="29" t="n"/>
      <c r="AC114" s="29" t="n"/>
      <c r="AD114" s="29" t="n"/>
      <c r="AE114" s="29" t="n"/>
    </row>
    <row r="115">
      <c r="A115">
        <f>(A114)</f>
        <v/>
      </c>
      <c r="B115" t="n">
        <v>2.46</v>
      </c>
      <c r="C115" t="n">
        <v>2.41</v>
      </c>
      <c r="D115" t="n">
        <v>2.23</v>
      </c>
      <c r="E115" t="n">
        <v>2.33</v>
      </c>
      <c r="F115" t="n">
        <v>2.42</v>
      </c>
      <c r="G115" t="n">
        <v>2.35</v>
      </c>
      <c r="H115">
        <f>MAX(B115:G115)</f>
        <v/>
      </c>
      <c r="I115">
        <f>(I114)</f>
        <v/>
      </c>
      <c r="J115" s="28">
        <f>(H115-I115)/(I115)</f>
        <v/>
      </c>
      <c r="K115" s="27">
        <f>(K114)</f>
        <v/>
      </c>
      <c r="L115" s="28">
        <f>(H115-K115)/(K115)</f>
        <v/>
      </c>
      <c r="M115">
        <f>1000*H115</f>
        <v/>
      </c>
      <c r="N115" s="207">
        <f>(N114+7)</f>
        <v/>
      </c>
      <c r="O115" s="171">
        <f>(O114)</f>
        <v/>
      </c>
      <c r="P115" s="172">
        <f>(N115-O115)</f>
        <v/>
      </c>
      <c r="Q115" s="171">
        <f>(Q114)</f>
        <v/>
      </c>
      <c r="R115" s="368">
        <f>(N115-O115)/7</f>
        <v/>
      </c>
      <c r="S115" s="351" t="inlineStr">
        <is>
          <t>Month 3</t>
        </is>
      </c>
      <c r="U115" s="27" t="n"/>
      <c r="V115" s="27" t="n"/>
      <c r="W115" s="27" t="n"/>
      <c r="X115" s="27" t="n"/>
      <c r="Y115" s="28" t="n"/>
    </row>
    <row r="116">
      <c r="A116">
        <f>(A115)</f>
        <v/>
      </c>
      <c r="B116" t="n">
        <v>2.61</v>
      </c>
      <c r="C116" t="n">
        <v>2.51</v>
      </c>
      <c r="D116" t="n">
        <v>2.34</v>
      </c>
      <c r="E116" t="n">
        <v>2.47</v>
      </c>
      <c r="F116" t="n">
        <v>2.43</v>
      </c>
      <c r="G116" t="n">
        <v>2.56</v>
      </c>
      <c r="H116">
        <f>MAX(B116:G116)</f>
        <v/>
      </c>
      <c r="I116">
        <f>(I115)</f>
        <v/>
      </c>
      <c r="J116" s="28">
        <f>(H116-I116)/(I116)</f>
        <v/>
      </c>
      <c r="K116" s="27">
        <f>(K115)</f>
        <v/>
      </c>
      <c r="L116" s="28">
        <f>(H116-K116)/(K116)</f>
        <v/>
      </c>
      <c r="M116">
        <f>1000*H116</f>
        <v/>
      </c>
      <c r="N116" s="207">
        <f>(N115+7)</f>
        <v/>
      </c>
      <c r="O116" s="171">
        <f>(O115)</f>
        <v/>
      </c>
      <c r="P116" s="172">
        <f>(N116-O116)</f>
        <v/>
      </c>
      <c r="Q116" s="171">
        <f>(Q115)</f>
        <v/>
      </c>
      <c r="R116" s="368">
        <f>(N116-O116)/7</f>
        <v/>
      </c>
      <c r="S116" s="351">
        <f>(S115)</f>
        <v/>
      </c>
    </row>
    <row r="117">
      <c r="A117">
        <f>(A116)</f>
        <v/>
      </c>
      <c r="B117" t="n">
        <v>2.5</v>
      </c>
      <c r="C117" t="n">
        <v>2.38</v>
      </c>
      <c r="D117" t="n">
        <v>2.34</v>
      </c>
      <c r="E117" t="n">
        <v>2.57</v>
      </c>
      <c r="F117" t="n">
        <v>2.43</v>
      </c>
      <c r="G117" t="n">
        <v>2.47</v>
      </c>
      <c r="H117">
        <f>MAX(B117:G117)</f>
        <v/>
      </c>
      <c r="I117">
        <f>(I116)</f>
        <v/>
      </c>
      <c r="J117" s="28">
        <f>(H117-I117)/(I117)</f>
        <v/>
      </c>
      <c r="K117" s="27">
        <f>(K116)</f>
        <v/>
      </c>
      <c r="L117" s="28">
        <f>(H117-K117)/(K117)</f>
        <v/>
      </c>
      <c r="M117">
        <f>1000*H117</f>
        <v/>
      </c>
      <c r="N117" s="207">
        <f>(N116+7)</f>
        <v/>
      </c>
      <c r="O117" s="171">
        <f>(O116)</f>
        <v/>
      </c>
      <c r="P117" s="172">
        <f>(N117-O117)</f>
        <v/>
      </c>
      <c r="Q117" s="171">
        <f>(Q116)</f>
        <v/>
      </c>
      <c r="R117" s="368">
        <f>(N117-O117)/7</f>
        <v/>
      </c>
      <c r="S117" s="351">
        <f>(S116)</f>
        <v/>
      </c>
    </row>
    <row r="118">
      <c r="A118" s="63">
        <f>(A117)</f>
        <v/>
      </c>
      <c r="B118" s="63" t="n">
        <v>2.5</v>
      </c>
      <c r="C118" s="63" t="n">
        <v>2.37</v>
      </c>
      <c r="D118" s="63" t="n">
        <v>2.53</v>
      </c>
      <c r="E118" s="63" t="n">
        <v>2.4</v>
      </c>
      <c r="F118" s="63" t="n">
        <v>2.51</v>
      </c>
      <c r="G118" s="63" t="n">
        <v>2.49</v>
      </c>
      <c r="H118" s="63">
        <f>MAX(B118:G118)</f>
        <v/>
      </c>
      <c r="I118" s="63">
        <f>(I117)</f>
        <v/>
      </c>
      <c r="J118" s="58">
        <f>(H118-I118)/(I118)</f>
        <v/>
      </c>
      <c r="K118" s="112">
        <f>AVERAGE(H118:H128)</f>
        <v/>
      </c>
      <c r="L118" s="58">
        <f>(H118-K118)/(K118)</f>
        <v/>
      </c>
      <c r="M118" s="63">
        <f>1000*H118</f>
        <v/>
      </c>
      <c r="N118" s="61">
        <f>(N117+7)</f>
        <v/>
      </c>
      <c r="O118" s="173">
        <f>(O117)</f>
        <v/>
      </c>
      <c r="P118" s="174">
        <f>(N118-O118)</f>
        <v/>
      </c>
      <c r="Q118" s="173">
        <f>(Q117)</f>
        <v/>
      </c>
      <c r="R118" s="368">
        <f>(N118-O118)/7</f>
        <v/>
      </c>
      <c r="S118" s="372">
        <f>(S117)</f>
        <v/>
      </c>
    </row>
    <row r="119">
      <c r="A119">
        <f>(A118)</f>
        <v/>
      </c>
      <c r="B119" t="n">
        <v>2.62</v>
      </c>
      <c r="C119" t="n">
        <v>2.69</v>
      </c>
      <c r="D119" t="n">
        <v>2.56</v>
      </c>
      <c r="E119" t="n">
        <v>2.5</v>
      </c>
      <c r="F119" t="n">
        <v>2.64</v>
      </c>
      <c r="G119" t="n">
        <v>2.6</v>
      </c>
      <c r="H119">
        <f>MAX(B119:G119)</f>
        <v/>
      </c>
      <c r="I119">
        <f>(I118)</f>
        <v/>
      </c>
      <c r="J119" s="28">
        <f>(H119-I119)/(I119)</f>
        <v/>
      </c>
      <c r="K119" s="27">
        <f>(K118)</f>
        <v/>
      </c>
      <c r="L119" s="28">
        <f>(H119-K119)/(K119)</f>
        <v/>
      </c>
      <c r="M119">
        <f>1000*H119</f>
        <v/>
      </c>
      <c r="N119" s="207">
        <f>(N118+7)</f>
        <v/>
      </c>
      <c r="O119" s="171">
        <f>(O118)</f>
        <v/>
      </c>
      <c r="P119" s="172">
        <f>(N119-O119)</f>
        <v/>
      </c>
      <c r="Q119" s="171">
        <f>(Q118)</f>
        <v/>
      </c>
      <c r="R119" s="368">
        <f>(N119-O119)/7</f>
        <v/>
      </c>
      <c r="S119" s="351" t="inlineStr">
        <is>
          <t>Month 2</t>
        </is>
      </c>
    </row>
    <row r="120">
      <c r="A120">
        <f>(A119)</f>
        <v/>
      </c>
      <c r="B120" t="n">
        <v>2.28</v>
      </c>
      <c r="C120" t="n">
        <v>2.32</v>
      </c>
      <c r="D120" t="n">
        <v>2.42</v>
      </c>
      <c r="E120" t="n">
        <v>2.48</v>
      </c>
      <c r="F120" t="n">
        <v>2.27</v>
      </c>
      <c r="G120" t="n">
        <v>2.32</v>
      </c>
      <c r="H120">
        <f>MAX(B120:G120)</f>
        <v/>
      </c>
      <c r="I120">
        <f>(I119)</f>
        <v/>
      </c>
      <c r="J120" s="28">
        <f>(H120-I120)/(I120)</f>
        <v/>
      </c>
      <c r="K120" s="27">
        <f>(K119)</f>
        <v/>
      </c>
      <c r="L120" s="28">
        <f>(H120-K120)/(K120)</f>
        <v/>
      </c>
      <c r="M120">
        <f>1000*H120</f>
        <v/>
      </c>
      <c r="N120" s="207">
        <f>(N119+7)</f>
        <v/>
      </c>
      <c r="O120" s="171">
        <f>(O119)</f>
        <v/>
      </c>
      <c r="P120" s="172">
        <f>(N120-O120)</f>
        <v/>
      </c>
      <c r="Q120" s="171">
        <f>(Q119)</f>
        <v/>
      </c>
      <c r="R120" s="368">
        <f>(N120-O120)/7</f>
        <v/>
      </c>
      <c r="S120" s="351">
        <f>(S119)</f>
        <v/>
      </c>
    </row>
    <row r="121">
      <c r="A121">
        <f>(A120)</f>
        <v/>
      </c>
      <c r="B121" t="n">
        <v>2.35</v>
      </c>
      <c r="C121" t="n">
        <v>2.54</v>
      </c>
      <c r="D121" t="n">
        <v>2.47</v>
      </c>
      <c r="E121" t="n">
        <v>2.43</v>
      </c>
      <c r="F121" t="n">
        <v>2.37</v>
      </c>
      <c r="G121" t="n">
        <v>2.51</v>
      </c>
      <c r="H121">
        <f>MAX(B121:G121)</f>
        <v/>
      </c>
      <c r="I121">
        <f>(I120)</f>
        <v/>
      </c>
      <c r="J121" s="28">
        <f>(H121-I121)/(I121)</f>
        <v/>
      </c>
      <c r="K121" s="27">
        <f>(K120)</f>
        <v/>
      </c>
      <c r="L121" s="28">
        <f>(H121-K121)/(K121)</f>
        <v/>
      </c>
      <c r="M121">
        <f>1000*H121</f>
        <v/>
      </c>
      <c r="N121" s="207">
        <f>(N120+7)</f>
        <v/>
      </c>
      <c r="O121" s="171">
        <f>(O120)</f>
        <v/>
      </c>
      <c r="P121" s="172">
        <f>(N121-O121)</f>
        <v/>
      </c>
      <c r="Q121" s="171">
        <f>(Q120)</f>
        <v/>
      </c>
      <c r="R121" s="368">
        <f>(N121-O121)/7</f>
        <v/>
      </c>
      <c r="S121" s="351">
        <f>(S120)</f>
        <v/>
      </c>
    </row>
    <row r="122">
      <c r="A122" s="63">
        <f>(A121)</f>
        <v/>
      </c>
      <c r="B122" s="63" t="n">
        <v>2.4</v>
      </c>
      <c r="C122" s="63" t="n">
        <v>2.48</v>
      </c>
      <c r="D122" s="63" t="n">
        <v>2.44</v>
      </c>
      <c r="E122" s="63" t="n">
        <v>2.51</v>
      </c>
      <c r="F122" s="63" t="n">
        <v>2.56</v>
      </c>
      <c r="G122" s="63" t="n">
        <v>2.49</v>
      </c>
      <c r="H122" s="63">
        <f>MAX(B122:G122)</f>
        <v/>
      </c>
      <c r="I122" s="63">
        <f>(I121)</f>
        <v/>
      </c>
      <c r="J122" s="58">
        <f>(H122-I122)/(I122)</f>
        <v/>
      </c>
      <c r="K122" s="59">
        <f>(K121)</f>
        <v/>
      </c>
      <c r="L122" s="58">
        <f>(H122-K122)/(K122)</f>
        <v/>
      </c>
      <c r="M122" s="63">
        <f>1000*H122</f>
        <v/>
      </c>
      <c r="N122" s="61">
        <f>(N121+7)</f>
        <v/>
      </c>
      <c r="O122" s="173">
        <f>(O121)</f>
        <v/>
      </c>
      <c r="P122" s="174">
        <f>(N122-O122)</f>
        <v/>
      </c>
      <c r="Q122" s="173">
        <f>(Q121)</f>
        <v/>
      </c>
      <c r="R122" s="368">
        <f>(N122-O122)/7</f>
        <v/>
      </c>
      <c r="S122" s="372">
        <f>(S121)</f>
        <v/>
      </c>
    </row>
    <row r="123">
      <c r="A123">
        <f>(A122)</f>
        <v/>
      </c>
      <c r="B123" t="n">
        <v>2.63</v>
      </c>
      <c r="C123" t="n">
        <v>2.52</v>
      </c>
      <c r="D123" t="n">
        <v>2.48</v>
      </c>
      <c r="E123" t="n">
        <v>2.59</v>
      </c>
      <c r="F123" t="n">
        <v>2.61</v>
      </c>
      <c r="G123" t="n">
        <v>2.54</v>
      </c>
      <c r="H123">
        <f>MAX(B123:G123)</f>
        <v/>
      </c>
      <c r="I123">
        <f>(I122)</f>
        <v/>
      </c>
      <c r="J123" s="28">
        <f>(H123-I123)/(I123)</f>
        <v/>
      </c>
      <c r="K123" s="27">
        <f>(K122)</f>
        <v/>
      </c>
      <c r="L123" s="28">
        <f>(H123-K123)/(K123)</f>
        <v/>
      </c>
      <c r="M123">
        <f>1000*H123</f>
        <v/>
      </c>
      <c r="N123" s="207">
        <f>(N122+7)</f>
        <v/>
      </c>
      <c r="O123" s="171">
        <f>(O122)</f>
        <v/>
      </c>
      <c r="P123" s="172">
        <f>(N123-O123)</f>
        <v/>
      </c>
      <c r="Q123" s="171">
        <f>(Q122)</f>
        <v/>
      </c>
      <c r="R123" s="368">
        <f>(N123-O123)/7</f>
        <v/>
      </c>
      <c r="S123" s="351" t="inlineStr">
        <is>
          <t>Month 1</t>
        </is>
      </c>
    </row>
    <row customHeight="1" ht="16" r="124" s="62" thickBot="1">
      <c r="A124" s="142">
        <f>(A123)</f>
        <v/>
      </c>
      <c r="B124" s="142" t="n">
        <v>2.3</v>
      </c>
      <c r="C124" s="142" t="n">
        <v>2.31</v>
      </c>
      <c r="D124" s="142" t="n">
        <v>2.28</v>
      </c>
      <c r="E124" s="142" t="n">
        <v>2.32</v>
      </c>
      <c r="F124" s="142" t="n">
        <v>2.3</v>
      </c>
      <c r="G124" s="142" t="n">
        <v>2.3</v>
      </c>
      <c r="H124" s="142">
        <f>MAX(B124:G124)</f>
        <v/>
      </c>
      <c r="I124" s="142">
        <f>(I123)</f>
        <v/>
      </c>
      <c r="J124" s="140">
        <f>(H124-I124)/(I124)</f>
        <v/>
      </c>
      <c r="K124" s="141">
        <f>(K123)</f>
        <v/>
      </c>
      <c r="L124" s="140">
        <f>(H124-K124)/(K124)</f>
        <v/>
      </c>
      <c r="M124" s="142">
        <f>1000*H124</f>
        <v/>
      </c>
      <c r="N124" s="143">
        <f>(N123+7)</f>
        <v/>
      </c>
      <c r="O124" s="153">
        <f>(O123)</f>
        <v/>
      </c>
      <c r="P124" s="154">
        <f>(N124-O124)</f>
        <v/>
      </c>
      <c r="Q124" s="153">
        <f>(Q123)</f>
        <v/>
      </c>
      <c r="R124" s="368">
        <f>(N124-O124)/7</f>
        <v/>
      </c>
      <c r="S124" s="376">
        <f>(S123)</f>
        <v/>
      </c>
    </row>
    <row customHeight="1" ht="16" r="125" s="62" thickTop="1">
      <c r="A125">
        <f>(A124)</f>
        <v/>
      </c>
      <c r="B125" t="n">
        <v>2.43</v>
      </c>
      <c r="C125" t="n">
        <v>2.56</v>
      </c>
      <c r="D125" t="n">
        <v>2.56</v>
      </c>
      <c r="E125" t="n">
        <v>2.65</v>
      </c>
      <c r="F125" t="n">
        <v>2.65</v>
      </c>
      <c r="G125" t="n">
        <v>2.65</v>
      </c>
      <c r="H125">
        <f>MAX(B125:G125)</f>
        <v/>
      </c>
      <c r="I125">
        <f>(I124)</f>
        <v/>
      </c>
      <c r="J125" s="28">
        <f>(H125-I125)/(I125)</f>
        <v/>
      </c>
      <c r="K125" s="27">
        <f>(K124)</f>
        <v/>
      </c>
      <c r="L125" s="28">
        <f>(H125-K125)/(K125)</f>
        <v/>
      </c>
      <c r="M125">
        <f>1000*H125</f>
        <v/>
      </c>
      <c r="N125" s="207">
        <f>(N124+1)</f>
        <v/>
      </c>
      <c r="O125" s="171">
        <f>(O124)</f>
        <v/>
      </c>
      <c r="P125" s="172">
        <f>(N125-O125)</f>
        <v/>
      </c>
      <c r="Q125" s="171">
        <f>(Q124)</f>
        <v/>
      </c>
      <c r="R125" s="368">
        <f>(N125-O125)/7</f>
        <v/>
      </c>
      <c r="S125" s="351">
        <f>(S124)</f>
        <v/>
      </c>
    </row>
    <row r="126">
      <c r="A126">
        <f>(A125)</f>
        <v/>
      </c>
      <c r="B126" t="n">
        <v>2.46</v>
      </c>
      <c r="C126" t="n">
        <v>2.41</v>
      </c>
      <c r="D126" t="n">
        <v>2.23</v>
      </c>
      <c r="E126" t="n">
        <v>2.33</v>
      </c>
      <c r="F126" t="n">
        <v>2.42</v>
      </c>
      <c r="G126" t="n">
        <v>2.35</v>
      </c>
      <c r="H126">
        <f>MAX(B126:G126)</f>
        <v/>
      </c>
      <c r="I126">
        <f>(I125)</f>
        <v/>
      </c>
      <c r="J126" s="28">
        <f>(H126-I126)/(I126)</f>
        <v/>
      </c>
      <c r="K126" s="27">
        <f>(K125)</f>
        <v/>
      </c>
      <c r="L126" s="28">
        <f>(H126-K126)/(K126)</f>
        <v/>
      </c>
      <c r="M126">
        <f>1000*H126</f>
        <v/>
      </c>
      <c r="N126" s="207">
        <f>(N125+1)</f>
        <v/>
      </c>
      <c r="O126" s="171">
        <f>(O125)</f>
        <v/>
      </c>
      <c r="P126" s="172">
        <f>(N126-O126)</f>
        <v/>
      </c>
      <c r="Q126" s="171">
        <f>(Q125)</f>
        <v/>
      </c>
      <c r="R126" s="368">
        <f>(N126-O126)/7</f>
        <v/>
      </c>
      <c r="S126" s="351">
        <f>(S125)</f>
        <v/>
      </c>
    </row>
    <row r="127">
      <c r="A127">
        <f>(A126)</f>
        <v/>
      </c>
      <c r="B127" t="n">
        <v>2.57</v>
      </c>
      <c r="C127" t="n">
        <v>2.34</v>
      </c>
      <c r="D127" t="n">
        <v>2.53</v>
      </c>
      <c r="E127" t="n">
        <v>2.45</v>
      </c>
      <c r="F127" t="n">
        <v>2.38</v>
      </c>
      <c r="G127" t="n">
        <v>2.44</v>
      </c>
      <c r="H127">
        <f>MAX(B127:G127)</f>
        <v/>
      </c>
      <c r="I127">
        <f>(I126)</f>
        <v/>
      </c>
      <c r="J127" s="28">
        <f>(H127-I127)/(I127)</f>
        <v/>
      </c>
      <c r="K127" s="27">
        <f>(K126)</f>
        <v/>
      </c>
      <c r="L127" s="28">
        <f>(H127-K127)/(K127)</f>
        <v/>
      </c>
      <c r="M127">
        <f>1000*H127</f>
        <v/>
      </c>
      <c r="N127" s="207">
        <f>(N126+1)</f>
        <v/>
      </c>
      <c r="O127" s="171">
        <f>(O126)</f>
        <v/>
      </c>
      <c r="P127" s="172">
        <f>(N127-O127)</f>
        <v/>
      </c>
      <c r="Q127" s="171">
        <f>(Q126)</f>
        <v/>
      </c>
      <c r="R127" s="368">
        <f>(N127-O127)/7</f>
        <v/>
      </c>
      <c r="S127" s="351">
        <f>(S126)</f>
        <v/>
      </c>
    </row>
    <row customHeight="1" ht="16" r="128" s="62" thickBot="1">
      <c r="A128" s="208">
        <f>(A124)</f>
        <v/>
      </c>
      <c r="B128" s="208" t="n">
        <v>2.61</v>
      </c>
      <c r="C128" s="208" t="n">
        <v>2.51</v>
      </c>
      <c r="D128" s="208" t="n">
        <v>2.34</v>
      </c>
      <c r="E128" s="208" t="n">
        <v>2.47</v>
      </c>
      <c r="F128" s="208" t="n">
        <v>2.43</v>
      </c>
      <c r="G128" s="208" t="n">
        <v>2.56</v>
      </c>
      <c r="H128" s="208">
        <f>MAX(B128:G128)</f>
        <v/>
      </c>
      <c r="I128" s="208">
        <f>(I124)</f>
        <v/>
      </c>
      <c r="J128" s="150">
        <f>(H128-I128)/(I128)</f>
        <v/>
      </c>
      <c r="K128" s="151">
        <f>(K124)</f>
        <v/>
      </c>
      <c r="L128" s="150">
        <f>(H128-K128)/(K128)</f>
        <v/>
      </c>
      <c r="M128" s="208">
        <f>1000*H128</f>
        <v/>
      </c>
      <c r="N128" s="157">
        <f>(N124+7)</f>
        <v/>
      </c>
      <c r="O128" s="144">
        <f>(O124)</f>
        <v/>
      </c>
      <c r="P128" s="145">
        <f>(N128-O128)</f>
        <v/>
      </c>
      <c r="Q128" s="144">
        <f>(Q124)</f>
        <v/>
      </c>
      <c r="R128" s="368">
        <f>(N128-O128)/7</f>
        <v/>
      </c>
      <c r="S128" s="373">
        <f>(S124)</f>
        <v/>
      </c>
    </row>
    <row customHeight="1" ht="16" r="129" s="62" thickTop="1">
      <c r="J129" s="28" t="n"/>
      <c r="K129" s="27" t="n"/>
      <c r="L129" s="28" t="n"/>
      <c r="N129" s="171" t="n"/>
      <c r="O129" s="171" t="n"/>
      <c r="P129" s="172" t="n"/>
      <c r="Q129" s="171" t="n"/>
      <c r="R129" s="351" t="n"/>
      <c r="S129" s="351" t="n"/>
    </row>
    <row r="130">
      <c r="J130" s="28" t="n"/>
      <c r="K130" s="27" t="n"/>
      <c r="L130" s="28" t="n"/>
      <c r="N130" s="171" t="n"/>
      <c r="O130" s="171" t="n"/>
      <c r="P130" s="172" t="n"/>
      <c r="Q130" s="171" t="n"/>
      <c r="R130" s="351" t="n"/>
      <c r="S130" s="351" t="n"/>
    </row>
    <row r="131">
      <c r="J131" s="28" t="n"/>
      <c r="K131" s="27" t="n"/>
      <c r="L131" s="28" t="n"/>
      <c r="N131" s="171" t="n"/>
      <c r="O131" s="171" t="n"/>
      <c r="P131" s="172" t="n"/>
      <c r="Q131" s="171" t="n"/>
      <c r="R131" s="351" t="n"/>
      <c r="S131" s="351" t="n"/>
    </row>
    <row r="132">
      <c r="J132" s="28" t="n"/>
      <c r="K132" s="27" t="n"/>
      <c r="L132" s="28" t="n"/>
      <c r="N132" s="171" t="n"/>
      <c r="O132" s="171" t="n"/>
      <c r="P132" s="172" t="n"/>
      <c r="Q132" s="171" t="n"/>
      <c r="R132" s="351" t="n"/>
      <c r="S132" s="351" t="n"/>
    </row>
    <row r="133">
      <c r="J133" s="28" t="n"/>
      <c r="K133" s="27" t="n"/>
      <c r="L133" s="28" t="n"/>
      <c r="N133" s="171" t="n"/>
      <c r="O133" s="171" t="n"/>
      <c r="P133" s="172" t="n"/>
      <c r="Q133" s="171" t="n"/>
      <c r="R133" s="351" t="n"/>
      <c r="S133" s="351" t="n"/>
      <c r="V133" s="30" t="n"/>
      <c r="W133" s="30" t="n"/>
      <c r="X133" s="30" t="n"/>
      <c r="Y133" s="30" t="n"/>
      <c r="AC133" s="30" t="n"/>
      <c r="AD133" s="30" t="n"/>
      <c r="AE133" s="30" t="n"/>
      <c r="AF133" s="30" t="n"/>
    </row>
    <row r="134">
      <c r="J134" s="28" t="n"/>
      <c r="K134" s="27" t="n"/>
      <c r="L134" s="28" t="n"/>
      <c r="N134" s="171" t="n"/>
      <c r="O134" s="171" t="n"/>
      <c r="P134" s="172" t="n"/>
      <c r="Q134" s="171" t="n"/>
      <c r="R134" s="351" t="n"/>
      <c r="S134" s="351" t="n"/>
      <c r="V134" s="369" t="n"/>
      <c r="W134" s="27" t="n"/>
      <c r="X134" s="369" t="n"/>
      <c r="Y134" s="370" t="n"/>
      <c r="AC134" s="370" t="n"/>
      <c r="AD134" s="27" t="n"/>
      <c r="AE134" s="369" t="n"/>
      <c r="AF134" s="370" t="n"/>
    </row>
    <row r="135">
      <c r="J135" s="28" t="n"/>
      <c r="K135" s="27" t="n"/>
      <c r="L135" s="28" t="n"/>
      <c r="N135" s="171" t="n"/>
      <c r="O135" s="171" t="n"/>
      <c r="P135" s="172" t="n"/>
      <c r="Q135" s="171" t="n"/>
      <c r="R135" s="351" t="n"/>
      <c r="S135" s="351" t="n"/>
    </row>
    <row r="136">
      <c r="J136" s="28" t="n"/>
      <c r="K136" s="27" t="n"/>
      <c r="L136" s="28" t="n"/>
      <c r="N136" s="171" t="n"/>
      <c r="O136" s="171" t="n"/>
      <c r="P136" s="172" t="n"/>
      <c r="Q136" s="171" t="n"/>
      <c r="R136" s="351" t="n"/>
      <c r="S136" s="351" t="n"/>
      <c r="U136" s="67" t="n"/>
    </row>
    <row r="137">
      <c r="J137" s="28" t="n"/>
      <c r="K137" s="27" t="n"/>
      <c r="L137" s="28" t="n"/>
      <c r="N137" s="171" t="n"/>
      <c r="O137" s="171" t="n"/>
      <c r="P137" s="172" t="n"/>
      <c r="Q137" s="171" t="n"/>
      <c r="R137" s="351" t="n"/>
      <c r="S137" s="351" t="n"/>
      <c r="U137" s="29" t="n"/>
      <c r="V137" s="29" t="n"/>
      <c r="W137" s="29" t="n"/>
      <c r="X137" s="29" t="n"/>
      <c r="Y137" s="29" t="n"/>
      <c r="AA137" s="29" t="n"/>
      <c r="AB137" s="29" t="n"/>
      <c r="AC137" s="29" t="n"/>
      <c r="AD137" s="29" t="n"/>
      <c r="AE137" s="29" t="n"/>
    </row>
    <row r="138">
      <c r="J138" s="28" t="n"/>
      <c r="K138" s="27" t="n"/>
      <c r="L138" s="28" t="n"/>
      <c r="N138" s="171" t="n"/>
      <c r="O138" s="171" t="n"/>
      <c r="P138" s="172" t="n"/>
      <c r="Q138" s="171" t="n"/>
      <c r="R138" s="351" t="n"/>
      <c r="S138" s="351" t="n"/>
      <c r="U138" s="27" t="n"/>
      <c r="V138" s="27" t="n"/>
      <c r="W138" s="27" t="n"/>
      <c r="X138" s="27" t="n"/>
      <c r="Y138" s="28" t="n"/>
    </row>
    <row r="139">
      <c r="J139" s="28" t="n"/>
      <c r="K139" s="27" t="n"/>
      <c r="L139" s="28" t="n"/>
      <c r="N139" s="171" t="n"/>
      <c r="O139" s="171" t="n"/>
      <c r="P139" s="172" t="n"/>
      <c r="Q139" s="171" t="n"/>
      <c r="R139" s="351" t="n"/>
      <c r="S139" s="351" t="n"/>
    </row>
    <row r="140">
      <c r="J140" s="28" t="n"/>
      <c r="K140" s="27" t="n"/>
      <c r="L140" s="28" t="n"/>
      <c r="N140" s="171" t="n"/>
      <c r="O140" s="171" t="n"/>
      <c r="P140" s="172" t="n"/>
      <c r="Q140" s="171" t="n"/>
      <c r="R140" s="351" t="n"/>
      <c r="S140" s="351" t="n"/>
    </row>
    <row r="141">
      <c r="J141" s="28" t="n"/>
      <c r="K141" s="27" t="n"/>
      <c r="L141" s="28" t="n"/>
      <c r="N141" s="171" t="n"/>
      <c r="O141" s="171" t="n"/>
      <c r="P141" s="172" t="n"/>
      <c r="Q141" s="171" t="n"/>
      <c r="R141" s="351" t="n"/>
      <c r="S141" s="351" t="n"/>
    </row>
    <row r="142">
      <c r="J142" s="28" t="n"/>
      <c r="K142" s="27" t="n"/>
      <c r="L142" s="28" t="n"/>
      <c r="N142" s="171" t="n"/>
      <c r="O142" s="171" t="n"/>
      <c r="P142" s="172" t="n"/>
      <c r="Q142" s="171" t="n"/>
      <c r="R142" s="351" t="n"/>
      <c r="S142" s="351" t="n"/>
    </row>
    <row r="143">
      <c r="J143" s="28" t="n"/>
      <c r="K143" s="27" t="n"/>
      <c r="L143" s="28" t="n"/>
      <c r="N143" s="171" t="n"/>
      <c r="O143" s="171" t="n"/>
      <c r="P143" s="172" t="n"/>
      <c r="Q143" s="171" t="n"/>
      <c r="R143" s="351" t="n"/>
      <c r="S143" s="351" t="n"/>
    </row>
    <row r="144">
      <c r="J144" s="28" t="n"/>
      <c r="K144" s="27" t="n"/>
      <c r="L144" s="28" t="n"/>
      <c r="N144" s="171" t="n"/>
      <c r="O144" s="171" t="n"/>
      <c r="P144" s="172" t="n"/>
      <c r="Q144" s="171" t="n"/>
      <c r="R144" s="351" t="n"/>
      <c r="S144" s="351" t="n"/>
    </row>
    <row r="145">
      <c r="J145" s="28" t="n"/>
      <c r="K145" s="27" t="n"/>
      <c r="L145" s="28" t="n"/>
      <c r="N145" s="171" t="n"/>
      <c r="O145" s="171" t="n"/>
      <c r="P145" s="172" t="n"/>
      <c r="Q145" s="171" t="n"/>
      <c r="R145" s="351" t="n"/>
      <c r="S145" s="351" t="n"/>
    </row>
    <row r="146">
      <c r="J146" s="28" t="n"/>
      <c r="K146" s="27" t="n"/>
      <c r="L146" s="28" t="n"/>
      <c r="N146" s="171" t="n"/>
      <c r="O146" s="171" t="n"/>
      <c r="P146" s="172" t="n"/>
      <c r="Q146" s="171" t="n"/>
      <c r="R146" s="351" t="n"/>
      <c r="S146" s="351" t="n"/>
    </row>
    <row r="147">
      <c r="J147" s="28" t="n"/>
      <c r="K147" s="27" t="n"/>
      <c r="L147" s="28" t="n"/>
      <c r="N147" s="171" t="n"/>
      <c r="O147" s="171" t="n"/>
      <c r="P147" s="172" t="n"/>
      <c r="Q147" s="171" t="n"/>
      <c r="R147" s="351" t="n"/>
      <c r="S147" s="351" t="n"/>
    </row>
    <row r="148">
      <c r="J148" s="28" t="n"/>
      <c r="K148" s="27" t="n"/>
      <c r="L148" s="28" t="n"/>
      <c r="N148" s="171" t="n"/>
      <c r="O148" s="171" t="n"/>
      <c r="P148" s="172" t="n"/>
      <c r="Q148" s="171" t="n"/>
      <c r="R148" s="351" t="n"/>
      <c r="S148" s="351" t="n"/>
    </row>
    <row r="149">
      <c r="J149" s="28" t="n"/>
      <c r="K149" s="27" t="n"/>
      <c r="L149" s="28" t="n"/>
      <c r="N149" s="171" t="n"/>
      <c r="O149" s="171" t="n"/>
      <c r="P149" s="172" t="n"/>
      <c r="Q149" s="171" t="n"/>
      <c r="R149" s="351" t="n"/>
      <c r="S149" s="351" t="n"/>
    </row>
    <row r="150">
      <c r="J150" s="28" t="n"/>
      <c r="K150" s="27" t="n"/>
      <c r="L150" s="28" t="n"/>
      <c r="N150" s="171" t="n"/>
      <c r="O150" s="171" t="n"/>
      <c r="P150" s="172" t="n"/>
      <c r="Q150" s="171" t="n"/>
      <c r="R150" s="351" t="n"/>
      <c r="S150" s="351" t="n"/>
    </row>
    <row r="151">
      <c r="J151" s="28" t="n"/>
      <c r="K151" s="27" t="n"/>
      <c r="L151" s="28" t="n"/>
      <c r="N151" s="171" t="n"/>
      <c r="O151" s="171" t="n"/>
      <c r="P151" s="172" t="n"/>
      <c r="Q151" s="171" t="n"/>
      <c r="R151" s="351" t="n"/>
      <c r="S151" s="351" t="n"/>
    </row>
    <row r="152">
      <c r="J152" s="28" t="n"/>
      <c r="K152" s="27" t="n"/>
      <c r="L152" s="28" t="n"/>
      <c r="N152" s="171" t="n"/>
      <c r="O152" s="171" t="n"/>
      <c r="P152" s="172" t="n"/>
      <c r="Q152" s="171" t="n"/>
      <c r="R152" s="351" t="n"/>
      <c r="S152" s="351" t="n"/>
    </row>
    <row r="153">
      <c r="J153" s="28" t="n"/>
      <c r="K153" s="27" t="n"/>
      <c r="L153" s="28" t="n"/>
      <c r="N153" s="171" t="n"/>
      <c r="O153" s="171" t="n"/>
      <c r="P153" s="172" t="n"/>
      <c r="Q153" s="171" t="n"/>
      <c r="R153" s="351" t="n"/>
      <c r="S153" s="351" t="n"/>
      <c r="V153" s="30" t="n"/>
      <c r="W153" s="30" t="n"/>
      <c r="X153" s="30" t="n"/>
      <c r="Y153" s="30" t="n"/>
      <c r="AC153" s="30" t="n"/>
      <c r="AD153" s="30" t="n"/>
      <c r="AE153" s="30" t="n"/>
      <c r="AF153" s="30" t="n"/>
    </row>
    <row r="154">
      <c r="J154" s="28" t="n"/>
      <c r="K154" s="27" t="n"/>
      <c r="L154" s="28" t="n"/>
      <c r="N154" s="171" t="n"/>
      <c r="O154" s="171" t="n"/>
      <c r="P154" s="172" t="n"/>
      <c r="Q154" s="171" t="n"/>
      <c r="R154" s="351" t="n"/>
      <c r="S154" s="351" t="n"/>
      <c r="V154" s="369" t="n"/>
      <c r="W154" s="27" t="n"/>
      <c r="X154" s="369" t="n"/>
      <c r="Y154" s="370" t="n"/>
      <c r="AC154" s="370" t="n"/>
      <c r="AD154" s="27" t="n"/>
      <c r="AE154" s="369" t="n"/>
      <c r="AF154" s="370" t="n"/>
    </row>
    <row r="155">
      <c r="J155" s="28" t="n"/>
      <c r="K155" s="27" t="n"/>
      <c r="L155" s="28" t="n"/>
      <c r="N155" s="171" t="n"/>
      <c r="O155" s="171" t="n"/>
      <c r="P155" s="172" t="n"/>
      <c r="Q155" s="171" t="n"/>
      <c r="R155" s="351" t="n"/>
      <c r="S155" s="351" t="n"/>
    </row>
    <row r="156">
      <c r="J156" s="28" t="n"/>
      <c r="K156" s="27" t="n"/>
      <c r="L156" s="28" t="n"/>
      <c r="N156" s="171" t="n"/>
      <c r="O156" s="171" t="n"/>
      <c r="P156" s="172" t="n"/>
      <c r="Q156" s="171" t="n"/>
      <c r="R156" s="351" t="n"/>
      <c r="S156" s="351" t="n"/>
      <c r="U156" s="67" t="n"/>
    </row>
    <row r="157">
      <c r="J157" s="28" t="n"/>
      <c r="K157" s="27" t="n"/>
      <c r="L157" s="28" t="n"/>
      <c r="N157" s="171" t="n"/>
      <c r="O157" s="171" t="n"/>
      <c r="P157" s="172" t="n"/>
      <c r="Q157" s="171" t="n"/>
      <c r="R157" s="351" t="n"/>
      <c r="S157" s="351" t="n"/>
      <c r="U157" s="29" t="n"/>
      <c r="V157" s="29" t="n"/>
      <c r="W157" s="29" t="n"/>
      <c r="X157" s="29" t="n"/>
      <c r="Y157" s="29" t="n"/>
      <c r="AA157" s="29" t="n"/>
      <c r="AB157" s="29" t="n"/>
      <c r="AC157" s="29" t="n"/>
      <c r="AD157" s="29" t="n"/>
      <c r="AE157" s="29" t="n"/>
    </row>
    <row r="158">
      <c r="J158" s="28" t="n"/>
      <c r="K158" s="27" t="n"/>
      <c r="L158" s="28" t="n"/>
      <c r="N158" s="171" t="n"/>
      <c r="O158" s="171" t="n"/>
      <c r="P158" s="172" t="n"/>
      <c r="Q158" s="171" t="n"/>
      <c r="R158" s="351" t="n"/>
      <c r="S158" s="351" t="n"/>
      <c r="U158" s="27" t="n"/>
      <c r="V158" s="27" t="n"/>
      <c r="W158" s="27" t="n"/>
      <c r="X158" s="27" t="n"/>
      <c r="Y158" s="28" t="n"/>
    </row>
    <row r="159">
      <c r="J159" s="28" t="n"/>
      <c r="K159" s="27" t="n"/>
      <c r="L159" s="28" t="n"/>
      <c r="N159" s="171" t="n"/>
      <c r="O159" s="171" t="n"/>
      <c r="P159" s="172" t="n"/>
      <c r="Q159" s="171" t="n"/>
      <c r="R159" s="351" t="n"/>
      <c r="S159" s="351" t="n"/>
    </row>
    <row r="160">
      <c r="J160" s="28" t="n"/>
      <c r="K160" s="27" t="n"/>
      <c r="L160" s="28" t="n"/>
      <c r="N160" s="171" t="n"/>
      <c r="O160" s="171" t="n"/>
      <c r="P160" s="172" t="n"/>
      <c r="Q160" s="171" t="n"/>
      <c r="R160" s="351" t="n"/>
      <c r="S160" s="351" t="n"/>
    </row>
    <row r="161">
      <c r="J161" s="28" t="n"/>
      <c r="K161" s="27" t="n"/>
      <c r="L161" s="28" t="n"/>
      <c r="N161" s="171" t="n"/>
      <c r="O161" s="171" t="n"/>
      <c r="P161" s="172" t="n"/>
      <c r="Q161" s="171" t="n"/>
      <c r="R161" s="351" t="n"/>
      <c r="S161" s="351" t="n"/>
    </row>
    <row r="162">
      <c r="J162" s="28" t="n"/>
      <c r="K162" s="27" t="n"/>
      <c r="L162" s="28" t="n"/>
      <c r="N162" s="171" t="n"/>
      <c r="O162" s="171" t="n"/>
      <c r="P162" s="172" t="n"/>
      <c r="Q162" s="171" t="n"/>
      <c r="R162" s="351" t="n"/>
      <c r="S162" s="351" t="n"/>
    </row>
    <row r="163">
      <c r="J163" s="28" t="n"/>
      <c r="K163" s="27" t="n"/>
      <c r="L163" s="28" t="n"/>
      <c r="N163" s="171" t="n"/>
      <c r="O163" s="171" t="n"/>
      <c r="P163" s="172" t="n"/>
      <c r="Q163" s="171" t="n"/>
      <c r="R163" s="351" t="n"/>
      <c r="S163" s="351" t="n"/>
    </row>
    <row r="164">
      <c r="J164" s="28" t="n"/>
      <c r="K164" s="27" t="n"/>
      <c r="L164" s="28" t="n"/>
      <c r="N164" s="171" t="n"/>
      <c r="O164" s="171" t="n"/>
      <c r="P164" s="172" t="n"/>
      <c r="Q164" s="171" t="n"/>
      <c r="R164" s="351" t="n"/>
      <c r="S164" s="351" t="n"/>
    </row>
    <row r="165">
      <c r="J165" s="28" t="n"/>
      <c r="K165" s="27" t="n"/>
      <c r="L165" s="28" t="n"/>
      <c r="N165" s="171" t="n"/>
      <c r="O165" s="171" t="n"/>
      <c r="P165" s="172" t="n"/>
      <c r="Q165" s="171" t="n"/>
      <c r="R165" s="351" t="n"/>
      <c r="S165" s="351" t="n"/>
    </row>
    <row r="166">
      <c r="J166" s="28" t="n"/>
      <c r="K166" s="27" t="n"/>
      <c r="L166" s="28" t="n"/>
      <c r="N166" s="171" t="n"/>
      <c r="O166" s="171" t="n"/>
      <c r="P166" s="172" t="n"/>
      <c r="Q166" s="171" t="n"/>
      <c r="R166" s="351" t="n"/>
      <c r="S166" s="351" t="n"/>
    </row>
    <row r="167">
      <c r="J167" s="28" t="n"/>
      <c r="K167" s="27" t="n"/>
      <c r="L167" s="28" t="n"/>
      <c r="N167" s="171" t="n"/>
      <c r="O167" s="171" t="n"/>
      <c r="P167" s="172" t="n"/>
      <c r="Q167" s="171" t="n"/>
      <c r="R167" s="351" t="n"/>
      <c r="S167" s="351" t="n"/>
    </row>
    <row r="168">
      <c r="J168" s="28" t="n"/>
      <c r="K168" s="27" t="n"/>
      <c r="L168" s="28" t="n"/>
      <c r="N168" s="171" t="n"/>
      <c r="O168" s="171" t="n"/>
      <c r="P168" s="172" t="n"/>
      <c r="Q168" s="171" t="n"/>
      <c r="R168" s="351" t="n"/>
      <c r="S168" s="351" t="n"/>
    </row>
    <row r="169">
      <c r="J169" s="28" t="n"/>
      <c r="K169" s="27" t="n"/>
      <c r="L169" s="28" t="n"/>
      <c r="N169" s="171" t="n"/>
      <c r="O169" s="171" t="n"/>
      <c r="P169" s="172" t="n"/>
      <c r="Q169" s="171" t="n"/>
      <c r="R169" s="351" t="n"/>
      <c r="S169" s="351" t="n"/>
    </row>
    <row r="170">
      <c r="J170" s="28" t="n"/>
      <c r="K170" s="27" t="n"/>
      <c r="L170" s="28" t="n"/>
      <c r="N170" s="171" t="n"/>
      <c r="O170" s="171" t="n"/>
      <c r="P170" s="172" t="n"/>
      <c r="Q170" s="171" t="n"/>
      <c r="R170" s="351" t="n"/>
      <c r="S170" s="351" t="n"/>
    </row>
    <row r="171">
      <c r="J171" s="28" t="n"/>
      <c r="K171" s="27" t="n"/>
      <c r="L171" s="28" t="n"/>
      <c r="N171" s="171" t="n"/>
      <c r="O171" s="171" t="n"/>
      <c r="P171" s="172" t="n"/>
      <c r="Q171" s="171" t="n"/>
      <c r="R171" s="351" t="n"/>
      <c r="S171" s="351" t="n"/>
    </row>
    <row r="172">
      <c r="J172" s="28" t="n"/>
      <c r="K172" s="27" t="n"/>
      <c r="L172" s="28" t="n"/>
      <c r="N172" s="171" t="n"/>
      <c r="O172" s="171" t="n"/>
      <c r="P172" s="172" t="n"/>
      <c r="Q172" s="171" t="n"/>
      <c r="R172" s="351" t="n"/>
      <c r="S172" s="351" t="n"/>
    </row>
    <row r="173">
      <c r="J173" s="28" t="n"/>
      <c r="K173" s="27" t="n"/>
      <c r="L173" s="28" t="n"/>
      <c r="N173" s="171" t="n"/>
      <c r="O173" s="171" t="n"/>
      <c r="P173" s="172" t="n"/>
      <c r="Q173" s="171" t="n"/>
      <c r="R173" s="351" t="n"/>
      <c r="S173" s="351" t="n"/>
      <c r="V173" s="30" t="n"/>
      <c r="W173" s="30" t="n"/>
      <c r="X173" s="30" t="n"/>
      <c r="Y173" s="30" t="n"/>
      <c r="AC173" s="30" t="n"/>
      <c r="AD173" s="30" t="n"/>
      <c r="AE173" s="30" t="n"/>
      <c r="AF173" s="30" t="n"/>
    </row>
    <row r="174">
      <c r="J174" s="28" t="n"/>
      <c r="K174" s="27" t="n"/>
      <c r="L174" s="28" t="n"/>
      <c r="N174" s="171" t="n"/>
      <c r="O174" s="171" t="n"/>
      <c r="P174" s="172" t="n"/>
      <c r="Q174" s="171" t="n"/>
      <c r="R174" s="351" t="n"/>
      <c r="S174" s="351" t="n"/>
      <c r="V174" s="369" t="n"/>
      <c r="W174" s="27" t="n"/>
      <c r="X174" s="369" t="n"/>
      <c r="Y174" s="370" t="n"/>
      <c r="AC174" s="370" t="n"/>
      <c r="AD174" s="27" t="n"/>
      <c r="AE174" s="369" t="n"/>
      <c r="AF174" s="370" t="n"/>
    </row>
    <row r="175">
      <c r="J175" s="28" t="n"/>
      <c r="K175" s="27" t="n"/>
      <c r="L175" s="28" t="n"/>
      <c r="N175" s="171" t="n"/>
      <c r="O175" s="171" t="n"/>
      <c r="P175" s="172" t="n"/>
      <c r="Q175" s="171" t="n"/>
      <c r="R175" s="351" t="n"/>
      <c r="S175" s="351" t="n"/>
    </row>
    <row r="176">
      <c r="J176" s="28" t="n"/>
      <c r="K176" s="27" t="n"/>
      <c r="L176" s="28" t="n"/>
      <c r="N176" s="171" t="n"/>
      <c r="O176" s="171" t="n"/>
      <c r="P176" s="172" t="n"/>
      <c r="Q176" s="171" t="n"/>
      <c r="R176" s="351" t="n"/>
      <c r="S176" s="351" t="n"/>
    </row>
    <row r="177">
      <c r="J177" s="28" t="n"/>
      <c r="K177" s="27" t="n"/>
      <c r="L177" s="28" t="n"/>
      <c r="N177" s="171" t="n"/>
      <c r="O177" s="171" t="n"/>
      <c r="P177" s="172" t="n"/>
      <c r="Q177" s="171" t="n"/>
      <c r="R177" s="351" t="n"/>
      <c r="S177" s="351" t="n"/>
    </row>
    <row r="178">
      <c r="J178" s="28" t="n"/>
      <c r="K178" s="27" t="n"/>
      <c r="L178" s="28" t="n"/>
      <c r="N178" s="171" t="n"/>
      <c r="O178" s="171" t="n"/>
      <c r="P178" s="172" t="n"/>
      <c r="Q178" s="171" t="n"/>
      <c r="R178" s="351" t="n"/>
      <c r="S178" s="351" t="n"/>
    </row>
    <row r="179">
      <c r="J179" s="28" t="n"/>
      <c r="K179" s="27" t="n"/>
      <c r="L179" s="28" t="n"/>
      <c r="N179" s="171" t="n"/>
      <c r="O179" s="171" t="n"/>
      <c r="P179" s="172" t="n"/>
      <c r="Q179" s="171" t="n"/>
      <c r="R179" s="351" t="n"/>
      <c r="S179" s="351" t="n"/>
    </row>
    <row r="180">
      <c r="J180" s="28" t="n"/>
      <c r="K180" s="27" t="n"/>
      <c r="L180" s="28" t="n"/>
      <c r="N180" s="171" t="n"/>
      <c r="O180" s="171" t="n"/>
      <c r="P180" s="172" t="n"/>
      <c r="Q180" s="171" t="n"/>
      <c r="R180" s="351" t="n"/>
      <c r="S180" s="351" t="n"/>
    </row>
    <row r="181">
      <c r="J181" s="28" t="n"/>
      <c r="K181" s="27" t="n"/>
      <c r="L181" s="28" t="n"/>
      <c r="N181" s="171" t="n"/>
      <c r="O181" s="171" t="n"/>
      <c r="P181" s="172" t="n"/>
      <c r="Q181" s="171" t="n"/>
      <c r="R181" s="351" t="n"/>
      <c r="S181" s="351" t="n"/>
    </row>
    <row r="182">
      <c r="J182" s="28" t="n"/>
      <c r="K182" s="27" t="n"/>
      <c r="L182" s="28" t="n"/>
      <c r="N182" s="171" t="n"/>
      <c r="O182" s="171" t="n"/>
      <c r="P182" s="172" t="n"/>
      <c r="Q182" s="171" t="n"/>
      <c r="R182" s="351" t="n"/>
      <c r="S182" s="351" t="n"/>
    </row>
    <row r="183">
      <c r="J183" s="28" t="n"/>
      <c r="K183" s="27" t="n"/>
      <c r="L183" s="28" t="n"/>
      <c r="N183" s="171" t="n"/>
      <c r="O183" s="171" t="n"/>
      <c r="P183" s="172" t="n"/>
      <c r="Q183" s="171" t="n"/>
      <c r="R183" s="351" t="n"/>
      <c r="S183" s="351" t="n"/>
    </row>
    <row r="184">
      <c r="J184" s="28" t="n"/>
      <c r="K184" s="27" t="n"/>
      <c r="L184" s="28" t="n"/>
      <c r="N184" s="171" t="n"/>
      <c r="O184" s="171" t="n"/>
      <c r="P184" s="172" t="n"/>
      <c r="Q184" s="171" t="n"/>
      <c r="R184" s="351" t="n"/>
      <c r="S184" s="351" t="n"/>
    </row>
    <row r="185">
      <c r="J185" s="28" t="n"/>
      <c r="K185" s="27" t="n"/>
      <c r="L185" s="28" t="n"/>
      <c r="N185" s="171" t="n"/>
      <c r="O185" s="171" t="n"/>
      <c r="P185" s="172" t="n"/>
      <c r="Q185" s="171" t="n"/>
      <c r="R185" s="351" t="n"/>
      <c r="S185" s="351" t="n"/>
    </row>
    <row r="186">
      <c r="J186" s="28" t="n"/>
      <c r="K186" s="27" t="n"/>
      <c r="L186" s="28" t="n"/>
      <c r="N186" s="171" t="n"/>
      <c r="O186" s="171" t="n"/>
      <c r="P186" s="172" t="n"/>
      <c r="Q186" s="171" t="n"/>
      <c r="R186" s="351" t="n"/>
      <c r="S186" s="351" t="n"/>
    </row>
    <row r="187">
      <c r="J187" s="28" t="n"/>
      <c r="K187" s="27" t="n"/>
      <c r="L187" s="28" t="n"/>
      <c r="N187" s="171" t="n"/>
      <c r="O187" s="171" t="n"/>
      <c r="P187" s="172" t="n"/>
      <c r="Q187" s="171" t="n"/>
      <c r="R187" s="351" t="n"/>
      <c r="S187" s="351" t="n"/>
    </row>
    <row r="188">
      <c r="J188" s="28" t="n"/>
      <c r="K188" s="27" t="n"/>
      <c r="L188" s="28" t="n"/>
      <c r="N188" s="171" t="n"/>
      <c r="O188" s="171" t="n"/>
      <c r="P188" s="172" t="n"/>
      <c r="Q188" s="171" t="n"/>
      <c r="R188" s="351" t="n"/>
      <c r="S188" s="351" t="n"/>
    </row>
    <row r="189">
      <c r="J189" s="28" t="n"/>
      <c r="K189" s="27" t="n"/>
      <c r="L189" s="28" t="n"/>
      <c r="N189" s="171" t="n"/>
      <c r="O189" s="171" t="n"/>
      <c r="P189" s="172" t="n"/>
      <c r="Q189" s="171" t="n"/>
      <c r="R189" s="351" t="n"/>
      <c r="S189" s="351" t="n"/>
    </row>
    <row r="190">
      <c r="J190" s="28" t="n"/>
      <c r="K190" s="27" t="n"/>
      <c r="L190" s="28" t="n"/>
      <c r="N190" s="171" t="n"/>
      <c r="O190" s="171" t="n"/>
      <c r="P190" s="172" t="n"/>
      <c r="Q190" s="171" t="n"/>
      <c r="R190" s="351" t="n"/>
      <c r="S190" s="351" t="n"/>
    </row>
    <row r="191">
      <c r="J191" s="28" t="n"/>
      <c r="K191" s="27" t="n"/>
      <c r="L191" s="28" t="n"/>
      <c r="N191" s="171" t="n"/>
      <c r="O191" s="171" t="n"/>
      <c r="P191" s="172" t="n"/>
      <c r="Q191" s="171" t="n"/>
      <c r="R191" s="351" t="n"/>
      <c r="S191" s="351" t="n"/>
    </row>
    <row r="192">
      <c r="J192" s="28" t="n"/>
      <c r="K192" s="27" t="n"/>
      <c r="L192" s="28" t="n"/>
      <c r="N192" s="171" t="n"/>
      <c r="O192" s="171" t="n"/>
      <c r="P192" s="172" t="n"/>
      <c r="Q192" s="171" t="n"/>
      <c r="R192" s="351" t="n"/>
      <c r="S192" s="351" t="n"/>
    </row>
    <row r="193">
      <c r="J193" s="28" t="n"/>
      <c r="K193" s="27" t="n"/>
      <c r="L193" s="28" t="n"/>
      <c r="N193" s="171" t="n"/>
      <c r="O193" s="171" t="n"/>
      <c r="P193" s="172" t="n"/>
      <c r="Q193" s="171" t="n"/>
      <c r="R193" s="351" t="n"/>
      <c r="S193" s="351" t="n"/>
    </row>
    <row r="194">
      <c r="J194" s="28" t="n"/>
      <c r="K194" s="27" t="n"/>
      <c r="L194" s="28" t="n"/>
      <c r="N194" s="171" t="n"/>
      <c r="O194" s="171" t="n"/>
      <c r="P194" s="172" t="n"/>
      <c r="Q194" s="171" t="n"/>
      <c r="R194" s="351" t="n"/>
      <c r="S194" s="351" t="n"/>
    </row>
    <row r="195">
      <c r="J195" s="28" t="n"/>
      <c r="K195" s="27" t="n"/>
      <c r="L195" s="28" t="n"/>
      <c r="N195" s="171" t="n"/>
      <c r="O195" s="171" t="n"/>
      <c r="P195" s="172" t="n"/>
      <c r="Q195" s="171" t="n"/>
      <c r="R195" s="351" t="n"/>
      <c r="S195" s="351" t="n"/>
    </row>
    <row r="196">
      <c r="J196" s="28" t="n"/>
      <c r="K196" s="27" t="n"/>
      <c r="L196" s="28" t="n"/>
      <c r="N196" s="171" t="n"/>
      <c r="O196" s="171" t="n"/>
      <c r="P196" s="172" t="n"/>
      <c r="Q196" s="171" t="n"/>
      <c r="R196" s="351" t="n"/>
      <c r="S196" s="351" t="n"/>
    </row>
    <row r="197">
      <c r="J197" s="28" t="n"/>
      <c r="K197" s="27" t="n"/>
      <c r="L197" s="28" t="n"/>
      <c r="N197" s="171" t="n"/>
      <c r="O197" s="171" t="n"/>
      <c r="P197" s="172" t="n"/>
      <c r="Q197" s="171" t="n"/>
      <c r="R197" s="351" t="n"/>
      <c r="S197" s="351" t="n"/>
    </row>
    <row r="198">
      <c r="J198" s="28" t="n"/>
      <c r="K198" s="27" t="n"/>
      <c r="L198" s="28" t="n"/>
      <c r="N198" s="171" t="n"/>
      <c r="O198" s="171" t="n"/>
      <c r="P198" s="172" t="n"/>
      <c r="Q198" s="171" t="n"/>
      <c r="R198" s="351" t="n"/>
      <c r="S198" s="351" t="n"/>
    </row>
    <row r="199">
      <c r="J199" s="28" t="n"/>
      <c r="K199" s="27" t="n"/>
      <c r="L199" s="28" t="n"/>
      <c r="N199" s="171" t="n"/>
      <c r="O199" s="171" t="n"/>
      <c r="P199" s="172" t="n"/>
      <c r="Q199" s="171" t="n"/>
      <c r="R199" s="351" t="n"/>
      <c r="S199" s="351" t="n"/>
    </row>
    <row r="200">
      <c r="J200" s="28" t="n"/>
      <c r="K200" s="27" t="n"/>
      <c r="L200" s="28" t="n"/>
      <c r="N200" s="171" t="n"/>
      <c r="O200" s="171" t="n"/>
      <c r="P200" s="172" t="n"/>
      <c r="Q200" s="171" t="n"/>
      <c r="R200" s="351" t="n"/>
      <c r="S200" s="351" t="n"/>
    </row>
    <row r="201">
      <c r="J201" s="28" t="n"/>
      <c r="K201" s="27" t="n"/>
      <c r="L201" s="28" t="n"/>
      <c r="N201" s="171" t="n"/>
      <c r="O201" s="171" t="n"/>
      <c r="P201" s="172" t="n"/>
      <c r="Q201" s="171" t="n"/>
      <c r="R201" s="351" t="n"/>
      <c r="S201" s="351" t="n"/>
    </row>
    <row r="202">
      <c r="J202" s="28" t="n"/>
      <c r="K202" s="27" t="n"/>
      <c r="L202" s="28" t="n"/>
      <c r="N202" s="171" t="n"/>
      <c r="O202" s="171" t="n"/>
      <c r="P202" s="172" t="n"/>
      <c r="Q202" s="171" t="n"/>
      <c r="R202" s="351" t="n"/>
      <c r="S202" s="351" t="n"/>
    </row>
    <row r="203">
      <c r="J203" s="28" t="n"/>
      <c r="K203" s="27" t="n"/>
      <c r="L203" s="28" t="n"/>
      <c r="N203" s="171" t="n"/>
      <c r="O203" s="171" t="n"/>
      <c r="P203" s="172" t="n"/>
      <c r="Q203" s="171" t="n"/>
      <c r="R203" s="351" t="n"/>
      <c r="S203" s="351" t="n"/>
    </row>
    <row r="204">
      <c r="J204" s="28" t="n"/>
      <c r="K204" s="27" t="n"/>
      <c r="L204" s="28" t="n"/>
      <c r="N204" s="171" t="n"/>
      <c r="O204" s="171" t="n"/>
      <c r="P204" s="172" t="n"/>
      <c r="Q204" s="171" t="n"/>
      <c r="R204" s="351" t="n"/>
      <c r="S204" s="351" t="n"/>
    </row>
    <row r="205">
      <c r="J205" s="28" t="n"/>
      <c r="K205" s="27" t="n"/>
      <c r="L205" s="28" t="n"/>
      <c r="N205" s="171" t="n"/>
      <c r="O205" s="171" t="n"/>
      <c r="P205" s="172" t="n"/>
      <c r="Q205" s="171" t="n"/>
      <c r="R205" s="351" t="n"/>
      <c r="S205" s="351" t="n"/>
    </row>
    <row r="206">
      <c r="J206" s="28" t="n"/>
      <c r="K206" s="27" t="n"/>
      <c r="L206" s="28" t="n"/>
      <c r="N206" s="171" t="n"/>
      <c r="O206" s="171" t="n"/>
      <c r="P206" s="172" t="n"/>
      <c r="Q206" s="171" t="n"/>
      <c r="R206" s="351" t="n"/>
      <c r="S206" s="351" t="n"/>
    </row>
    <row r="207">
      <c r="J207" s="28" t="n"/>
      <c r="K207" s="27" t="n"/>
      <c r="L207" s="28" t="n"/>
      <c r="N207" s="171" t="n"/>
      <c r="O207" s="171" t="n"/>
      <c r="P207" s="172" t="n"/>
      <c r="Q207" s="171" t="n"/>
      <c r="R207" s="351" t="n"/>
      <c r="S207" s="351" t="n"/>
    </row>
    <row r="208">
      <c r="J208" s="28" t="n"/>
      <c r="K208" s="27" t="n"/>
      <c r="L208" s="28" t="n"/>
      <c r="N208" s="171" t="n"/>
      <c r="O208" s="171" t="n"/>
      <c r="P208" s="172" t="n"/>
      <c r="Q208" s="171" t="n"/>
      <c r="R208" s="351" t="n"/>
      <c r="S208" s="351" t="n"/>
    </row>
    <row r="209">
      <c r="J209" s="28" t="n"/>
      <c r="K209" s="27" t="n"/>
      <c r="L209" s="28" t="n"/>
      <c r="N209" s="171" t="n"/>
      <c r="O209" s="171" t="n"/>
      <c r="P209" s="172" t="n"/>
      <c r="Q209" s="171" t="n"/>
      <c r="R209" s="351" t="n"/>
      <c r="S209" s="351" t="n"/>
    </row>
    <row r="210">
      <c r="J210" s="28" t="n"/>
      <c r="K210" s="27" t="n"/>
      <c r="L210" s="28" t="n"/>
      <c r="N210" s="171" t="n"/>
      <c r="O210" s="171" t="n"/>
      <c r="P210" s="172" t="n"/>
      <c r="Q210" s="171" t="n"/>
      <c r="R210" s="351" t="n"/>
      <c r="S210" s="351" t="n"/>
    </row>
    <row r="211">
      <c r="J211" s="28" t="n"/>
      <c r="K211" s="27" t="n"/>
      <c r="L211" s="28" t="n"/>
      <c r="N211" s="171" t="n"/>
      <c r="O211" s="171" t="n"/>
      <c r="P211" s="172" t="n"/>
      <c r="Q211" s="171" t="n"/>
      <c r="R211" s="351" t="n"/>
      <c r="S211" s="351" t="n"/>
    </row>
    <row r="212">
      <c r="J212" s="28" t="n"/>
      <c r="K212" s="27" t="n"/>
      <c r="L212" s="28" t="n"/>
      <c r="N212" s="171" t="n"/>
      <c r="O212" s="171" t="n"/>
      <c r="P212" s="172" t="n"/>
      <c r="Q212" s="171" t="n"/>
      <c r="R212" s="351" t="n"/>
      <c r="S212" s="351" t="n"/>
    </row>
    <row r="213">
      <c r="J213" s="28" t="n"/>
      <c r="K213" s="27" t="n"/>
      <c r="L213" s="28" t="n"/>
      <c r="N213" s="171" t="n"/>
      <c r="O213" s="171" t="n"/>
      <c r="P213" s="172" t="n"/>
      <c r="Q213" s="171" t="n"/>
      <c r="R213" s="351" t="n"/>
      <c r="S213" s="351" t="n"/>
    </row>
    <row r="214">
      <c r="J214" s="28" t="n"/>
      <c r="K214" s="27" t="n"/>
      <c r="L214" s="28" t="n"/>
      <c r="N214" s="171" t="n"/>
      <c r="O214" s="171" t="n"/>
      <c r="P214" s="172" t="n"/>
      <c r="Q214" s="171" t="n"/>
      <c r="R214" s="351" t="n"/>
      <c r="S214" s="351" t="n"/>
    </row>
    <row r="215">
      <c r="J215" s="28" t="n"/>
      <c r="K215" s="27" t="n"/>
      <c r="L215" s="28" t="n"/>
      <c r="N215" s="171" t="n"/>
      <c r="O215" s="171" t="n"/>
      <c r="P215" s="172" t="n"/>
      <c r="Q215" s="171" t="n"/>
      <c r="R215" s="351" t="n"/>
      <c r="S215" s="351" t="n"/>
    </row>
    <row r="216">
      <c r="J216" s="28" t="n"/>
      <c r="K216" s="27" t="n"/>
      <c r="L216" s="28" t="n"/>
      <c r="N216" s="171" t="n"/>
      <c r="O216" s="171" t="n"/>
      <c r="P216" s="172" t="n"/>
      <c r="Q216" s="171" t="n"/>
      <c r="R216" s="351" t="n"/>
      <c r="S216" s="351" t="n"/>
    </row>
    <row r="217">
      <c r="J217" s="28" t="n"/>
      <c r="K217" s="27" t="n"/>
      <c r="L217" s="28" t="n"/>
      <c r="N217" s="171" t="n"/>
      <c r="O217" s="171" t="n"/>
      <c r="P217" s="172" t="n"/>
      <c r="Q217" s="171" t="n"/>
      <c r="R217" s="351" t="n"/>
      <c r="S217" s="351" t="n"/>
    </row>
    <row r="218">
      <c r="J218" s="28" t="n"/>
      <c r="K218" s="27" t="n"/>
      <c r="L218" s="28" t="n"/>
      <c r="N218" s="171" t="n"/>
      <c r="O218" s="171" t="n"/>
      <c r="P218" s="172" t="n"/>
      <c r="Q218" s="171" t="n"/>
      <c r="R218" s="351" t="n"/>
      <c r="S218" s="351" t="n"/>
    </row>
    <row r="219">
      <c r="J219" s="28" t="n"/>
      <c r="K219" s="27" t="n"/>
      <c r="L219" s="28" t="n"/>
      <c r="N219" s="171" t="n"/>
      <c r="O219" s="171" t="n"/>
      <c r="P219" s="172" t="n"/>
      <c r="Q219" s="171" t="n"/>
      <c r="R219" s="351" t="n"/>
      <c r="S219" s="351" t="n"/>
    </row>
    <row r="220">
      <c r="J220" s="28" t="n"/>
      <c r="K220" s="27" t="n"/>
      <c r="L220" s="28" t="n"/>
      <c r="N220" s="171" t="n"/>
      <c r="O220" s="171" t="n"/>
      <c r="P220" s="172" t="n"/>
      <c r="Q220" s="171" t="n"/>
      <c r="R220" s="351" t="n"/>
      <c r="S220" s="351" t="n"/>
    </row>
    <row r="221">
      <c r="J221" s="28" t="n"/>
      <c r="K221" s="27" t="n"/>
      <c r="L221" s="28" t="n"/>
      <c r="N221" s="171" t="n"/>
      <c r="O221" s="171" t="n"/>
      <c r="P221" s="172" t="n"/>
      <c r="Q221" s="171" t="n"/>
      <c r="R221" s="351" t="n"/>
      <c r="S221" s="351" t="n"/>
    </row>
    <row r="222">
      <c r="J222" s="28" t="n"/>
      <c r="K222" s="27" t="n"/>
      <c r="L222" s="28" t="n"/>
      <c r="N222" s="171" t="n"/>
      <c r="O222" s="171" t="n"/>
      <c r="P222" s="172" t="n"/>
      <c r="Q222" s="171" t="n"/>
      <c r="R222" s="351" t="n"/>
      <c r="S222" s="351" t="n"/>
    </row>
    <row r="223">
      <c r="J223" s="28" t="n"/>
      <c r="K223" s="27" t="n"/>
      <c r="L223" s="28" t="n"/>
      <c r="N223" s="171" t="n"/>
      <c r="O223" s="171" t="n"/>
      <c r="P223" s="172" t="n"/>
      <c r="Q223" s="171" t="n"/>
      <c r="R223" s="351" t="n"/>
      <c r="S223" s="351" t="n"/>
    </row>
    <row r="224">
      <c r="J224" s="28" t="n"/>
      <c r="K224" s="27" t="n"/>
      <c r="L224" s="28" t="n"/>
      <c r="N224" s="171" t="n"/>
      <c r="O224" s="171" t="n"/>
      <c r="P224" s="172" t="n"/>
      <c r="Q224" s="171" t="n"/>
      <c r="R224" s="351" t="n"/>
      <c r="S224" s="351" t="n"/>
    </row>
    <row r="225">
      <c r="J225" s="28" t="n"/>
      <c r="K225" s="27" t="n"/>
      <c r="L225" s="28" t="n"/>
      <c r="N225" s="171" t="n"/>
      <c r="O225" s="171" t="n"/>
      <c r="P225" s="172" t="n"/>
      <c r="Q225" s="171" t="n"/>
      <c r="R225" s="351" t="n"/>
      <c r="S225" s="351" t="n"/>
    </row>
    <row r="226">
      <c r="J226" s="28" t="n"/>
      <c r="K226" s="27" t="n"/>
      <c r="L226" s="28" t="n"/>
      <c r="N226" s="171" t="n"/>
      <c r="O226" s="171" t="n"/>
      <c r="P226" s="172" t="n"/>
      <c r="Q226" s="171" t="n"/>
      <c r="R226" s="351" t="n"/>
      <c r="S226" s="351" t="n"/>
    </row>
    <row r="227">
      <c r="J227" s="28" t="n"/>
      <c r="K227" s="27" t="n"/>
      <c r="L227" s="28" t="n"/>
      <c r="N227" s="171" t="n"/>
      <c r="O227" s="171" t="n"/>
      <c r="P227" s="172" t="n"/>
      <c r="Q227" s="171" t="n"/>
      <c r="R227" s="351" t="n"/>
      <c r="S227" s="351" t="n"/>
    </row>
    <row r="228">
      <c r="J228" s="28" t="n"/>
      <c r="K228" s="27" t="n"/>
      <c r="L228" s="28" t="n"/>
      <c r="N228" s="171" t="n"/>
      <c r="O228" s="171" t="n"/>
      <c r="P228" s="172" t="n"/>
      <c r="Q228" s="171" t="n"/>
      <c r="R228" s="351" t="n"/>
      <c r="S228" s="351" t="n"/>
    </row>
    <row r="229">
      <c r="J229" s="28" t="n"/>
      <c r="K229" s="27" t="n"/>
      <c r="L229" s="28" t="n"/>
      <c r="N229" s="171" t="n"/>
      <c r="O229" s="171" t="n"/>
      <c r="P229" s="172" t="n"/>
      <c r="Q229" s="171" t="n"/>
      <c r="R229" s="351" t="n"/>
      <c r="S229" s="351" t="n"/>
    </row>
    <row r="230">
      <c r="J230" s="28" t="n"/>
      <c r="K230" s="27" t="n"/>
      <c r="L230" s="28" t="n"/>
      <c r="N230" s="171" t="n"/>
      <c r="O230" s="171" t="n"/>
      <c r="P230" s="172" t="n"/>
      <c r="Q230" s="171" t="n"/>
      <c r="R230" s="351" t="n"/>
      <c r="S230" s="351" t="n"/>
    </row>
    <row r="231">
      <c r="J231" s="28" t="n"/>
      <c r="K231" s="27" t="n"/>
      <c r="L231" s="28" t="n"/>
      <c r="N231" s="171" t="n"/>
      <c r="O231" s="171" t="n"/>
      <c r="P231" s="172" t="n"/>
      <c r="Q231" s="171" t="n"/>
      <c r="R231" s="351" t="n"/>
      <c r="S231" s="351" t="n"/>
    </row>
    <row r="232">
      <c r="J232" s="28" t="n"/>
      <c r="K232" s="27" t="n"/>
      <c r="L232" s="28" t="n"/>
      <c r="N232" s="171" t="n"/>
      <c r="O232" s="171" t="n"/>
      <c r="P232" s="172" t="n"/>
      <c r="Q232" s="171" t="n"/>
      <c r="R232" s="351" t="n"/>
      <c r="S232" s="351" t="n"/>
    </row>
    <row r="233">
      <c r="J233" s="28" t="n"/>
      <c r="K233" s="27" t="n"/>
      <c r="L233" s="28" t="n"/>
      <c r="N233" s="171" t="n"/>
      <c r="O233" s="171" t="n"/>
      <c r="P233" s="172" t="n"/>
      <c r="Q233" s="171" t="n"/>
      <c r="R233" s="351" t="n"/>
      <c r="S233" s="351" t="n"/>
    </row>
    <row r="234">
      <c r="J234" s="28" t="n"/>
      <c r="K234" s="27" t="n"/>
      <c r="L234" s="28" t="n"/>
      <c r="N234" s="171" t="n"/>
      <c r="O234" s="171" t="n"/>
      <c r="P234" s="172" t="n"/>
      <c r="Q234" s="171" t="n"/>
      <c r="R234" s="351" t="n"/>
      <c r="S234" s="351" t="n"/>
    </row>
    <row r="235">
      <c r="J235" s="28" t="n"/>
      <c r="K235" s="27" t="n"/>
      <c r="L235" s="28" t="n"/>
      <c r="N235" s="171" t="n"/>
      <c r="O235" s="171" t="n"/>
      <c r="P235" s="172" t="n"/>
      <c r="Q235" s="171" t="n"/>
      <c r="R235" s="351" t="n"/>
      <c r="S235" s="351" t="n"/>
    </row>
    <row r="236">
      <c r="B236" s="27" t="n"/>
      <c r="C236" s="27" t="n"/>
      <c r="D236" s="27" t="n"/>
      <c r="E236" s="27" t="n"/>
      <c r="F236" s="27" t="n"/>
      <c r="G236" s="27" t="n"/>
      <c r="H236" s="27" t="n"/>
      <c r="J236" s="28" t="n"/>
      <c r="K236" s="27" t="n"/>
      <c r="L236" s="28" t="n"/>
      <c r="N236" s="171" t="n"/>
      <c r="O236" s="171" t="n"/>
      <c r="P236" s="351" t="n"/>
      <c r="Q236" s="171" t="n"/>
      <c r="R236" s="351" t="n"/>
      <c r="S236" s="351" t="n"/>
    </row>
    <row r="237">
      <c r="B237" s="27" t="n"/>
      <c r="C237" s="27" t="n"/>
      <c r="D237" s="27" t="n"/>
      <c r="E237" s="27" t="n"/>
      <c r="F237" s="27" t="n"/>
      <c r="G237" s="27" t="n"/>
      <c r="H237" s="27" t="n"/>
      <c r="J237" s="28" t="n"/>
      <c r="K237" s="27" t="n"/>
      <c r="L237" s="28" t="n"/>
      <c r="N237" s="171" t="n"/>
      <c r="O237" s="171" t="n"/>
      <c r="P237" s="351" t="n"/>
      <c r="Q237" s="171" t="n"/>
      <c r="R237" s="351" t="n"/>
      <c r="S237" s="351" t="n"/>
    </row>
    <row r="238">
      <c r="B238" s="27" t="n"/>
      <c r="C238" s="27" t="n"/>
      <c r="D238" s="27" t="n"/>
      <c r="E238" s="27" t="n"/>
      <c r="F238" s="27" t="n"/>
      <c r="G238" s="27" t="n"/>
      <c r="H238" s="27" t="n"/>
      <c r="J238" s="28" t="n"/>
      <c r="K238" s="27" t="n"/>
      <c r="L238" s="28" t="n"/>
      <c r="N238" s="171" t="n"/>
      <c r="O238" s="171" t="n"/>
      <c r="P238" s="351" t="n"/>
      <c r="Q238" s="171" t="n"/>
      <c r="R238" s="351" t="n"/>
      <c r="S238" s="351" t="n"/>
    </row>
    <row r="239">
      <c r="B239" s="27" t="n"/>
      <c r="C239" s="27" t="n"/>
      <c r="D239" s="27" t="n"/>
      <c r="E239" s="27" t="n"/>
      <c r="F239" s="27" t="n"/>
      <c r="G239" s="27" t="n"/>
      <c r="H239" s="27" t="n"/>
      <c r="J239" s="28" t="n"/>
      <c r="K239" s="27" t="n"/>
      <c r="L239" s="28" t="n"/>
      <c r="N239" s="171" t="n"/>
      <c r="O239" s="171" t="n"/>
      <c r="P239" s="351" t="n"/>
      <c r="Q239" s="171" t="n"/>
      <c r="R239" s="351" t="n"/>
      <c r="S239" s="351" t="n"/>
    </row>
    <row r="240">
      <c r="B240" s="27" t="n"/>
      <c r="C240" s="27" t="n"/>
      <c r="D240" s="27" t="n"/>
      <c r="E240" s="27" t="n"/>
      <c r="F240" s="27" t="n"/>
      <c r="G240" s="27" t="n"/>
      <c r="H240" s="27" t="n"/>
      <c r="J240" s="28" t="n"/>
      <c r="K240" s="27" t="n"/>
      <c r="L240" s="28" t="n"/>
      <c r="N240" s="171" t="n"/>
      <c r="O240" s="171" t="n"/>
      <c r="P240" s="351" t="n"/>
      <c r="Q240" s="171" t="n"/>
      <c r="R240" s="351" t="n"/>
      <c r="S240" s="351" t="n"/>
    </row>
    <row r="241">
      <c r="B241" s="121" t="n"/>
      <c r="C241" s="121" t="n"/>
      <c r="D241" s="121" t="n"/>
      <c r="E241" s="121" t="n"/>
      <c r="F241" s="121" t="n"/>
      <c r="G241" s="121" t="n"/>
      <c r="H241" s="375" t="n"/>
      <c r="J241" s="28" t="n"/>
      <c r="K241" s="27" t="n"/>
      <c r="L241" s="28" t="n"/>
      <c r="N241" s="171" t="n"/>
      <c r="O241" s="171" t="n"/>
      <c r="P241" s="351" t="n"/>
      <c r="Q241" s="171" t="n"/>
      <c r="R241" s="351" t="n"/>
      <c r="S241" s="351" t="n"/>
    </row>
    <row r="242">
      <c r="J242" s="28" t="n"/>
      <c r="K242" s="27" t="n"/>
      <c r="L242" s="28" t="n"/>
      <c r="N242" s="171" t="n"/>
      <c r="O242" s="171" t="n"/>
      <c r="P242" s="351" t="n"/>
      <c r="Q242" s="171" t="n"/>
      <c r="R242" s="351" t="n"/>
      <c r="S242" s="351" t="n"/>
    </row>
    <row r="243">
      <c r="J243" s="28" t="n"/>
      <c r="K243" s="27" t="n"/>
      <c r="L243" s="28" t="n"/>
      <c r="N243" s="171" t="n"/>
      <c r="O243" s="171" t="n"/>
      <c r="P243" s="351" t="n"/>
      <c r="Q243" s="171" t="n"/>
      <c r="R243" s="351" t="n"/>
      <c r="S243" s="351" t="n"/>
    </row>
    <row r="244">
      <c r="J244" s="28" t="n"/>
      <c r="K244" s="27" t="n"/>
      <c r="L244" s="28" t="n"/>
      <c r="N244" s="171" t="n"/>
      <c r="O244" s="171" t="n"/>
      <c r="P244" s="351" t="n"/>
      <c r="Q244" s="171" t="n"/>
      <c r="R244" s="351" t="n"/>
      <c r="S244" s="351" t="n"/>
    </row>
    <row r="245">
      <c r="J245" s="28" t="n"/>
      <c r="K245" s="27" t="n"/>
      <c r="L245" s="28" t="n"/>
      <c r="N245" s="171" t="n"/>
      <c r="O245" s="171" t="n"/>
      <c r="P245" s="351" t="n"/>
      <c r="Q245" s="171" t="n"/>
      <c r="R245" s="351" t="n"/>
      <c r="S245" s="351" t="n"/>
    </row>
    <row r="246">
      <c r="J246" s="28" t="n"/>
      <c r="K246" s="27" t="n"/>
      <c r="L246" s="28" t="n"/>
      <c r="N246" s="171" t="n"/>
      <c r="O246" s="171" t="n"/>
      <c r="P246" s="351" t="n"/>
      <c r="Q246" s="171" t="n"/>
      <c r="R246" s="351" t="n"/>
      <c r="S246" s="351" t="n"/>
    </row>
    <row r="247">
      <c r="J247" s="28" t="n"/>
      <c r="K247" s="27" t="n"/>
      <c r="L247" s="28" t="n"/>
      <c r="N247" s="171" t="n"/>
      <c r="O247" s="171" t="n"/>
      <c r="P247" s="351" t="n"/>
      <c r="Q247" s="171" t="n"/>
      <c r="R247" s="351" t="n"/>
      <c r="S247" s="351" t="n"/>
    </row>
    <row r="248">
      <c r="J248" s="28" t="n"/>
      <c r="K248" s="27" t="n"/>
      <c r="L248" s="28" t="n"/>
      <c r="N248" s="171" t="n"/>
      <c r="O248" s="171" t="n"/>
      <c r="P248" s="351" t="n"/>
      <c r="Q248" s="171" t="n"/>
      <c r="R248" s="351" t="n"/>
      <c r="S248" s="351" t="n"/>
    </row>
    <row r="249">
      <c r="J249" s="28" t="n"/>
      <c r="K249" s="27" t="n"/>
      <c r="L249" s="28" t="n"/>
      <c r="N249" s="171" t="n"/>
      <c r="O249" s="171" t="n"/>
      <c r="P249" s="351" t="n"/>
      <c r="Q249" s="171" t="n"/>
      <c r="R249" s="351" t="n"/>
      <c r="S249" s="351" t="n"/>
    </row>
  </sheetData>
  <mergeCells count="17">
    <mergeCell ref="J2:N2"/>
    <mergeCell ref="G3:H3"/>
    <mergeCell ref="J3:N3"/>
    <mergeCell ref="B12:H12"/>
    <mergeCell ref="I12:N12"/>
    <mergeCell ref="G10:H10"/>
    <mergeCell ref="J6:N6"/>
    <mergeCell ref="G7:H7"/>
    <mergeCell ref="J7:N7"/>
    <mergeCell ref="G8:H8"/>
    <mergeCell ref="J8:N8"/>
    <mergeCell ref="J9:N9"/>
    <mergeCell ref="J10:N10"/>
    <mergeCell ref="J11:N11"/>
    <mergeCell ref="G6:H6"/>
    <mergeCell ref="G9:H9"/>
    <mergeCell ref="G11:H11"/>
  </mergeCells>
  <conditionalFormatting sqref="U67 U109:U112">
    <cfRule priority="16" stopIfTrue="1" type="uniqueValues"/>
  </conditionalFormatting>
  <conditionalFormatting sqref="U49">
    <cfRule priority="15" stopIfTrue="1" type="uniqueValues"/>
  </conditionalFormatting>
  <conditionalFormatting sqref="V134">
    <cfRule priority="14" stopIfTrue="1" type="uniqueValues"/>
  </conditionalFormatting>
  <conditionalFormatting sqref="AC134">
    <cfRule priority="13" stopIfTrue="1" type="uniqueValues"/>
  </conditionalFormatting>
  <conditionalFormatting sqref="V154">
    <cfRule priority="12" stopIfTrue="1" type="uniqueValues"/>
  </conditionalFormatting>
  <conditionalFormatting sqref="AC154">
    <cfRule priority="11" stopIfTrue="1" type="uniqueValues"/>
  </conditionalFormatting>
  <conditionalFormatting sqref="V174">
    <cfRule priority="10" stopIfTrue="1" type="uniqueValues"/>
  </conditionalFormatting>
  <conditionalFormatting sqref="AC174">
    <cfRule priority="9" stopIfTrue="1" type="uniqueValues"/>
  </conditionalFormatting>
  <conditionalFormatting sqref="AA49">
    <cfRule priority="8" stopIfTrue="1" type="uniqueValues"/>
  </conditionalFormatting>
  <conditionalFormatting sqref="U108">
    <cfRule priority="7" stopIfTrue="1" type="uniqueValues"/>
  </conditionalFormatting>
  <conditionalFormatting sqref="AA67">
    <cfRule priority="6" stopIfTrue="1" type="uniqueValues"/>
  </conditionalFormatting>
  <conditionalFormatting sqref="I27">
    <cfRule priority="5" stopIfTrue="1" type="uniqueValues"/>
  </conditionalFormatting>
  <conditionalFormatting sqref="I28">
    <cfRule priority="4" stopIfTrue="1" type="uniqueValues"/>
  </conditionalFormatting>
  <conditionalFormatting sqref="I29">
    <cfRule priority="3" stopIfTrue="1" type="uniqueValues"/>
  </conditionalFormatting>
  <conditionalFormatting sqref="I30">
    <cfRule priority="2" stopIfTrue="1" type="uniqueValues"/>
  </conditionalFormatting>
  <conditionalFormatting sqref="I31">
    <cfRule priority="1" stopIfTrue="1" type="uniqueValues"/>
  </conditionalFormatting>
  <pageMargins bottom="0.75" footer="0.3" header="0.3" left="0.7" right="0.7" top="0.75"/>
  <pageSetup fitToHeight="0" orientation="landscape" scale="17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J249"/>
  <sheetViews>
    <sheetView workbookViewId="0">
      <selection activeCell="B27" sqref="B27:B29"/>
    </sheetView>
  </sheetViews>
  <sheetFormatPr baseColWidth="10" defaultRowHeight="15"/>
  <cols>
    <col customWidth="1" max="1" min="1" style="62" width="9.33203125"/>
    <col customWidth="1" max="2" min="2" style="62" width="18.1640625"/>
    <col customWidth="1" max="3" min="3" style="62" width="9.6640625"/>
    <col customWidth="1" max="4" min="4" style="62" width="8.6640625"/>
    <col customWidth="1" max="5" min="5" style="62" width="9.83203125"/>
    <col customWidth="1" max="6" min="6" style="62" width="9.5"/>
    <col customWidth="1" max="7" min="7" style="62" width="8.83203125"/>
    <col customWidth="1" max="8" min="8" style="62" width="10.83203125"/>
    <col customWidth="1" max="9" min="9" style="62" width="13.5"/>
    <col customWidth="1" max="10" min="10" style="62" width="8.6640625"/>
    <col customWidth="1" max="11" min="11" style="62" width="9.5"/>
    <col customWidth="1" max="12" min="12" style="62" width="8.6640625"/>
    <col customWidth="1" max="13" min="13" style="62" width="8.83203125"/>
    <col customWidth="1" max="15" min="14" style="62" width="11.33203125"/>
    <col customWidth="1" max="16" min="16" style="62" width="7.1640625"/>
    <col bestFit="1" customWidth="1" max="17" min="17" style="62" width="9.83203125"/>
    <col customWidth="1" max="19" min="18" style="62" width="10.33203125"/>
    <col customWidth="1" max="20" min="20" style="62" width="8.5"/>
    <col bestFit="1" customWidth="1" max="21" min="21" style="62" width="10.5"/>
    <col customWidth="1" max="23" min="22" style="62" width="8.83203125"/>
    <col bestFit="1" customWidth="1" max="24" min="24" style="62" width="9.5"/>
    <col customWidth="1" max="30" min="25" style="62" width="8.83203125"/>
    <col customWidth="1" max="31" min="31" style="62" width="12.1640625"/>
    <col customWidth="1" max="256" min="32" style="62" width="8.83203125"/>
  </cols>
  <sheetData>
    <row customHeight="1" ht="20.25" r="1" s="62" thickBot="1">
      <c r="B1" s="159" t="inlineStr">
        <is>
          <t>Symptoms with or without FEV1 Variance or O2 Sat Variance or both</t>
        </is>
      </c>
      <c r="C1" s="159" t="n"/>
      <c r="D1" s="159" t="n"/>
      <c r="E1" s="159" t="n"/>
      <c r="F1" s="159" t="n"/>
      <c r="G1" s="159" t="n"/>
      <c r="H1" s="159" t="n"/>
      <c r="I1" s="159" t="n"/>
      <c r="J1" s="136" t="n"/>
      <c r="K1" s="136" t="n"/>
      <c r="L1" s="136" t="n"/>
    </row>
    <row customHeight="1" ht="16" r="2" s="62" thickBot="1">
      <c r="B2" s="68" t="inlineStr">
        <is>
          <t>Patient Study Number</t>
        </is>
      </c>
      <c r="C2" s="69" t="n"/>
      <c r="D2" s="69" t="n"/>
      <c r="E2" s="70" t="inlineStr">
        <is>
          <t>WU1</t>
        </is>
      </c>
      <c r="F2" s="71" t="n"/>
      <c r="G2" s="104" t="n"/>
      <c r="H2" s="70" t="inlineStr">
        <is>
          <t>Supplemental Data</t>
        </is>
      </c>
      <c r="I2" s="294" t="inlineStr">
        <is>
          <t>Patient NL</t>
        </is>
      </c>
      <c r="J2" s="295" t="inlineStr">
        <is>
          <t>ABNL (Days)</t>
        </is>
      </c>
      <c r="K2" s="346" t="n"/>
      <c r="L2" s="346" t="n"/>
      <c r="M2" s="346" t="n"/>
      <c r="N2" s="347" t="n"/>
      <c r="O2" s="30" t="n"/>
      <c r="P2" s="30" t="n"/>
      <c r="Q2" s="67" t="n"/>
      <c r="R2" s="67" t="n"/>
      <c r="S2" s="67" t="n"/>
      <c r="U2" s="29" t="n"/>
      <c r="V2" s="29" t="n"/>
      <c r="W2" s="29" t="n"/>
      <c r="X2" s="29" t="n"/>
      <c r="Y2" s="29" t="n"/>
      <c r="AA2" s="29" t="n"/>
      <c r="AB2" s="29" t="n"/>
      <c r="AC2" s="29" t="n"/>
      <c r="AD2" s="29" t="n"/>
      <c r="AE2" s="29" t="n"/>
    </row>
    <row r="3">
      <c r="B3" s="72" t="inlineStr">
        <is>
          <t>Report Date</t>
        </is>
      </c>
      <c r="C3" s="79" t="n"/>
      <c r="D3" s="79" t="n"/>
      <c r="E3" s="74">
        <f>(N77)</f>
        <v/>
      </c>
      <c r="F3" s="75" t="n"/>
      <c r="G3" s="296" t="inlineStr">
        <is>
          <t>Questionnare</t>
        </is>
      </c>
      <c r="H3" s="348" t="n"/>
      <c r="I3" s="231" t="inlineStr">
        <is>
          <t>Negative</t>
        </is>
      </c>
      <c r="J3" s="349" t="inlineStr">
        <is>
          <t>cough (2), dyspnea (1)</t>
        </is>
      </c>
      <c r="K3" s="348" t="n"/>
      <c r="L3" s="348" t="n"/>
      <c r="M3" s="348" t="n"/>
      <c r="N3" s="350" t="n"/>
      <c r="O3" s="30" t="n"/>
      <c r="P3" s="30" t="n"/>
      <c r="Q3" s="67" t="n"/>
      <c r="R3" s="67" t="n"/>
      <c r="S3" s="67" t="n"/>
      <c r="U3" s="29" t="n"/>
      <c r="V3" s="29" t="n"/>
      <c r="W3" s="29" t="n"/>
      <c r="X3" s="29" t="n"/>
      <c r="Y3" s="29" t="n"/>
      <c r="AA3" s="29" t="n"/>
      <c r="AB3" s="29" t="n"/>
      <c r="AC3" s="29" t="n"/>
      <c r="AD3" s="29" t="n"/>
      <c r="AE3" s="29" t="n"/>
    </row>
    <row r="4">
      <c r="B4" s="72" t="inlineStr">
        <is>
          <t>Surveillance week</t>
        </is>
      </c>
      <c r="C4" s="79" t="n"/>
      <c r="D4" s="79" t="n"/>
      <c r="E4" s="76" t="n">
        <v>6</v>
      </c>
      <c r="F4" s="75" t="n"/>
      <c r="G4" s="229" t="n"/>
      <c r="H4" s="227" t="n"/>
      <c r="I4" s="228" t="n"/>
      <c r="J4" s="230" t="n"/>
      <c r="K4" s="226" t="n"/>
      <c r="L4" s="226" t="n"/>
      <c r="M4" s="226" t="n"/>
      <c r="N4" s="232" t="n"/>
      <c r="O4" s="30" t="n"/>
      <c r="P4" s="30" t="n"/>
      <c r="Q4" s="67" t="n"/>
      <c r="R4" s="67" t="n"/>
      <c r="S4" s="67" t="n"/>
      <c r="U4" s="29" t="n"/>
      <c r="V4" s="29" t="n"/>
      <c r="W4" s="29" t="n"/>
      <c r="X4" s="29" t="n"/>
      <c r="Y4" s="29" t="n"/>
      <c r="AA4" s="29" t="n"/>
      <c r="AB4" s="29" t="n"/>
      <c r="AC4" s="29" t="n"/>
      <c r="AD4" s="29" t="n"/>
      <c r="AE4" s="29" t="n"/>
    </row>
    <row r="5">
      <c r="B5" s="72" t="inlineStr">
        <is>
          <t xml:space="preserve">FEV1 (L) </t>
        </is>
      </c>
      <c r="C5" s="81" t="n"/>
      <c r="D5" s="81" t="n"/>
      <c r="E5" s="81" t="n"/>
      <c r="F5" s="75" t="n"/>
      <c r="G5" s="335" t="n"/>
      <c r="H5" s="336" t="n"/>
      <c r="I5" s="221" t="n"/>
      <c r="J5" s="222" t="n"/>
      <c r="K5" s="223" t="n"/>
      <c r="L5" s="223" t="n"/>
      <c r="M5" s="223" t="n"/>
      <c r="N5" s="224" t="n"/>
      <c r="O5" s="30" t="n"/>
      <c r="P5" s="30" t="n"/>
      <c r="Q5" s="67" t="n"/>
      <c r="R5" s="67" t="n"/>
      <c r="S5" s="67" t="n"/>
      <c r="U5" s="29" t="n"/>
      <c r="V5" s="29" t="n"/>
      <c r="W5" s="29" t="n"/>
      <c r="X5" s="29" t="n"/>
      <c r="Y5" s="29" t="n"/>
      <c r="AA5" s="29" t="n"/>
      <c r="AB5" s="29" t="n"/>
      <c r="AC5" s="29" t="n"/>
      <c r="AD5" s="29" t="n"/>
      <c r="AE5" s="29" t="n"/>
    </row>
    <row r="6">
      <c r="A6" s="351" t="n"/>
      <c r="B6" s="72" t="inlineStr">
        <is>
          <t xml:space="preserve">    Pre-Surv NL Range</t>
        </is>
      </c>
      <c r="C6" s="81" t="n"/>
      <c r="D6" s="217">
        <f>(D30)</f>
        <v/>
      </c>
      <c r="E6" s="341">
        <f>(E30)</f>
        <v/>
      </c>
      <c r="F6" s="77" t="n"/>
      <c r="G6" s="335" t="inlineStr">
        <is>
          <t>Oximetry</t>
        </is>
      </c>
      <c r="H6" s="63" t="n"/>
      <c r="I6" s="78" t="n"/>
      <c r="J6" s="385" t="n"/>
      <c r="K6" s="63" t="n"/>
      <c r="L6" s="63" t="n"/>
      <c r="M6" s="63" t="n"/>
      <c r="N6" s="386" t="n"/>
      <c r="X6" s="27" t="n"/>
      <c r="Y6" s="28" t="n"/>
      <c r="AA6" s="27" t="n"/>
      <c r="AB6" s="27" t="n"/>
      <c r="AC6" s="27" t="n"/>
      <c r="AD6" s="27" t="n"/>
      <c r="AE6" s="55" t="n"/>
    </row>
    <row r="7">
      <c r="A7" s="351" t="n"/>
      <c r="B7" s="72" t="inlineStr">
        <is>
          <t xml:space="preserve">    Current NL Range</t>
        </is>
      </c>
      <c r="C7" s="81" t="n"/>
      <c r="D7" s="217">
        <f>(D31)</f>
        <v/>
      </c>
      <c r="E7" s="341">
        <f>(E31)</f>
        <v/>
      </c>
      <c r="F7" s="77" t="n"/>
      <c r="G7" s="274" t="inlineStr">
        <is>
          <t>Mean O2 Sat (%)</t>
        </is>
      </c>
      <c r="H7" s="355" t="n"/>
      <c r="I7" s="158" t="n">
        <v>93</v>
      </c>
      <c r="J7" s="356" t="n">
        <v>92</v>
      </c>
      <c r="K7" s="355" t="n"/>
      <c r="L7" s="355" t="n"/>
      <c r="M7" s="355" t="n"/>
      <c r="N7" s="357" t="n"/>
      <c r="P7" s="172" t="n"/>
      <c r="Q7" s="171" t="n"/>
      <c r="R7" s="351" t="n"/>
      <c r="S7" s="351" t="n"/>
      <c r="U7" s="27" t="n"/>
      <c r="V7" s="27" t="n"/>
      <c r="W7" s="27" t="n"/>
      <c r="X7" s="27" t="n"/>
      <c r="Y7" s="28" t="n"/>
      <c r="AA7" s="27" t="n"/>
      <c r="AB7" s="27" t="n"/>
      <c r="AC7" s="27" t="n"/>
      <c r="AD7" s="27" t="n"/>
      <c r="AE7" s="55" t="n"/>
    </row>
    <row r="8">
      <c r="A8" s="351" t="n"/>
      <c r="B8" s="225" t="n"/>
      <c r="C8" s="81" t="n"/>
      <c r="D8" s="81" t="n"/>
      <c r="E8" s="81" t="n"/>
      <c r="F8" s="77" t="n"/>
      <c r="G8" s="267" t="inlineStr">
        <is>
          <t>O2 Sat (%) Range</t>
        </is>
      </c>
      <c r="I8" s="158" t="inlineStr">
        <is>
          <t>91-98</t>
        </is>
      </c>
      <c r="J8" s="358" t="inlineStr">
        <is>
          <t>85-98</t>
        </is>
      </c>
      <c r="N8" s="359" t="n"/>
      <c r="P8" s="172" t="n"/>
      <c r="Q8" s="171" t="n"/>
      <c r="R8" s="351" t="n"/>
      <c r="S8" s="351" t="n"/>
      <c r="U8" s="27" t="n"/>
      <c r="V8" s="27" t="n"/>
      <c r="W8" s="27" t="n"/>
      <c r="X8" s="27" t="n"/>
      <c r="Y8" s="28" t="n"/>
      <c r="AA8" s="27" t="n"/>
      <c r="AB8" s="27" t="n"/>
      <c r="AC8" s="27" t="n"/>
      <c r="AD8" s="27" t="n"/>
      <c r="AE8" s="55" t="n"/>
    </row>
    <row r="9">
      <c r="A9" s="351" t="n"/>
      <c r="B9" s="72" t="inlineStr">
        <is>
          <t>FEV1 Variance</t>
        </is>
      </c>
      <c r="C9" s="79" t="n"/>
      <c r="D9" s="79" t="n"/>
      <c r="E9" s="127" t="inlineStr">
        <is>
          <t>Yes</t>
        </is>
      </c>
      <c r="F9" s="77" t="n"/>
      <c r="G9" s="267" t="inlineStr">
        <is>
          <t>Lowest Value</t>
        </is>
      </c>
      <c r="I9" s="178" t="n">
        <v>91</v>
      </c>
      <c r="J9" s="360" t="n">
        <v>85</v>
      </c>
      <c r="N9" s="359" t="n"/>
      <c r="P9" s="172" t="n"/>
      <c r="Q9" s="171" t="n"/>
      <c r="R9" s="351" t="n"/>
      <c r="S9" s="351" t="n"/>
      <c r="U9" s="27" t="n"/>
      <c r="V9" s="27" t="n"/>
      <c r="W9" s="27" t="n"/>
      <c r="X9" s="27" t="n"/>
      <c r="Y9" s="28" t="n"/>
      <c r="AA9" s="27" t="n"/>
      <c r="AB9" s="27" t="n"/>
      <c r="AC9" s="27" t="n"/>
      <c r="AD9" s="27" t="n"/>
      <c r="AE9" s="55" t="n"/>
    </row>
    <row r="10">
      <c r="A10" s="351" t="n"/>
      <c r="B10" s="72" t="inlineStr">
        <is>
          <t>FEV1 Variance Persistence</t>
        </is>
      </c>
      <c r="C10" s="79" t="n"/>
      <c r="D10" s="79" t="n"/>
      <c r="E10" s="126" t="inlineStr">
        <is>
          <t>NA</t>
        </is>
      </c>
      <c r="F10" s="77" t="n"/>
      <c r="G10" s="267" t="inlineStr">
        <is>
          <t>Duration (s)</t>
        </is>
      </c>
      <c r="I10" s="158" t="inlineStr">
        <is>
          <t>NA</t>
        </is>
      </c>
      <c r="J10" s="361" t="inlineStr">
        <is>
          <t>30 Sec</t>
        </is>
      </c>
      <c r="N10" s="359" t="n"/>
      <c r="P10" s="172" t="n"/>
      <c r="Q10" s="171" t="n"/>
      <c r="R10" s="351" t="n"/>
      <c r="S10" s="351" t="n"/>
      <c r="U10" s="27" t="n"/>
      <c r="V10" s="27" t="n"/>
      <c r="W10" s="27" t="n"/>
      <c r="X10" s="27" t="n"/>
      <c r="Y10" s="28" t="n"/>
      <c r="AA10" s="27" t="n"/>
      <c r="AB10" s="27" t="n"/>
      <c r="AC10" s="27" t="n"/>
      <c r="AD10" s="27" t="n"/>
      <c r="AE10" s="55" t="n"/>
    </row>
    <row customHeight="1" ht="16" r="11" s="62" thickBot="1">
      <c r="A11" s="351" t="n"/>
      <c r="B11" s="83" t="inlineStr">
        <is>
          <t>Lowest FEV1 (current month)</t>
        </is>
      </c>
      <c r="C11" s="84" t="n"/>
      <c r="D11" s="84" t="n"/>
      <c r="E11" s="170">
        <f>MIN(H119:H128)</f>
        <v/>
      </c>
      <c r="F11" s="85" t="n"/>
      <c r="G11" s="285" t="inlineStr">
        <is>
          <t>Heart Rate (B/M)</t>
        </is>
      </c>
      <c r="H11" s="362" t="n"/>
      <c r="I11" s="216" t="inlineStr">
        <is>
          <t>70 (65-85)</t>
        </is>
      </c>
      <c r="J11" s="363" t="n">
        <v>45</v>
      </c>
      <c r="K11" s="362" t="n"/>
      <c r="L11" s="362" t="n"/>
      <c r="M11" s="362" t="n"/>
      <c r="N11" s="364" t="n"/>
      <c r="P11" s="172" t="n"/>
      <c r="Q11" s="171" t="n"/>
      <c r="R11" s="351" t="n"/>
      <c r="S11" s="351" t="n"/>
      <c r="U11" s="27" t="n"/>
      <c r="V11" s="27" t="n"/>
      <c r="W11" s="27" t="n"/>
      <c r="X11" s="27" t="n"/>
      <c r="Y11" s="28" t="n"/>
      <c r="AA11" s="27" t="n"/>
      <c r="AB11" s="27" t="n"/>
      <c r="AC11" s="27" t="n"/>
      <c r="AD11" s="27" t="n"/>
      <c r="AE11" s="55" t="n"/>
    </row>
    <row r="12">
      <c r="A12" s="351" t="n"/>
      <c r="B12" s="287" t="inlineStr">
        <is>
          <t>Monitoring Weeks (last 20 weeks without variance month)</t>
        </is>
      </c>
      <c r="C12" s="348" t="n"/>
      <c r="D12" s="348" t="n"/>
      <c r="E12" s="348" t="n"/>
      <c r="F12" s="348" t="n"/>
      <c r="G12" s="348" t="n"/>
      <c r="H12" s="348" t="n"/>
      <c r="I12" s="287" t="inlineStr">
        <is>
          <t>Monitoring Weeks (last 8 weeks with variance month)</t>
        </is>
      </c>
      <c r="J12" s="348" t="n"/>
      <c r="K12" s="348" t="n"/>
      <c r="L12" s="348" t="n"/>
      <c r="M12" s="348" t="n"/>
      <c r="N12" s="348" t="n"/>
      <c r="P12" s="172" t="n"/>
      <c r="Q12" s="171" t="n"/>
      <c r="R12" s="351" t="n"/>
      <c r="S12" s="351" t="n"/>
      <c r="U12" s="27" t="n"/>
      <c r="V12" s="27" t="n"/>
      <c r="W12" s="27" t="n"/>
      <c r="X12" s="27" t="n"/>
      <c r="Y12" s="28" t="n"/>
      <c r="AA12" s="27" t="n"/>
      <c r="AB12" s="27" t="n"/>
      <c r="AC12" s="27" t="n"/>
      <c r="AD12" s="27" t="n"/>
      <c r="AE12" s="55" t="n"/>
    </row>
    <row r="13">
      <c r="A13" s="351" t="n"/>
      <c r="B13" s="81" t="n"/>
      <c r="C13" s="88" t="n"/>
      <c r="D13" s="88" t="n"/>
      <c r="E13" s="88" t="n"/>
      <c r="F13" s="88" t="n"/>
      <c r="G13" s="88" t="n"/>
      <c r="H13" s="81" t="n"/>
      <c r="I13" s="88" t="n"/>
      <c r="J13" s="88" t="n"/>
      <c r="K13" s="88" t="n"/>
      <c r="L13" s="88" t="n"/>
      <c r="M13" s="88" t="n"/>
      <c r="N13" s="81" t="n"/>
      <c r="P13" s="172" t="n"/>
      <c r="Q13" s="171" t="n"/>
      <c r="R13" s="351" t="n"/>
      <c r="S13" s="351" t="n"/>
      <c r="U13" s="29" t="n"/>
      <c r="V13" s="29" t="n"/>
      <c r="W13" s="29" t="n"/>
      <c r="X13" s="29" t="n"/>
      <c r="Y13" s="29" t="n"/>
      <c r="AA13" s="29" t="n"/>
      <c r="AB13" s="29" t="n"/>
      <c r="AC13" s="29" t="n"/>
      <c r="AD13" s="29" t="n"/>
      <c r="AE13" s="29" t="n"/>
    </row>
    <row r="14">
      <c r="A14" s="351" t="n"/>
      <c r="B14" s="81" t="n"/>
      <c r="C14" s="88" t="n"/>
      <c r="D14" s="88" t="n"/>
      <c r="E14" s="88" t="n"/>
      <c r="F14" s="88" t="n"/>
      <c r="G14" s="88" t="n"/>
      <c r="H14" s="81" t="n"/>
      <c r="I14" s="88" t="n"/>
      <c r="J14" s="88" t="n"/>
      <c r="K14" s="88" t="n"/>
      <c r="L14" s="88" t="n"/>
      <c r="M14" s="88" t="n"/>
      <c r="N14" s="81" t="n"/>
      <c r="P14" s="172" t="n"/>
      <c r="Q14" s="171" t="n"/>
      <c r="R14" s="351" t="n"/>
      <c r="S14" s="351" t="n"/>
      <c r="U14" s="29" t="n"/>
      <c r="V14" s="29" t="n"/>
      <c r="W14" s="29" t="n"/>
      <c r="X14" s="29" t="n"/>
      <c r="Y14" s="29" t="n"/>
      <c r="AA14" s="29" t="n"/>
      <c r="AB14" s="29" t="n"/>
      <c r="AC14" s="29" t="n"/>
      <c r="AD14" s="29" t="n"/>
      <c r="AE14" s="29" t="n"/>
    </row>
    <row r="15">
      <c r="A15" s="351" t="n"/>
      <c r="B15" s="81" t="n"/>
      <c r="C15" s="88" t="n"/>
      <c r="D15" s="88" t="n"/>
      <c r="E15" s="88" t="n"/>
      <c r="F15" s="88" t="n"/>
      <c r="G15" s="88" t="n"/>
      <c r="H15" s="81" t="n"/>
      <c r="I15" s="88" t="n"/>
      <c r="J15" s="88" t="n"/>
      <c r="K15" s="88" t="n"/>
      <c r="L15" s="88" t="n"/>
      <c r="M15" s="88" t="n"/>
      <c r="N15" s="81" t="n"/>
      <c r="P15" s="172" t="n"/>
      <c r="Q15" s="171" t="n"/>
      <c r="R15" s="351" t="n"/>
      <c r="S15" s="351" t="n"/>
      <c r="U15" s="29" t="n"/>
      <c r="V15" s="29" t="n"/>
      <c r="W15" s="29" t="n"/>
      <c r="X15" s="29" t="n"/>
      <c r="Y15" s="29" t="n"/>
      <c r="AA15" s="29" t="n"/>
      <c r="AB15" s="29" t="n"/>
      <c r="AC15" s="29" t="n"/>
      <c r="AD15" s="29" t="n"/>
      <c r="AE15" s="29" t="n"/>
    </row>
    <row r="16">
      <c r="A16" s="351" t="n"/>
      <c r="B16" s="81" t="n"/>
      <c r="C16" s="88" t="n"/>
      <c r="D16" s="88" t="n"/>
      <c r="E16" s="88" t="n"/>
      <c r="F16" s="88" t="n"/>
      <c r="G16" s="88" t="n"/>
      <c r="H16" s="81" t="n"/>
      <c r="I16" s="88" t="n"/>
      <c r="J16" s="88" t="n"/>
      <c r="K16" s="88" t="n"/>
      <c r="L16" s="88" t="n"/>
      <c r="M16" s="88" t="n"/>
      <c r="N16" s="81" t="n"/>
      <c r="P16" s="172" t="n"/>
      <c r="Q16" s="171" t="n"/>
      <c r="R16" s="351" t="n"/>
      <c r="S16" s="351" t="n"/>
      <c r="U16" s="29" t="n"/>
      <c r="V16" s="29" t="n"/>
      <c r="W16" s="29" t="n"/>
      <c r="X16" s="29" t="n"/>
      <c r="Y16" s="29" t="n"/>
      <c r="AA16" s="29" t="n"/>
      <c r="AB16" s="29" t="n"/>
      <c r="AC16" s="29" t="n"/>
      <c r="AD16" s="29" t="n"/>
      <c r="AE16" s="29" t="n"/>
    </row>
    <row r="17">
      <c r="A17" s="351" t="n"/>
      <c r="B17" s="81" t="n"/>
      <c r="C17" s="88" t="n"/>
      <c r="D17" s="88" t="n"/>
      <c r="E17" s="88" t="n"/>
      <c r="F17" s="88" t="n"/>
      <c r="G17" s="88" t="n"/>
      <c r="H17" s="81" t="n"/>
      <c r="I17" s="88" t="n"/>
      <c r="J17" s="88" t="n"/>
      <c r="K17" s="88" t="n"/>
      <c r="L17" s="88" t="n"/>
      <c r="M17" s="88" t="n"/>
      <c r="N17" s="81" t="n"/>
      <c r="P17" s="172" t="n"/>
      <c r="Q17" s="171" t="n"/>
      <c r="R17" s="351" t="n"/>
      <c r="S17" s="351" t="n"/>
      <c r="U17" s="29" t="n"/>
      <c r="V17" s="29" t="n"/>
      <c r="W17" s="29" t="n"/>
      <c r="X17" s="29" t="n"/>
      <c r="Y17" s="29" t="n"/>
      <c r="AA17" s="29" t="n"/>
      <c r="AB17" s="29" t="n"/>
      <c r="AC17" s="29" t="n"/>
      <c r="AD17" s="29" t="n"/>
      <c r="AE17" s="29" t="n"/>
    </row>
    <row r="18">
      <c r="A18" s="351" t="n"/>
      <c r="B18" s="81" t="n"/>
      <c r="C18" s="88" t="n"/>
      <c r="D18" s="88" t="n"/>
      <c r="E18" s="88" t="n"/>
      <c r="F18" s="88" t="n"/>
      <c r="G18" s="88" t="n"/>
      <c r="H18" s="81" t="n"/>
      <c r="I18" s="88" t="n"/>
      <c r="J18" s="88" t="n"/>
      <c r="K18" s="88" t="n"/>
      <c r="L18" s="88" t="n"/>
      <c r="M18" s="88" t="n"/>
      <c r="N18" s="81" t="n"/>
      <c r="P18" s="172" t="n"/>
      <c r="Q18" s="171" t="n"/>
      <c r="R18" s="351" t="n"/>
      <c r="S18" s="351" t="n"/>
      <c r="U18" s="29" t="n"/>
      <c r="V18" s="29" t="n"/>
      <c r="W18" s="29" t="n"/>
      <c r="X18" s="29" t="n"/>
      <c r="Y18" s="29" t="n"/>
      <c r="AA18" s="29" t="n"/>
      <c r="AB18" s="29" t="n"/>
      <c r="AC18" s="29" t="n"/>
      <c r="AD18" s="29" t="n"/>
      <c r="AE18" s="29" t="n"/>
    </row>
    <row r="19">
      <c r="A19" s="351" t="n"/>
      <c r="B19" s="81" t="n"/>
      <c r="C19" s="88" t="n"/>
      <c r="D19" s="88" t="n"/>
      <c r="E19" s="88" t="n"/>
      <c r="F19" s="88" t="n"/>
      <c r="G19" s="88" t="n"/>
      <c r="H19" s="81" t="n"/>
      <c r="I19" s="88" t="n"/>
      <c r="J19" s="88" t="n"/>
      <c r="K19" s="88" t="n"/>
      <c r="L19" s="88" t="n"/>
      <c r="M19" s="88" t="n"/>
      <c r="N19" s="81" t="n"/>
      <c r="P19" s="172" t="n"/>
      <c r="Q19" s="171" t="n"/>
      <c r="R19" s="351" t="n"/>
      <c r="S19" s="351" t="n"/>
      <c r="U19" s="29" t="n"/>
      <c r="V19" s="29" t="n"/>
      <c r="W19" s="29" t="n"/>
      <c r="X19" s="29" t="n"/>
      <c r="Y19" s="29" t="n"/>
      <c r="AA19" s="29" t="n"/>
      <c r="AB19" s="29" t="n"/>
      <c r="AC19" s="29" t="n"/>
      <c r="AD19" s="29" t="n"/>
      <c r="AE19" s="29" t="n"/>
    </row>
    <row r="20">
      <c r="B20" s="81" t="n"/>
      <c r="C20" s="88" t="n"/>
      <c r="D20" s="88" t="n"/>
      <c r="E20" s="88" t="n"/>
      <c r="F20" s="88" t="n"/>
      <c r="G20" s="88" t="n"/>
      <c r="H20" s="81" t="n"/>
      <c r="I20" s="88" t="n"/>
      <c r="J20" s="88" t="n"/>
      <c r="K20" s="88" t="n"/>
      <c r="L20" s="88" t="n"/>
      <c r="M20" s="88" t="n"/>
      <c r="N20" s="81" t="n"/>
      <c r="P20" s="29" t="n"/>
      <c r="U20" s="29" t="n"/>
      <c r="V20" s="29" t="n"/>
      <c r="W20" s="29" t="n"/>
      <c r="X20" s="29" t="n"/>
      <c r="Y20" s="29" t="n"/>
      <c r="AA20" s="29" t="n"/>
      <c r="AB20" s="29" t="n"/>
      <c r="AC20" s="29" t="n"/>
      <c r="AD20" s="29" t="n"/>
      <c r="AE20" s="29" t="n"/>
    </row>
    <row r="21">
      <c r="B21" s="81" t="n"/>
      <c r="C21" s="88" t="n"/>
      <c r="D21" s="88" t="n"/>
      <c r="E21" s="88" t="n"/>
      <c r="F21" s="88" t="n"/>
      <c r="G21" s="88" t="n"/>
      <c r="H21" s="81" t="n"/>
      <c r="I21" s="88" t="n"/>
      <c r="J21" s="88" t="n"/>
      <c r="K21" s="88" t="n"/>
      <c r="L21" s="88" t="n"/>
      <c r="M21" s="88" t="n"/>
      <c r="N21" s="81" t="n"/>
      <c r="P21" s="29" t="n"/>
      <c r="U21" s="29" t="n"/>
      <c r="V21" s="29" t="n"/>
      <c r="W21" s="29" t="n"/>
      <c r="X21" s="29" t="n"/>
      <c r="Y21" s="29" t="n"/>
      <c r="AA21" s="29" t="n"/>
      <c r="AB21" s="29" t="n"/>
      <c r="AC21" s="29" t="n"/>
      <c r="AD21" s="29" t="n"/>
      <c r="AE21" s="29" t="n"/>
    </row>
    <row r="22">
      <c r="B22" s="81" t="n"/>
      <c r="C22" s="88" t="n"/>
      <c r="D22" s="88" t="n"/>
      <c r="E22" s="88" t="n"/>
      <c r="F22" s="88" t="n"/>
      <c r="G22" s="88" t="n"/>
      <c r="H22" s="81" t="n"/>
      <c r="I22" s="88" t="n"/>
      <c r="J22" s="88" t="n"/>
      <c r="K22" s="88" t="n"/>
      <c r="L22" s="88" t="n"/>
      <c r="M22" s="88" t="n"/>
      <c r="N22" s="81" t="n"/>
      <c r="P22" s="29" t="n"/>
      <c r="U22" s="29" t="n"/>
      <c r="V22" s="29" t="n"/>
      <c r="W22" s="29" t="n"/>
      <c r="X22" s="29" t="n"/>
      <c r="Y22" s="29" t="n"/>
      <c r="AA22" s="29" t="n"/>
      <c r="AB22" s="29" t="n"/>
      <c r="AC22" s="29" t="n"/>
      <c r="AD22" s="29" t="n"/>
      <c r="AE22" s="29" t="n"/>
    </row>
    <row r="23">
      <c r="B23" s="81" t="n"/>
      <c r="C23" s="88" t="n"/>
      <c r="D23" s="88" t="n"/>
      <c r="E23" s="88" t="n"/>
      <c r="F23" s="88" t="n"/>
      <c r="G23" s="88" t="n"/>
      <c r="H23" s="81" t="n"/>
      <c r="I23" s="88" t="n"/>
      <c r="J23" s="88" t="n"/>
      <c r="K23" s="88" t="n"/>
      <c r="L23" s="88" t="n"/>
      <c r="M23" s="88" t="n"/>
      <c r="N23" s="81" t="n"/>
      <c r="P23" s="29" t="n"/>
      <c r="U23" s="29" t="n"/>
      <c r="V23" s="29" t="n"/>
      <c r="W23" s="29" t="n"/>
      <c r="X23" s="29" t="n"/>
      <c r="Y23" s="29" t="n"/>
      <c r="AA23" s="29" t="n"/>
      <c r="AB23" s="29" t="n"/>
      <c r="AC23" s="29" t="n"/>
      <c r="AD23" s="29" t="n"/>
      <c r="AE23" s="29" t="n"/>
    </row>
    <row r="24">
      <c r="B24" s="81" t="n"/>
      <c r="C24" s="88" t="n"/>
      <c r="D24" s="88" t="n"/>
      <c r="E24" s="88" t="n"/>
      <c r="F24" s="88" t="n"/>
      <c r="G24" s="88" t="n"/>
      <c r="H24" s="81" t="n"/>
      <c r="I24" s="88" t="n"/>
      <c r="J24" s="88" t="n"/>
      <c r="K24" s="88" t="n"/>
      <c r="L24" s="88" t="n"/>
      <c r="M24" s="88" t="n"/>
      <c r="N24" s="81" t="n"/>
      <c r="P24" s="29" t="n"/>
      <c r="U24" s="29" t="n"/>
      <c r="V24" s="29" t="n"/>
      <c r="W24" s="29" t="n"/>
      <c r="X24" s="29" t="n"/>
      <c r="Y24" s="29" t="n"/>
      <c r="AA24" s="29" t="n"/>
      <c r="AB24" s="29" t="n"/>
      <c r="AC24" s="29" t="n"/>
      <c r="AD24" s="29" t="n"/>
      <c r="AE24" s="29" t="n"/>
    </row>
    <row r="25">
      <c r="B25" s="81" t="n"/>
      <c r="C25" s="88" t="n"/>
      <c r="D25" s="88" t="n"/>
      <c r="E25" s="88" t="n"/>
      <c r="F25" s="88" t="n"/>
      <c r="G25" s="88" t="n"/>
      <c r="H25" s="81" t="n"/>
      <c r="I25" s="88" t="n"/>
      <c r="J25" s="88" t="n"/>
      <c r="K25" s="88" t="n"/>
      <c r="L25" s="88" t="n"/>
      <c r="M25" s="88" t="n"/>
      <c r="N25" s="81" t="n"/>
      <c r="P25" s="29" t="n"/>
      <c r="U25" s="29" t="n"/>
      <c r="V25" s="29" t="n"/>
      <c r="W25" s="29" t="n"/>
      <c r="X25" s="29" t="n"/>
      <c r="Y25" s="29" t="n"/>
      <c r="AA25" s="29" t="n"/>
      <c r="AB25" s="29" t="n"/>
      <c r="AC25" s="29" t="n"/>
      <c r="AD25" s="29" t="n"/>
      <c r="AE25" s="29" t="n"/>
    </row>
    <row customHeight="1" ht="16" r="26" s="62" thickBot="1">
      <c r="B26" s="117" t="inlineStr">
        <is>
          <t>Liters</t>
        </is>
      </c>
      <c r="C26" s="117" t="inlineStr">
        <is>
          <t>Mean</t>
        </is>
      </c>
      <c r="D26" s="89" t="inlineStr">
        <is>
          <t>Min</t>
        </is>
      </c>
      <c r="E26" s="89" t="inlineStr">
        <is>
          <t>Max</t>
        </is>
      </c>
      <c r="F26" s="89" t="inlineStr">
        <is>
          <t>SD  2</t>
        </is>
      </c>
      <c r="G26" s="89" t="inlineStr">
        <is>
          <t>CV (2SD)</t>
        </is>
      </c>
      <c r="H26" s="90" t="n"/>
      <c r="I26" s="91" t="inlineStr">
        <is>
          <t>Slope (mL/M)</t>
        </is>
      </c>
      <c r="J26" s="92" t="inlineStr">
        <is>
          <t>R</t>
        </is>
      </c>
      <c r="K26" s="92" t="inlineStr">
        <is>
          <t>R-square</t>
        </is>
      </c>
      <c r="L26" s="92" t="inlineStr">
        <is>
          <t>TDays</t>
        </is>
      </c>
      <c r="M26" s="92" t="inlineStr">
        <is>
          <t>P-value</t>
        </is>
      </c>
      <c r="N26" s="90" t="n"/>
      <c r="P26" s="29" t="n"/>
      <c r="AA26" s="29" t="n"/>
      <c r="AB26" s="29" t="n"/>
      <c r="AC26" s="29" t="n"/>
      <c r="AD26" s="29" t="n"/>
      <c r="AE26" s="29" t="n"/>
    </row>
    <row r="27">
      <c r="B27" s="90" t="inlineStr">
        <is>
          <t>4-8 weeks</t>
        </is>
      </c>
      <c r="C27" s="118">
        <f>AVERAGE(H119:H128)</f>
        <v/>
      </c>
      <c r="D27" s="105">
        <f>MIN(H119:H128)</f>
        <v/>
      </c>
      <c r="E27" s="105">
        <f>MAX(H119:H128)</f>
        <v/>
      </c>
      <c r="F27" s="105">
        <f>STDEV(H119:H128)*2</f>
        <v/>
      </c>
      <c r="G27" s="163">
        <f>(F27)/C27</f>
        <v/>
      </c>
      <c r="H27" s="90" t="n"/>
      <c r="I27" s="123">
        <f>IF(H124&gt;0, SLOPE(M119:M124,R119:R124), "")</f>
        <v/>
      </c>
      <c r="J27" s="105">
        <f>IF(H124&gt;0, CORREL(M119:M124,P119:P124),"")</f>
        <v/>
      </c>
      <c r="K27" s="365">
        <f>IF(H124&gt;0, J27^2, "")</f>
        <v/>
      </c>
      <c r="L27" s="97">
        <f>COUNT(A119:A124)</f>
        <v/>
      </c>
      <c r="M27" s="105">
        <f>IF(J27&gt;0, TDIST(J27*SQRT((L27-2)/(1-K27)),(L27-2),1),TDIST(-J27*SQRT((L27-2)/(1-K27)),(L27-2),1))</f>
        <v/>
      </c>
      <c r="N27" s="90" t="n"/>
      <c r="P27" s="29" t="n"/>
      <c r="AA27" s="29" t="n"/>
      <c r="AB27" s="29" t="n"/>
      <c r="AC27" s="29" t="n"/>
      <c r="AD27" s="29" t="n"/>
      <c r="AE27" s="29" t="n"/>
    </row>
    <row r="28">
      <c r="B28" s="90" t="inlineStr">
        <is>
          <t>8-24 weeks</t>
        </is>
      </c>
      <c r="C28" s="118">
        <f>AVERAGE(H102:H122)</f>
        <v/>
      </c>
      <c r="D28" s="105">
        <f>MIN(H102:H122)</f>
        <v/>
      </c>
      <c r="E28" s="105">
        <f>MAX(H102:H122)</f>
        <v/>
      </c>
      <c r="F28" s="105">
        <f>STDEV(H102:H122)*2</f>
        <v/>
      </c>
      <c r="G28" s="163">
        <f>(F28)/C28</f>
        <v/>
      </c>
      <c r="H28" s="90" t="n"/>
      <c r="I28" s="366">
        <f>IF(H122&gt;0, SLOPE(M102:M122,R102:R122), "")</f>
        <v/>
      </c>
      <c r="J28" s="105">
        <f>IF(H122&gt;0, CORREL(M102:M122,P102:P122),"")</f>
        <v/>
      </c>
      <c r="K28" s="365">
        <f>IF(H122&gt;0, J28^2, "")</f>
        <v/>
      </c>
      <c r="L28" s="97">
        <f>COUNT(A102:A122)</f>
        <v/>
      </c>
      <c r="M28" s="105">
        <f>IF(J28&gt;0, TDIST(J28*SQRT((L28-2)/(1-K28)),(L28-2),1),TDIST(-J28*SQRT((L28-2)/(1-K28)),(L28-2),1))</f>
        <v/>
      </c>
      <c r="N28" s="90" t="n"/>
      <c r="P28" s="29" t="n"/>
      <c r="AA28" s="29" t="n"/>
      <c r="AB28" s="29" t="n"/>
      <c r="AC28" s="29" t="n"/>
      <c r="AD28" s="29" t="n"/>
      <c r="AE28" s="29" t="n"/>
    </row>
    <row r="29">
      <c r="B29" s="118" t="inlineStr">
        <is>
          <t>28-48 weeks</t>
        </is>
      </c>
      <c r="C29" s="118">
        <f>AVERAGE(H78:H101)</f>
        <v/>
      </c>
      <c r="D29" s="105">
        <f>MIN(H78:H101)</f>
        <v/>
      </c>
      <c r="E29" s="105">
        <f>MAX(H78:H101)</f>
        <v/>
      </c>
      <c r="F29" s="105">
        <f>STDEV(H78:H101)*2</f>
        <v/>
      </c>
      <c r="G29" s="163">
        <f>(F29)/C29</f>
        <v/>
      </c>
      <c r="H29" s="90" t="n"/>
      <c r="I29" s="123">
        <f>IF(H101&gt;0, SLOPE(M78:M101,R78:R101), "")</f>
        <v/>
      </c>
      <c r="J29" s="105">
        <f>IF(H101&gt;0, CORREL(M78:M101,P78:P101),"")</f>
        <v/>
      </c>
      <c r="K29" s="365">
        <f>IF(H77&gt;0, J29^2, "")</f>
        <v/>
      </c>
      <c r="L29" s="97">
        <f>COUNT(A78:A101)</f>
        <v/>
      </c>
      <c r="M29" s="105">
        <f>IF(J29&gt;0, TDIST(J29*SQRT((L29-2)/(1-K29)),(L29-2),1),TDIST(-J29*SQRT((L29-2)/(1-K29)),(L29-2),1))</f>
        <v/>
      </c>
      <c r="N29" s="90" t="n"/>
      <c r="P29" s="29" t="n"/>
      <c r="AA29" s="29" t="n"/>
      <c r="AB29" s="29" t="n"/>
      <c r="AC29" s="29" t="n"/>
      <c r="AD29" s="29" t="n"/>
      <c r="AE29" s="29" t="n"/>
    </row>
    <row r="30">
      <c r="B30" s="90" t="inlineStr">
        <is>
          <t>Pre-Surv NL Range</t>
        </is>
      </c>
      <c r="C30" s="118">
        <f>AVERAGE(H34:H77)</f>
        <v/>
      </c>
      <c r="D30" s="105">
        <f>MIN(H34:H77)</f>
        <v/>
      </c>
      <c r="E30" s="105">
        <f>MAX(H34:H77)</f>
        <v/>
      </c>
      <c r="F30" s="105">
        <f>STDEV(H34:H77)*2</f>
        <v/>
      </c>
      <c r="G30" s="163">
        <f>(F30)/C30</f>
        <v/>
      </c>
      <c r="H30" s="90" t="n"/>
      <c r="I30" s="123">
        <f>IF(H77&gt;0, SLOPE(M34:M77,R34:R77), "")</f>
        <v/>
      </c>
      <c r="J30" s="105">
        <f>IF(H77&gt;0, CORREL(M34:M77,P34:P77),"")</f>
        <v/>
      </c>
      <c r="K30" s="365">
        <f>IF(H77&gt;0, J30^2, "")</f>
        <v/>
      </c>
      <c r="L30" s="97">
        <f>COUNT(A34:A77)</f>
        <v/>
      </c>
      <c r="M30" s="105">
        <f>IF(J30&gt;0, TDIST(J30*SQRT((L30-2)/(1-K30)),(L30-2),1),TDIST(-J30*SQRT((L30-2)/(1-K30)),(L30-2),1))</f>
        <v/>
      </c>
      <c r="N30" s="90" t="n"/>
      <c r="P30" s="29" t="n"/>
      <c r="AA30" s="29" t="n"/>
      <c r="AB30" s="29" t="n"/>
      <c r="AC30" s="29" t="n"/>
      <c r="AD30" s="29" t="n"/>
      <c r="AE30" s="29" t="n"/>
    </row>
    <row r="31">
      <c r="B31" s="128" t="inlineStr">
        <is>
          <t>Current NL Range</t>
        </is>
      </c>
      <c r="C31" s="119">
        <f>AVERAGE(H34:H123)</f>
        <v/>
      </c>
      <c r="D31" s="100">
        <f>MIN(H34:H123)</f>
        <v/>
      </c>
      <c r="E31" s="100">
        <f>MAX(H34:H123)</f>
        <v/>
      </c>
      <c r="F31" s="100">
        <f>STDEV(H34:H123)*2</f>
        <v/>
      </c>
      <c r="G31" s="99">
        <f>(F31)/C31</f>
        <v/>
      </c>
      <c r="H31" s="90" t="n"/>
      <c r="I31" s="156">
        <f>IF(H123&gt;0, SLOPE(M34:M123,R34:R123), "")</f>
        <v/>
      </c>
      <c r="J31" s="100">
        <f>IF(H123&gt;0, CORREL(M34:M123,P34:P123),"")</f>
        <v/>
      </c>
      <c r="K31" s="367">
        <f>IF(H123&gt;0, J31^2, "")</f>
        <v/>
      </c>
      <c r="L31" s="102">
        <f>COUNT(A34:A123)</f>
        <v/>
      </c>
      <c r="M31" s="103">
        <f>IF(J31&gt;0, TDIST(J31*SQRT((L31-2)/(1-K31)),(L31-2),1),TDIST(-J31*SQRT((L31-2)/(1-K31)),(L31-2),1))</f>
        <v/>
      </c>
      <c r="N31" s="90" t="n"/>
      <c r="P31" s="29" t="n"/>
      <c r="AA31" s="29" t="n"/>
      <c r="AB31" s="29" t="n"/>
      <c r="AC31" s="29" t="n"/>
      <c r="AD31" s="29" t="n"/>
      <c r="AE31" s="29" t="n"/>
    </row>
    <row r="32">
      <c r="B32" s="29" t="n"/>
      <c r="C32" s="29" t="n"/>
      <c r="D32" s="29" t="n"/>
      <c r="E32" s="29" t="n"/>
      <c r="F32" s="29" t="n"/>
      <c r="G32" s="29" t="n"/>
      <c r="H32" s="29" t="n"/>
      <c r="I32" s="29" t="n"/>
      <c r="J32" s="30" t="n"/>
      <c r="K32" s="30" t="n"/>
      <c r="L32" s="30" t="n"/>
      <c r="M32" s="30" t="n"/>
      <c r="N32" s="29" t="n"/>
      <c r="O32" s="29" t="n"/>
      <c r="P32" s="29" t="n"/>
      <c r="U32" s="29" t="n"/>
      <c r="V32" s="29" t="n"/>
      <c r="W32" s="29" t="n"/>
      <c r="X32" s="29" t="n"/>
      <c r="Y32" s="29" t="n"/>
      <c r="AA32" s="29" t="n"/>
      <c r="AB32" s="29" t="n"/>
      <c r="AC32" s="29" t="n"/>
      <c r="AD32" s="29" t="n"/>
      <c r="AE32" s="29" t="n"/>
    </row>
    <row customHeight="1" ht="16" r="33" s="62" thickBot="1">
      <c r="A33" s="48" t="inlineStr">
        <is>
          <t>PTN</t>
        </is>
      </c>
      <c r="B33" s="49" t="inlineStr">
        <is>
          <t>FEV11</t>
        </is>
      </c>
      <c r="C33" s="49" t="inlineStr">
        <is>
          <t>FEV12</t>
        </is>
      </c>
      <c r="D33" s="49" t="inlineStr">
        <is>
          <t>FEV13</t>
        </is>
      </c>
      <c r="E33" s="49" t="inlineStr">
        <is>
          <t>FEV14</t>
        </is>
      </c>
      <c r="F33" s="49" t="inlineStr">
        <is>
          <t>FEV15</t>
        </is>
      </c>
      <c r="G33" s="49" t="inlineStr">
        <is>
          <t>FEV16</t>
        </is>
      </c>
      <c r="H33" s="49" t="inlineStr">
        <is>
          <t>FEV1MAX</t>
        </is>
      </c>
      <c r="I33" s="49" t="inlineStr">
        <is>
          <t>MAX</t>
        </is>
      </c>
      <c r="J33" s="50" t="inlineStr">
        <is>
          <t>%MAX</t>
        </is>
      </c>
      <c r="K33" s="50" t="inlineStr">
        <is>
          <t>Mean</t>
        </is>
      </c>
      <c r="L33" s="50" t="inlineStr">
        <is>
          <t>% Mean</t>
        </is>
      </c>
      <c r="M33" s="50" t="inlineStr">
        <is>
          <t>FEV1×K</t>
        </is>
      </c>
      <c r="N33" s="50" t="inlineStr">
        <is>
          <t>Date</t>
        </is>
      </c>
      <c r="O33" s="50" t="inlineStr">
        <is>
          <t>Enroll Date</t>
        </is>
      </c>
      <c r="P33" s="50" t="inlineStr">
        <is>
          <t>Days</t>
        </is>
      </c>
      <c r="Q33" s="54" t="inlineStr">
        <is>
          <t>DTx</t>
        </is>
      </c>
      <c r="R33" s="54" t="inlineStr">
        <is>
          <t>WeeksPEn</t>
        </is>
      </c>
      <c r="S33" s="53" t="inlineStr">
        <is>
          <t>Status</t>
        </is>
      </c>
      <c r="U33" s="29" t="n"/>
      <c r="V33" s="29" t="n"/>
      <c r="W33" s="29" t="n"/>
      <c r="X33" s="29" t="n"/>
      <c r="Y33" s="29" t="n"/>
      <c r="AA33" s="29" t="n"/>
      <c r="AB33" s="29" t="n"/>
      <c r="AC33" s="29" t="n"/>
      <c r="AD33" s="29" t="n"/>
      <c r="AE33" s="29" t="n"/>
    </row>
    <row r="34">
      <c r="A34" s="42" t="n">
        <v>20</v>
      </c>
      <c r="B34" s="42" t="n">
        <v>2.52</v>
      </c>
      <c r="C34" s="42" t="n">
        <v>2.32</v>
      </c>
      <c r="D34" s="42" t="n">
        <v>2.42</v>
      </c>
      <c r="E34" s="42" t="n">
        <v>2.51</v>
      </c>
      <c r="F34" s="42" t="n">
        <v>2.48</v>
      </c>
      <c r="G34" s="42" t="n">
        <v>2.5</v>
      </c>
      <c r="H34" s="42">
        <f>MAX(B34:G34)</f>
        <v/>
      </c>
      <c r="I34" s="368">
        <f>MAX(H34:H77)</f>
        <v/>
      </c>
      <c r="J34" s="37">
        <f>(H34-I34)/(I34)</f>
        <v/>
      </c>
      <c r="K34" s="43">
        <f>AVERAGE(H34:H77)</f>
        <v/>
      </c>
      <c r="L34" s="37">
        <f>(H34-K34)/(K34)</f>
        <v/>
      </c>
      <c r="M34" s="42">
        <f>1000*H34</f>
        <v/>
      </c>
      <c r="N34" s="44" t="n">
        <v>43192</v>
      </c>
      <c r="O34" s="44" t="n">
        <v>43191</v>
      </c>
      <c r="P34" s="47">
        <f>(N34-O34)</f>
        <v/>
      </c>
      <c r="Q34" s="44" t="n">
        <v>40648</v>
      </c>
      <c r="R34" s="368">
        <f>(N34-O34)/7</f>
        <v/>
      </c>
      <c r="S34" s="368" t="inlineStr">
        <is>
          <t>Pre-Surv</t>
        </is>
      </c>
      <c r="U34" s="27" t="n"/>
      <c r="V34" s="27" t="n"/>
      <c r="W34" s="27" t="n"/>
      <c r="X34" s="27" t="n"/>
      <c r="Y34" s="28" t="n"/>
    </row>
    <row r="35">
      <c r="A35" s="42">
        <f>(A34)</f>
        <v/>
      </c>
      <c r="B35" s="42" t="n">
        <v>2.4</v>
      </c>
      <c r="C35" s="42" t="n">
        <v>2.48</v>
      </c>
      <c r="D35" s="42" t="n">
        <v>2.44</v>
      </c>
      <c r="E35" s="42" t="n">
        <v>2.51</v>
      </c>
      <c r="F35" s="42" t="n">
        <v>2.4</v>
      </c>
      <c r="G35" s="42" t="n">
        <v>2.49</v>
      </c>
      <c r="H35" s="42">
        <f>MAX(B35:G35)</f>
        <v/>
      </c>
      <c r="I35" s="368">
        <f>(I34)</f>
        <v/>
      </c>
      <c r="J35" s="37">
        <f>(H35-I35)/(I35)</f>
        <v/>
      </c>
      <c r="K35" s="43">
        <f>(K34)</f>
        <v/>
      </c>
      <c r="L35" s="37">
        <f>(H35-K35)/(K35)</f>
        <v/>
      </c>
      <c r="M35" s="42">
        <f>1000*H35</f>
        <v/>
      </c>
      <c r="N35" s="44" t="n">
        <v>43193</v>
      </c>
      <c r="O35" s="44">
        <f>(O34)</f>
        <v/>
      </c>
      <c r="P35" s="47">
        <f>(N35-O35)</f>
        <v/>
      </c>
      <c r="Q35" s="44">
        <f>(Q34)</f>
        <v/>
      </c>
      <c r="R35" s="368">
        <f>(N35-O35)/7</f>
        <v/>
      </c>
      <c r="S35" s="368">
        <f>(S34)</f>
        <v/>
      </c>
      <c r="AA35" s="67" t="n"/>
    </row>
    <row r="36">
      <c r="A36" s="42">
        <f>(A35)</f>
        <v/>
      </c>
      <c r="B36" s="42" t="n">
        <v>2.4</v>
      </c>
      <c r="C36" s="42" t="n">
        <v>2.52</v>
      </c>
      <c r="D36" s="42" t="n">
        <v>2.48</v>
      </c>
      <c r="E36" s="42" t="n">
        <v>2.59</v>
      </c>
      <c r="F36" s="42" t="n">
        <v>2.61</v>
      </c>
      <c r="G36" s="42" t="n">
        <v>2.54</v>
      </c>
      <c r="H36" s="42">
        <f>MAX(B36:G36)</f>
        <v/>
      </c>
      <c r="I36" s="42">
        <f>(I35)</f>
        <v/>
      </c>
      <c r="J36" s="37">
        <f>(H36-I36)/(I36)</f>
        <v/>
      </c>
      <c r="K36" s="43">
        <f>(K35)</f>
        <v/>
      </c>
      <c r="L36" s="37">
        <f>(H36-K36)/(K36)</f>
        <v/>
      </c>
      <c r="M36" s="42">
        <f>1000*H36</f>
        <v/>
      </c>
      <c r="N36" s="44" t="n">
        <v>43194</v>
      </c>
      <c r="O36" s="44">
        <f>(O35)</f>
        <v/>
      </c>
      <c r="P36" s="47">
        <f>(N36-O36)</f>
        <v/>
      </c>
      <c r="Q36" s="44">
        <f>(Q35)</f>
        <v/>
      </c>
      <c r="R36" s="368">
        <f>(N36-O36)/7</f>
        <v/>
      </c>
      <c r="S36" s="368">
        <f>(S35)</f>
        <v/>
      </c>
    </row>
    <row r="37">
      <c r="A37" s="42">
        <f>(A36)</f>
        <v/>
      </c>
      <c r="B37" s="42" t="n">
        <v>2.42</v>
      </c>
      <c r="C37" s="42" t="n">
        <v>2.48</v>
      </c>
      <c r="D37" s="42" t="n">
        <v>2.52</v>
      </c>
      <c r="E37" s="42" t="n">
        <v>2.5</v>
      </c>
      <c r="F37" s="42" t="n">
        <v>2.47</v>
      </c>
      <c r="G37" s="42" t="n">
        <v>2.43</v>
      </c>
      <c r="H37" s="42">
        <f>MAX(B37:G37)</f>
        <v/>
      </c>
      <c r="I37" s="42">
        <f>(I36)</f>
        <v/>
      </c>
      <c r="J37" s="37">
        <f>(H37-I37)/(I37)</f>
        <v/>
      </c>
      <c r="K37" s="43">
        <f>(K36)</f>
        <v/>
      </c>
      <c r="L37" s="37">
        <f>(H37-K37)/(K37)</f>
        <v/>
      </c>
      <c r="M37" s="42">
        <f>1000*H37</f>
        <v/>
      </c>
      <c r="N37" s="44" t="n">
        <v>43195</v>
      </c>
      <c r="O37" s="44">
        <f>(O36)</f>
        <v/>
      </c>
      <c r="P37" s="47">
        <f>(N37-O37)</f>
        <v/>
      </c>
      <c r="Q37" s="44">
        <f>(Q36)</f>
        <v/>
      </c>
      <c r="R37" s="368">
        <f>(N37-O37)/7</f>
        <v/>
      </c>
      <c r="S37" s="368">
        <f>(S36)</f>
        <v/>
      </c>
    </row>
    <row r="38">
      <c r="A38" s="42">
        <f>(A37)</f>
        <v/>
      </c>
      <c r="B38" s="42" t="n">
        <v>2.47</v>
      </c>
      <c r="C38" s="42" t="n">
        <v>2.39</v>
      </c>
      <c r="D38" s="42" t="n">
        <v>2.42</v>
      </c>
      <c r="E38" s="42" t="n">
        <v>2.48</v>
      </c>
      <c r="F38" s="42" t="n">
        <v>2.43</v>
      </c>
      <c r="G38" s="42" t="n">
        <v>2.5</v>
      </c>
      <c r="H38" s="42">
        <f>MAX(B38:G38)</f>
        <v/>
      </c>
      <c r="I38" s="42">
        <f>(I37)</f>
        <v/>
      </c>
      <c r="J38" s="37">
        <f>(H38-I38)/(I38)</f>
        <v/>
      </c>
      <c r="K38" s="43">
        <f>(K37)</f>
        <v/>
      </c>
      <c r="L38" s="37">
        <f>(H38-K38)/(K38)</f>
        <v/>
      </c>
      <c r="M38" s="42">
        <f>1000*H38</f>
        <v/>
      </c>
      <c r="N38" s="44" t="n">
        <v>43196</v>
      </c>
      <c r="O38" s="44">
        <f>(O37)</f>
        <v/>
      </c>
      <c r="P38" s="47">
        <f>(N38-O38)</f>
        <v/>
      </c>
      <c r="Q38" s="44">
        <f>(Q37)</f>
        <v/>
      </c>
      <c r="R38" s="368">
        <f>(N38-O38)/7</f>
        <v/>
      </c>
      <c r="S38" s="368">
        <f>(S37)</f>
        <v/>
      </c>
    </row>
    <row r="39">
      <c r="A39" s="42">
        <f>(A38)</f>
        <v/>
      </c>
      <c r="B39" s="42" t="n">
        <v>2.41</v>
      </c>
      <c r="C39" s="42" t="n">
        <v>2.35</v>
      </c>
      <c r="D39" s="42" t="n">
        <v>2.47</v>
      </c>
      <c r="E39" s="42" t="n">
        <v>2.4</v>
      </c>
      <c r="F39" s="42" t="n">
        <v>2.42</v>
      </c>
      <c r="G39" s="42" t="n">
        <v>2.42</v>
      </c>
      <c r="H39" s="42">
        <f>MAX(B39:G39)</f>
        <v/>
      </c>
      <c r="I39" s="42">
        <f>(I38)</f>
        <v/>
      </c>
      <c r="J39" s="37">
        <f>(H39-I39)/(I39)</f>
        <v/>
      </c>
      <c r="K39" s="43">
        <f>(K38)</f>
        <v/>
      </c>
      <c r="L39" s="37">
        <f>(H39-K39)/(K39)</f>
        <v/>
      </c>
      <c r="M39" s="42">
        <f>1000*H39</f>
        <v/>
      </c>
      <c r="N39" s="44" t="n">
        <v>43197</v>
      </c>
      <c r="O39" s="44">
        <f>(O38)</f>
        <v/>
      </c>
      <c r="P39" s="47">
        <f>(N39-O39)</f>
        <v/>
      </c>
      <c r="Q39" s="44">
        <f>(Q38)</f>
        <v/>
      </c>
      <c r="R39" s="368">
        <f>(N39-O39)/7</f>
        <v/>
      </c>
      <c r="S39" s="368">
        <f>(S38)</f>
        <v/>
      </c>
    </row>
    <row r="40">
      <c r="A40" s="42">
        <f>(A39)</f>
        <v/>
      </c>
      <c r="B40" s="42" t="n">
        <v>2.52</v>
      </c>
      <c r="C40" s="42" t="n">
        <v>2.47</v>
      </c>
      <c r="D40" s="42" t="n">
        <v>2.4</v>
      </c>
      <c r="E40" s="42" t="n">
        <v>2.53</v>
      </c>
      <c r="F40" s="42" t="n">
        <v>2.52</v>
      </c>
      <c r="G40" s="42" t="n">
        <v>2.35</v>
      </c>
      <c r="H40" s="42">
        <f>MAX(B40:G40)</f>
        <v/>
      </c>
      <c r="I40" s="42">
        <f>(I39)</f>
        <v/>
      </c>
      <c r="J40" s="37">
        <f>(H40-I40)/(I40)</f>
        <v/>
      </c>
      <c r="K40" s="43">
        <f>(K39)</f>
        <v/>
      </c>
      <c r="L40" s="37">
        <f>(H40-K40)/(K40)</f>
        <v/>
      </c>
      <c r="M40" s="42">
        <f>1000*H40</f>
        <v/>
      </c>
      <c r="N40" s="44" t="n">
        <v>43198</v>
      </c>
      <c r="O40" s="44">
        <f>(O39)</f>
        <v/>
      </c>
      <c r="P40" s="47">
        <f>(N40-O40)</f>
        <v/>
      </c>
      <c r="Q40" s="44">
        <f>(Q39)</f>
        <v/>
      </c>
      <c r="R40" s="368">
        <f>(N40-O40)/7</f>
        <v/>
      </c>
      <c r="S40" s="368">
        <f>(S39)</f>
        <v/>
      </c>
    </row>
    <row r="41">
      <c r="A41" s="42">
        <f>(A40)</f>
        <v/>
      </c>
      <c r="B41" s="42" t="n">
        <v>2.35</v>
      </c>
      <c r="C41" s="42" t="n">
        <v>2.38</v>
      </c>
      <c r="D41" s="42" t="n">
        <v>2.42</v>
      </c>
      <c r="E41" s="42" t="n">
        <v>2.37</v>
      </c>
      <c r="F41" s="42" t="n">
        <v>2.5</v>
      </c>
      <c r="G41" s="42" t="n">
        <v>2.51</v>
      </c>
      <c r="H41" s="42">
        <f>MAX(B41:G41)</f>
        <v/>
      </c>
      <c r="I41" s="42">
        <f>(I40)</f>
        <v/>
      </c>
      <c r="J41" s="37">
        <f>(H41-I41)/(I41)</f>
        <v/>
      </c>
      <c r="K41" s="43">
        <f>(K40)</f>
        <v/>
      </c>
      <c r="L41" s="37">
        <f>(H41-K41)/(K41)</f>
        <v/>
      </c>
      <c r="M41" s="42">
        <f>1000*H41</f>
        <v/>
      </c>
      <c r="N41" s="44" t="n">
        <v>43199</v>
      </c>
      <c r="O41" s="44">
        <f>(O40)</f>
        <v/>
      </c>
      <c r="P41" s="47">
        <f>(N41-O41)</f>
        <v/>
      </c>
      <c r="Q41" s="44">
        <f>(Q40)</f>
        <v/>
      </c>
      <c r="R41" s="368">
        <f>(N41-O41)/7</f>
        <v/>
      </c>
      <c r="S41" s="368">
        <f>(S40)</f>
        <v/>
      </c>
    </row>
    <row r="42">
      <c r="A42" s="42">
        <f>(A41)</f>
        <v/>
      </c>
      <c r="B42" s="42" t="n">
        <v>2.39</v>
      </c>
      <c r="C42" s="42" t="n">
        <v>2.41</v>
      </c>
      <c r="D42" s="42" t="n">
        <v>2.37</v>
      </c>
      <c r="E42" s="42" t="n">
        <v>2.25</v>
      </c>
      <c r="F42" s="42" t="n">
        <v>2.37</v>
      </c>
      <c r="G42" s="42" t="n">
        <v>2.5</v>
      </c>
      <c r="H42" s="42">
        <f>MAX(B42:G42)</f>
        <v/>
      </c>
      <c r="I42" s="42">
        <f>(I41)</f>
        <v/>
      </c>
      <c r="J42" s="37">
        <f>(H42-I42)/(I42)</f>
        <v/>
      </c>
      <c r="K42" s="43">
        <f>(K41)</f>
        <v/>
      </c>
      <c r="L42" s="37">
        <f>(H42-K42)/(K42)</f>
        <v/>
      </c>
      <c r="M42" s="42">
        <f>1000*H42</f>
        <v/>
      </c>
      <c r="N42" s="44" t="n">
        <v>43200</v>
      </c>
      <c r="O42" s="44">
        <f>(O41)</f>
        <v/>
      </c>
      <c r="P42" s="47">
        <f>(N42-O42)</f>
        <v/>
      </c>
      <c r="Q42" s="44">
        <f>(Q41)</f>
        <v/>
      </c>
      <c r="R42" s="368">
        <f>(N42-O42)/7</f>
        <v/>
      </c>
      <c r="S42" s="368">
        <f>(S41)</f>
        <v/>
      </c>
    </row>
    <row r="43">
      <c r="A43" s="42">
        <f>(A42)</f>
        <v/>
      </c>
      <c r="B43" s="42" t="n">
        <v>2.34</v>
      </c>
      <c r="C43" s="42" t="n">
        <v>2.52</v>
      </c>
      <c r="D43" s="42" t="n">
        <v>2.5</v>
      </c>
      <c r="E43" s="42" t="n">
        <v>2.41</v>
      </c>
      <c r="F43" s="42" t="n">
        <v>2.47</v>
      </c>
      <c r="G43" s="42" t="n">
        <v>2.37</v>
      </c>
      <c r="H43" s="42">
        <f>MAX(B43:G43)</f>
        <v/>
      </c>
      <c r="I43" s="42">
        <f>(I42)</f>
        <v/>
      </c>
      <c r="J43" s="37">
        <f>(H43-I43)/(I43)</f>
        <v/>
      </c>
      <c r="K43" s="43">
        <f>(K42)</f>
        <v/>
      </c>
      <c r="L43" s="37">
        <f>(H43-K43)/(K43)</f>
        <v/>
      </c>
      <c r="M43" s="42">
        <f>1000*H43</f>
        <v/>
      </c>
      <c r="N43" s="44" t="n">
        <v>43201</v>
      </c>
      <c r="O43" s="44">
        <f>(O42)</f>
        <v/>
      </c>
      <c r="P43" s="47">
        <f>(N43-O43)</f>
        <v/>
      </c>
      <c r="Q43" s="44">
        <f>(Q42)</f>
        <v/>
      </c>
      <c r="R43" s="368">
        <f>(N43-O43)/7</f>
        <v/>
      </c>
      <c r="S43" s="368">
        <f>(S42)</f>
        <v/>
      </c>
    </row>
    <row r="44">
      <c r="A44" s="42">
        <f>(A43)</f>
        <v/>
      </c>
      <c r="B44" s="42" t="n">
        <v>2.5</v>
      </c>
      <c r="C44" s="42" t="n">
        <v>2.37</v>
      </c>
      <c r="D44" s="42" t="n">
        <v>2.44</v>
      </c>
      <c r="E44" s="42" t="n">
        <v>2.32</v>
      </c>
      <c r="F44" s="42" t="n">
        <v>2.47</v>
      </c>
      <c r="G44" s="42" t="n">
        <v>2.51</v>
      </c>
      <c r="H44" s="42">
        <f>MAX(B44:G44)</f>
        <v/>
      </c>
      <c r="I44" s="42">
        <f>(I43)</f>
        <v/>
      </c>
      <c r="J44" s="37">
        <f>(H44-I44)/(I44)</f>
        <v/>
      </c>
      <c r="K44" s="43">
        <f>(K43)</f>
        <v/>
      </c>
      <c r="L44" s="37">
        <f>(H44-K44)/(K44)</f>
        <v/>
      </c>
      <c r="M44" s="42">
        <f>1000*H44</f>
        <v/>
      </c>
      <c r="N44" s="44" t="n">
        <v>43202</v>
      </c>
      <c r="O44" s="44">
        <f>(O43)</f>
        <v/>
      </c>
      <c r="P44" s="47">
        <f>(N44-O44)</f>
        <v/>
      </c>
      <c r="Q44" s="44">
        <f>(Q43)</f>
        <v/>
      </c>
      <c r="R44" s="368">
        <f>(N44-O44)/7</f>
        <v/>
      </c>
      <c r="S44" s="368">
        <f>(S43)</f>
        <v/>
      </c>
    </row>
    <row r="45">
      <c r="A45" s="42">
        <f>(A44)</f>
        <v/>
      </c>
      <c r="B45" s="42" t="n">
        <v>2.56</v>
      </c>
      <c r="C45" s="42" t="n">
        <v>2.39</v>
      </c>
      <c r="D45" s="42" t="n">
        <v>2.46</v>
      </c>
      <c r="E45" s="42" t="n">
        <v>2.5</v>
      </c>
      <c r="F45" s="42" t="n">
        <v>2.42</v>
      </c>
      <c r="G45" s="42" t="n">
        <v>2.35</v>
      </c>
      <c r="H45" s="42">
        <f>MAX(B45:G45)</f>
        <v/>
      </c>
      <c r="I45" s="42">
        <f>(I44)</f>
        <v/>
      </c>
      <c r="J45" s="37">
        <f>(H45-I45)/(I45)</f>
        <v/>
      </c>
      <c r="K45" s="43">
        <f>(K44)</f>
        <v/>
      </c>
      <c r="L45" s="37">
        <f>(H45-K45)/(K45)</f>
        <v/>
      </c>
      <c r="M45" s="42">
        <f>1000*H45</f>
        <v/>
      </c>
      <c r="N45" s="44" t="n">
        <v>43203</v>
      </c>
      <c r="O45" s="44">
        <f>(O44)</f>
        <v/>
      </c>
      <c r="P45" s="47">
        <f>(N45-O45)</f>
        <v/>
      </c>
      <c r="Q45" s="44">
        <f>(Q44)</f>
        <v/>
      </c>
      <c r="R45" s="368">
        <f>(N45-O45)/7</f>
        <v/>
      </c>
      <c r="S45" s="368">
        <f>(S44)</f>
        <v/>
      </c>
    </row>
    <row r="46">
      <c r="A46" s="42">
        <f>(A45)</f>
        <v/>
      </c>
      <c r="B46" s="42" t="n">
        <v>2.33</v>
      </c>
      <c r="C46" s="42" t="n">
        <v>2.43</v>
      </c>
      <c r="D46" s="42" t="n">
        <v>2.41</v>
      </c>
      <c r="E46" s="42" t="n">
        <v>2.54</v>
      </c>
      <c r="F46" s="42" t="n">
        <v>2.38</v>
      </c>
      <c r="G46" s="42" t="n">
        <v>2.42</v>
      </c>
      <c r="H46" s="42">
        <f>MAX(B46:G46)</f>
        <v/>
      </c>
      <c r="I46" s="42">
        <f>(I45)</f>
        <v/>
      </c>
      <c r="J46" s="37">
        <f>(H46-I46)/(I46)</f>
        <v/>
      </c>
      <c r="K46" s="43">
        <f>(K45)</f>
        <v/>
      </c>
      <c r="L46" s="37">
        <f>(H46-K46)/(K46)</f>
        <v/>
      </c>
      <c r="M46" s="42">
        <f>1000*H46</f>
        <v/>
      </c>
      <c r="N46" s="44" t="n">
        <v>43204</v>
      </c>
      <c r="O46" s="44">
        <f>(O45)</f>
        <v/>
      </c>
      <c r="P46" s="47">
        <f>(N46-O46)</f>
        <v/>
      </c>
      <c r="Q46" s="44">
        <f>(Q45)</f>
        <v/>
      </c>
      <c r="R46" s="368">
        <f>(N46-O46)/7</f>
        <v/>
      </c>
      <c r="S46" s="368">
        <f>(S45)</f>
        <v/>
      </c>
    </row>
    <row r="47">
      <c r="A47" s="42">
        <f>(A46)</f>
        <v/>
      </c>
      <c r="B47" s="42" t="n">
        <v>2.59</v>
      </c>
      <c r="C47" s="42" t="n">
        <v>2.64</v>
      </c>
      <c r="D47" s="42" t="n">
        <v>2.61</v>
      </c>
      <c r="E47" s="42" t="n">
        <v>2.57</v>
      </c>
      <c r="F47" s="42" t="n">
        <v>2.47</v>
      </c>
      <c r="G47" s="42" t="n">
        <v>2.39</v>
      </c>
      <c r="H47" s="42">
        <f>MAX(B47:G47)</f>
        <v/>
      </c>
      <c r="I47" s="42">
        <f>(I46)</f>
        <v/>
      </c>
      <c r="J47" s="37">
        <f>(H47-I47)/(I47)</f>
        <v/>
      </c>
      <c r="K47" s="43">
        <f>(K46)</f>
        <v/>
      </c>
      <c r="L47" s="37">
        <f>(H47-K47)/(K47)</f>
        <v/>
      </c>
      <c r="M47" s="42">
        <f>1000*H47</f>
        <v/>
      </c>
      <c r="N47" s="44" t="n">
        <v>43205</v>
      </c>
      <c r="O47" s="44">
        <f>(O46)</f>
        <v/>
      </c>
      <c r="P47" s="47">
        <f>(N47-O47)</f>
        <v/>
      </c>
      <c r="Q47" s="44">
        <f>(Q46)</f>
        <v/>
      </c>
      <c r="R47" s="368">
        <f>(N47-O47)/7</f>
        <v/>
      </c>
      <c r="S47" s="368">
        <f>(S46)</f>
        <v/>
      </c>
    </row>
    <row r="48">
      <c r="A48" s="42">
        <f>(A47)</f>
        <v/>
      </c>
      <c r="B48" s="42" t="n">
        <v>2.47</v>
      </c>
      <c r="C48" s="42" t="n">
        <v>2.37</v>
      </c>
      <c r="D48" s="42" t="n">
        <v>2.52</v>
      </c>
      <c r="E48" s="42" t="n">
        <v>2.47</v>
      </c>
      <c r="F48" s="42" t="n">
        <v>2.59</v>
      </c>
      <c r="G48" s="42" t="n">
        <v>2.55</v>
      </c>
      <c r="H48" s="42">
        <f>MAX(B48:G48)</f>
        <v/>
      </c>
      <c r="I48" s="42">
        <f>(I47)</f>
        <v/>
      </c>
      <c r="J48" s="37">
        <f>(H48-I48)/(I48)</f>
        <v/>
      </c>
      <c r="K48" s="43">
        <f>(K47)</f>
        <v/>
      </c>
      <c r="L48" s="37">
        <f>(H48-K48)/(K48)</f>
        <v/>
      </c>
      <c r="M48" s="42">
        <f>1000*H48</f>
        <v/>
      </c>
      <c r="N48" s="44" t="n">
        <v>43206</v>
      </c>
      <c r="O48" s="44">
        <f>(O47)</f>
        <v/>
      </c>
      <c r="P48" s="47">
        <f>(N48-O48)</f>
        <v/>
      </c>
      <c r="Q48" s="44">
        <f>(Q47)</f>
        <v/>
      </c>
      <c r="R48" s="368">
        <f>(N48-O48)/7</f>
        <v/>
      </c>
      <c r="S48" s="368">
        <f>(S47)</f>
        <v/>
      </c>
      <c r="U48" s="30" t="n"/>
      <c r="V48" s="30" t="n"/>
      <c r="W48" s="30" t="n"/>
      <c r="X48" s="30" t="n"/>
      <c r="Y48" s="30" t="n"/>
      <c r="AA48" s="30" t="n"/>
      <c r="AB48" s="30" t="n"/>
      <c r="AC48" s="30" t="n"/>
      <c r="AD48" s="30" t="n"/>
      <c r="AE48" s="30" t="n"/>
    </row>
    <row r="49">
      <c r="A49" s="42">
        <f>(A48)</f>
        <v/>
      </c>
      <c r="B49" s="42" t="n">
        <v>2.34</v>
      </c>
      <c r="C49" s="42" t="n">
        <v>2.47</v>
      </c>
      <c r="D49" s="42" t="n">
        <v>2.43</v>
      </c>
      <c r="E49" s="42" t="n">
        <v>2.5</v>
      </c>
      <c r="F49" s="42" t="n">
        <v>2.4</v>
      </c>
      <c r="G49" s="42" t="n">
        <v>2.55</v>
      </c>
      <c r="H49" s="42">
        <f>MAX(B49:G49)</f>
        <v/>
      </c>
      <c r="I49" s="42">
        <f>(I48)</f>
        <v/>
      </c>
      <c r="J49" s="37">
        <f>(H49-I49)/(I49)</f>
        <v/>
      </c>
      <c r="K49" s="43">
        <f>(K48)</f>
        <v/>
      </c>
      <c r="L49" s="37">
        <f>(H49-K49)/(K49)</f>
        <v/>
      </c>
      <c r="M49" s="42">
        <f>1000*H49</f>
        <v/>
      </c>
      <c r="N49" s="44" t="n">
        <v>43207</v>
      </c>
      <c r="O49" s="44">
        <f>(O48)</f>
        <v/>
      </c>
      <c r="P49" s="47">
        <f>(N49-O49)</f>
        <v/>
      </c>
      <c r="Q49" s="44">
        <f>(Q48)</f>
        <v/>
      </c>
      <c r="R49" s="368">
        <f>(N49-O49)/7</f>
        <v/>
      </c>
      <c r="S49" s="368">
        <f>(S48)</f>
        <v/>
      </c>
      <c r="U49" s="369" t="n"/>
      <c r="V49" s="27" t="n"/>
      <c r="W49" s="370" t="n"/>
      <c r="X49" s="172" t="n"/>
      <c r="Y49" s="370" t="n"/>
      <c r="AA49" s="369" t="n"/>
      <c r="AB49" s="27" t="n"/>
      <c r="AC49" s="369" t="n"/>
      <c r="AD49" s="172" t="n"/>
      <c r="AE49" s="370" t="n"/>
    </row>
    <row r="50">
      <c r="A50" s="42">
        <f>(A49)</f>
        <v/>
      </c>
      <c r="B50" s="42" t="n">
        <v>2.44</v>
      </c>
      <c r="C50" s="42" t="n">
        <v>2.37</v>
      </c>
      <c r="D50" s="42" t="n">
        <v>2.56</v>
      </c>
      <c r="E50" s="42" t="n">
        <v>2.54</v>
      </c>
      <c r="F50" s="42" t="n">
        <v>2.34</v>
      </c>
      <c r="G50" s="42" t="n">
        <v>2.48</v>
      </c>
      <c r="H50" s="42">
        <f>MAX(B50:G50)</f>
        <v/>
      </c>
      <c r="I50" s="42">
        <f>(I49)</f>
        <v/>
      </c>
      <c r="J50" s="37">
        <f>(H50-I50)/(I50)</f>
        <v/>
      </c>
      <c r="K50" s="43">
        <f>(K49)</f>
        <v/>
      </c>
      <c r="L50" s="37">
        <f>(H50-K50)/(K50)</f>
        <v/>
      </c>
      <c r="M50" s="42">
        <f>1000*H50</f>
        <v/>
      </c>
      <c r="N50" s="44" t="n">
        <v>43208</v>
      </c>
      <c r="O50" s="44">
        <f>(O49)</f>
        <v/>
      </c>
      <c r="P50" s="47">
        <f>(N50-O50)</f>
        <v/>
      </c>
      <c r="Q50" s="44">
        <f>(Q49)</f>
        <v/>
      </c>
      <c r="R50" s="368">
        <f>(N50-O50)/7</f>
        <v/>
      </c>
      <c r="S50" s="368">
        <f>(S49)</f>
        <v/>
      </c>
    </row>
    <row r="51">
      <c r="A51" s="42">
        <f>(A50)</f>
        <v/>
      </c>
      <c r="B51" s="42" t="n">
        <v>2.61</v>
      </c>
      <c r="C51" s="42" t="n">
        <v>2.41</v>
      </c>
      <c r="D51" s="42" t="n">
        <v>2.34</v>
      </c>
      <c r="E51" s="42" t="n">
        <v>2.61</v>
      </c>
      <c r="F51" s="42" t="n">
        <v>2.56</v>
      </c>
      <c r="G51" s="42" t="n">
        <v>2.34</v>
      </c>
      <c r="H51" s="42">
        <f>MAX(B51:G51)</f>
        <v/>
      </c>
      <c r="I51" s="42">
        <f>(I50)</f>
        <v/>
      </c>
      <c r="J51" s="37">
        <f>(H51-I51)/(I51)</f>
        <v/>
      </c>
      <c r="K51" s="43">
        <f>(K50)</f>
        <v/>
      </c>
      <c r="L51" s="37">
        <f>(H51-K51)/(K51)</f>
        <v/>
      </c>
      <c r="M51" s="42">
        <f>1000*H51</f>
        <v/>
      </c>
      <c r="N51" s="44" t="n">
        <v>43209</v>
      </c>
      <c r="O51" s="44">
        <f>(O50)</f>
        <v/>
      </c>
      <c r="P51" s="47">
        <f>(N51-O51)</f>
        <v/>
      </c>
      <c r="Q51" s="44">
        <f>(Q50)</f>
        <v/>
      </c>
      <c r="R51" s="368">
        <f>(N51-O51)/7</f>
        <v/>
      </c>
      <c r="S51" s="368">
        <f>(S50)</f>
        <v/>
      </c>
      <c r="U51" s="29" t="n"/>
      <c r="V51" s="29" t="n"/>
      <c r="W51" s="29" t="n"/>
      <c r="X51" s="29" t="n"/>
      <c r="Y51" s="29" t="n"/>
    </row>
    <row r="52">
      <c r="A52" s="42">
        <f>(A51)</f>
        <v/>
      </c>
      <c r="B52" s="42" t="n">
        <v>2.5</v>
      </c>
      <c r="C52" s="42" t="n">
        <v>2.38</v>
      </c>
      <c r="D52" s="42" t="n">
        <v>2.34</v>
      </c>
      <c r="E52" s="42" t="n">
        <v>2.57</v>
      </c>
      <c r="F52" s="42" t="n">
        <v>2.43</v>
      </c>
      <c r="G52" s="42" t="n">
        <v>2.47</v>
      </c>
      <c r="H52" s="42">
        <f>MAX(B52:G52)</f>
        <v/>
      </c>
      <c r="I52" s="42">
        <f>(I51)</f>
        <v/>
      </c>
      <c r="J52" s="37">
        <f>(H52-I52)/(I52)</f>
        <v/>
      </c>
      <c r="K52" s="43">
        <f>(K51)</f>
        <v/>
      </c>
      <c r="L52" s="37">
        <f>(H52-K52)/(K52)</f>
        <v/>
      </c>
      <c r="M52" s="42">
        <f>1000*H52</f>
        <v/>
      </c>
      <c r="N52" s="44" t="n">
        <v>43210</v>
      </c>
      <c r="O52" s="44">
        <f>(O51)</f>
        <v/>
      </c>
      <c r="P52" s="47">
        <f>(N52-O52)</f>
        <v/>
      </c>
      <c r="Q52" s="44">
        <f>(Q51)</f>
        <v/>
      </c>
      <c r="R52" s="368">
        <f>(N52-O52)/7</f>
        <v/>
      </c>
      <c r="S52" s="368">
        <f>(S51)</f>
        <v/>
      </c>
      <c r="U52" s="121" t="n"/>
      <c r="V52" s="121" t="n"/>
      <c r="W52" s="121" t="n"/>
      <c r="X52" s="122" t="n"/>
      <c r="Y52" s="28" t="n"/>
      <c r="AA52" s="28" t="n"/>
      <c r="AB52" s="28" t="n"/>
      <c r="AC52" s="28" t="n"/>
      <c r="AD52" s="28" t="n"/>
      <c r="AE52" s="28" t="n"/>
    </row>
    <row r="53">
      <c r="A53" s="42">
        <f>(A52)</f>
        <v/>
      </c>
      <c r="B53" s="42" t="n">
        <v>2.42</v>
      </c>
      <c r="C53" s="42" t="n">
        <v>2.51</v>
      </c>
      <c r="D53" s="42" t="n">
        <v>2.37</v>
      </c>
      <c r="E53" s="42" t="n">
        <v>2.46</v>
      </c>
      <c r="F53" s="42" t="n">
        <v>2.34</v>
      </c>
      <c r="G53" s="42" t="n">
        <v>2.4</v>
      </c>
      <c r="H53" s="42">
        <f>MAX(B53:G53)</f>
        <v/>
      </c>
      <c r="I53" s="42">
        <f>(I52)</f>
        <v/>
      </c>
      <c r="J53" s="37">
        <f>(H53-I53)/(I53)</f>
        <v/>
      </c>
      <c r="K53" s="43">
        <f>(K52)</f>
        <v/>
      </c>
      <c r="L53" s="37">
        <f>(H53-K53)/(K53)</f>
        <v/>
      </c>
      <c r="M53" s="42">
        <f>1000*H53</f>
        <v/>
      </c>
      <c r="N53" s="44" t="n">
        <v>43211</v>
      </c>
      <c r="O53" s="44">
        <f>(O52)</f>
        <v/>
      </c>
      <c r="P53" s="47">
        <f>(N53-O53)</f>
        <v/>
      </c>
      <c r="Q53" s="44">
        <f>(Q52)</f>
        <v/>
      </c>
      <c r="R53" s="368">
        <f>(N53-O53)/7</f>
        <v/>
      </c>
      <c r="S53" s="368">
        <f>(S52)</f>
        <v/>
      </c>
    </row>
    <row r="54">
      <c r="A54" s="42">
        <f>(A53)</f>
        <v/>
      </c>
      <c r="B54" s="42" t="n">
        <v>2.55</v>
      </c>
      <c r="C54" s="42" t="n">
        <v>2.43</v>
      </c>
      <c r="D54" s="42" t="n">
        <v>2.32</v>
      </c>
      <c r="E54" s="42" t="n">
        <v>2.45</v>
      </c>
      <c r="F54" s="42" t="n">
        <v>2.59</v>
      </c>
      <c r="G54" s="42" t="n">
        <v>2.51</v>
      </c>
      <c r="H54" s="42">
        <f>MAX(B54:G54)</f>
        <v/>
      </c>
      <c r="I54" s="42">
        <f>(I53)</f>
        <v/>
      </c>
      <c r="J54" s="37">
        <f>(H54-I54)/(I54)</f>
        <v/>
      </c>
      <c r="K54" s="43">
        <f>(K53)</f>
        <v/>
      </c>
      <c r="L54" s="37">
        <f>(H54-K54)/(K54)</f>
        <v/>
      </c>
      <c r="M54" s="42">
        <f>1000*H54</f>
        <v/>
      </c>
      <c r="N54" s="44" t="n">
        <v>43212</v>
      </c>
      <c r="O54" s="44">
        <f>(O53)</f>
        <v/>
      </c>
      <c r="P54" s="47">
        <f>(N54-O54)</f>
        <v/>
      </c>
      <c r="Q54" s="44">
        <f>(Q53)</f>
        <v/>
      </c>
      <c r="R54" s="368">
        <f>(N54-O54)/7</f>
        <v/>
      </c>
      <c r="S54" s="368">
        <f>(S53)</f>
        <v/>
      </c>
    </row>
    <row r="55">
      <c r="A55" s="42">
        <f>(A54)</f>
        <v/>
      </c>
      <c r="B55" s="42" t="n">
        <v>2.3</v>
      </c>
      <c r="C55" s="42" t="n">
        <v>2.35</v>
      </c>
      <c r="D55" s="42" t="n">
        <v>2.39</v>
      </c>
      <c r="E55" s="42" t="n">
        <v>2.38</v>
      </c>
      <c r="F55" s="42" t="n">
        <v>2.55</v>
      </c>
      <c r="G55" s="42" t="n">
        <v>2.31</v>
      </c>
      <c r="H55" s="42">
        <f>MAX(B55:G55)</f>
        <v/>
      </c>
      <c r="I55" s="42">
        <f>(I54)</f>
        <v/>
      </c>
      <c r="J55" s="37">
        <f>(H55-I55)/(I55)</f>
        <v/>
      </c>
      <c r="K55" s="43">
        <f>(K54)</f>
        <v/>
      </c>
      <c r="L55" s="37">
        <f>(H55-K55)/(K55)</f>
        <v/>
      </c>
      <c r="M55" s="42">
        <f>1000*H55</f>
        <v/>
      </c>
      <c r="N55" s="44" t="n">
        <v>43213</v>
      </c>
      <c r="O55" s="44">
        <f>(O54)</f>
        <v/>
      </c>
      <c r="P55" s="47">
        <f>(N55-O55)</f>
        <v/>
      </c>
      <c r="Q55" s="44">
        <f>(Q54)</f>
        <v/>
      </c>
      <c r="R55" s="368">
        <f>(N55-O55)/7</f>
        <v/>
      </c>
      <c r="S55" s="368">
        <f>(S54)</f>
        <v/>
      </c>
    </row>
    <row r="56">
      <c r="A56" s="42">
        <f>(A55)</f>
        <v/>
      </c>
      <c r="B56" s="42" t="n">
        <v>2.38</v>
      </c>
      <c r="C56" s="42" t="n">
        <v>2.43</v>
      </c>
      <c r="D56" s="42" t="n">
        <v>2.37</v>
      </c>
      <c r="E56" s="42" t="n">
        <v>2.3</v>
      </c>
      <c r="F56" s="42" t="n">
        <v>2.45</v>
      </c>
      <c r="G56" s="42" t="n">
        <v>2.52</v>
      </c>
      <c r="H56" s="42">
        <f>MAX(B56:G56)</f>
        <v/>
      </c>
      <c r="I56" s="42">
        <f>(I55)</f>
        <v/>
      </c>
      <c r="J56" s="37">
        <f>(H56-I56)/(I56)</f>
        <v/>
      </c>
      <c r="K56" s="43">
        <f>(K55)</f>
        <v/>
      </c>
      <c r="L56" s="37">
        <f>(H56-K56)/(K56)</f>
        <v/>
      </c>
      <c r="M56" s="42">
        <f>1000*H56</f>
        <v/>
      </c>
      <c r="N56" s="44" t="n">
        <v>43214</v>
      </c>
      <c r="O56" s="44">
        <f>(O55)</f>
        <v/>
      </c>
      <c r="P56" s="47">
        <f>(N56-O56)</f>
        <v/>
      </c>
      <c r="Q56" s="44">
        <f>(Q55)</f>
        <v/>
      </c>
      <c r="R56" s="368">
        <f>(N56-O56)/7</f>
        <v/>
      </c>
      <c r="S56" s="368">
        <f>(S55)</f>
        <v/>
      </c>
    </row>
    <row r="57">
      <c r="A57" s="42">
        <f>(A56)</f>
        <v/>
      </c>
      <c r="B57" s="42" t="n">
        <v>2.57</v>
      </c>
      <c r="C57" s="42" t="n">
        <v>2.34</v>
      </c>
      <c r="D57" s="42" t="n">
        <v>2.53</v>
      </c>
      <c r="E57" s="42" t="n">
        <v>2.45</v>
      </c>
      <c r="F57" s="42" t="n">
        <v>2.38</v>
      </c>
      <c r="G57" s="42" t="n">
        <v>2.44</v>
      </c>
      <c r="H57" s="42">
        <f>MAX(B57:G57)</f>
        <v/>
      </c>
      <c r="I57" s="42">
        <f>(I56)</f>
        <v/>
      </c>
      <c r="J57" s="37">
        <f>(H57-I57)/(I57)</f>
        <v/>
      </c>
      <c r="K57" s="43">
        <f>(K56)</f>
        <v/>
      </c>
      <c r="L57" s="37">
        <f>(H57-K57)/(K57)</f>
        <v/>
      </c>
      <c r="M57" s="42">
        <f>1000*H57</f>
        <v/>
      </c>
      <c r="N57" s="44" t="n">
        <v>43215</v>
      </c>
      <c r="O57" s="44">
        <f>(O56)</f>
        <v/>
      </c>
      <c r="P57" s="47">
        <f>(N57-O57)</f>
        <v/>
      </c>
      <c r="Q57" s="44">
        <f>(Q56)</f>
        <v/>
      </c>
      <c r="R57" s="368">
        <f>(N57-O57)/7</f>
        <v/>
      </c>
      <c r="S57" s="368">
        <f>(S56)</f>
        <v/>
      </c>
    </row>
    <row r="58">
      <c r="A58" s="42">
        <f>(A57)</f>
        <v/>
      </c>
      <c r="B58" s="42" t="n">
        <v>2.28</v>
      </c>
      <c r="C58" s="42" t="n">
        <v>2.32</v>
      </c>
      <c r="D58" s="42" t="n">
        <v>2.42</v>
      </c>
      <c r="E58" s="42" t="n">
        <v>2.6</v>
      </c>
      <c r="F58" s="42" t="n">
        <v>2.27</v>
      </c>
      <c r="G58" s="42" t="n">
        <v>2.32</v>
      </c>
      <c r="H58" s="42">
        <f>MAX(B58:G58)</f>
        <v/>
      </c>
      <c r="I58" s="42">
        <f>(I57)</f>
        <v/>
      </c>
      <c r="J58" s="37">
        <f>(H58-I58)/(I58)</f>
        <v/>
      </c>
      <c r="K58" s="43">
        <f>(K57)</f>
        <v/>
      </c>
      <c r="L58" s="37">
        <f>(H58-K58)/(K58)</f>
        <v/>
      </c>
      <c r="M58" s="42">
        <f>1000*H58</f>
        <v/>
      </c>
      <c r="N58" s="44" t="n">
        <v>43216</v>
      </c>
      <c r="O58" s="44">
        <f>(O57)</f>
        <v/>
      </c>
      <c r="P58" s="47">
        <f>(N58-O58)</f>
        <v/>
      </c>
      <c r="Q58" s="44">
        <f>(Q57)</f>
        <v/>
      </c>
      <c r="R58" s="368">
        <f>(N58-O58)/7</f>
        <v/>
      </c>
      <c r="S58" s="368">
        <f>(S57)</f>
        <v/>
      </c>
    </row>
    <row r="59">
      <c r="A59" s="42">
        <f>(A58)</f>
        <v/>
      </c>
      <c r="B59" s="42" t="n">
        <v>2.35</v>
      </c>
      <c r="C59" s="42" t="n">
        <v>2.54</v>
      </c>
      <c r="D59" s="42" t="n">
        <v>2.47</v>
      </c>
      <c r="E59" s="42" t="n">
        <v>2.43</v>
      </c>
      <c r="F59" s="42" t="n">
        <v>2.37</v>
      </c>
      <c r="G59" s="42" t="n">
        <v>2.51</v>
      </c>
      <c r="H59" s="42">
        <f>MAX(B59:G59)</f>
        <v/>
      </c>
      <c r="I59" s="42">
        <f>(I58)</f>
        <v/>
      </c>
      <c r="J59" s="37">
        <f>(H59-I59)/(I59)</f>
        <v/>
      </c>
      <c r="K59" s="43">
        <f>(K58)</f>
        <v/>
      </c>
      <c r="L59" s="37">
        <f>(H59-K59)/(K59)</f>
        <v/>
      </c>
      <c r="M59" s="42">
        <f>1000*H59</f>
        <v/>
      </c>
      <c r="N59" s="44" t="n">
        <v>43217</v>
      </c>
      <c r="O59" s="44">
        <f>(O58)</f>
        <v/>
      </c>
      <c r="P59" s="47">
        <f>(N59-O59)</f>
        <v/>
      </c>
      <c r="Q59" s="44">
        <f>(Q58)</f>
        <v/>
      </c>
      <c r="R59" s="368">
        <f>(N59-O59)/7</f>
        <v/>
      </c>
      <c r="S59" s="368">
        <f>(S58)</f>
        <v/>
      </c>
    </row>
    <row r="60">
      <c r="A60" s="42">
        <f>(A59)</f>
        <v/>
      </c>
      <c r="B60" s="42" t="n">
        <v>2.43</v>
      </c>
      <c r="C60" s="42" t="n">
        <v>2.4</v>
      </c>
      <c r="D60" s="42" t="n">
        <v>2.4</v>
      </c>
      <c r="E60" s="42" t="n">
        <v>2.4</v>
      </c>
      <c r="F60" s="42" t="n">
        <v>2.5</v>
      </c>
      <c r="G60" s="42" t="n">
        <v>2.5</v>
      </c>
      <c r="H60" s="42">
        <f>MAX(B60:G60)</f>
        <v/>
      </c>
      <c r="I60" s="42">
        <f>(I59)</f>
        <v/>
      </c>
      <c r="J60" s="37">
        <f>(H60-I60)/(I60)</f>
        <v/>
      </c>
      <c r="K60" s="43">
        <f>(K59)</f>
        <v/>
      </c>
      <c r="L60" s="37">
        <f>(H60-K60)/(K60)</f>
        <v/>
      </c>
      <c r="M60" s="42">
        <f>1000*H60</f>
        <v/>
      </c>
      <c r="N60" s="44" t="n">
        <v>43218</v>
      </c>
      <c r="O60" s="44">
        <f>(O59)</f>
        <v/>
      </c>
      <c r="P60" s="47">
        <f>(N60-O60)</f>
        <v/>
      </c>
      <c r="Q60" s="44">
        <f>(Q59)</f>
        <v/>
      </c>
      <c r="R60" s="368">
        <f>(N60-O60)/7</f>
        <v/>
      </c>
      <c r="S60" s="368">
        <f>(S59)</f>
        <v/>
      </c>
    </row>
    <row r="61">
      <c r="A61" s="42">
        <f>(A60)</f>
        <v/>
      </c>
      <c r="B61" s="42" t="n">
        <v>2.65</v>
      </c>
      <c r="C61" s="42" t="n">
        <v>2.56</v>
      </c>
      <c r="D61" s="42" t="n">
        <v>2.6</v>
      </c>
      <c r="E61" s="42" t="n">
        <v>2.43</v>
      </c>
      <c r="F61" s="42" t="n">
        <v>2.48</v>
      </c>
      <c r="G61" s="42" t="n">
        <v>2.5</v>
      </c>
      <c r="H61" s="42">
        <f>MAX(B61:G61)</f>
        <v/>
      </c>
      <c r="I61" s="42">
        <f>(I60)</f>
        <v/>
      </c>
      <c r="J61" s="37">
        <f>(H61-I61)/(I61)</f>
        <v/>
      </c>
      <c r="K61" s="43">
        <f>(K60)</f>
        <v/>
      </c>
      <c r="L61" s="37">
        <f>(H61-K61)/(K61)</f>
        <v/>
      </c>
      <c r="M61" s="42">
        <f>1000*H61</f>
        <v/>
      </c>
      <c r="N61" s="44" t="n">
        <v>43219</v>
      </c>
      <c r="O61" s="44">
        <f>(O60)</f>
        <v/>
      </c>
      <c r="P61" s="47">
        <f>(N61-O61)</f>
        <v/>
      </c>
      <c r="Q61" s="44">
        <f>(Q60)</f>
        <v/>
      </c>
      <c r="R61" s="368">
        <f>(N61-O61)/7</f>
        <v/>
      </c>
      <c r="S61" s="368">
        <f>(S60)</f>
        <v/>
      </c>
    </row>
    <row r="62">
      <c r="A62" s="42">
        <f>(A61)</f>
        <v/>
      </c>
      <c r="B62" s="42" t="n">
        <v>2.55</v>
      </c>
      <c r="C62" s="42" t="n">
        <v>2.54</v>
      </c>
      <c r="D62" s="42" t="n">
        <v>2.55</v>
      </c>
      <c r="E62" s="42" t="n">
        <v>2.56</v>
      </c>
      <c r="F62" s="42" t="n">
        <v>2.55</v>
      </c>
      <c r="G62" s="42" t="n">
        <v>2.47</v>
      </c>
      <c r="H62" s="42">
        <f>MAX(B62:G62)</f>
        <v/>
      </c>
      <c r="I62" s="42">
        <f>(I61)</f>
        <v/>
      </c>
      <c r="J62" s="37">
        <f>(H62-I62)/(I62)</f>
        <v/>
      </c>
      <c r="K62" s="43">
        <f>(K61)</f>
        <v/>
      </c>
      <c r="L62" s="37">
        <f>(H62-K62)/(K62)</f>
        <v/>
      </c>
      <c r="M62" s="42">
        <f>1000*H62</f>
        <v/>
      </c>
      <c r="N62" s="44" t="n">
        <v>43220</v>
      </c>
      <c r="O62" s="44">
        <f>(O61)</f>
        <v/>
      </c>
      <c r="P62" s="47">
        <f>(N62-O62)</f>
        <v/>
      </c>
      <c r="Q62" s="44">
        <f>(Q61)</f>
        <v/>
      </c>
      <c r="R62" s="368">
        <f>(N62-O62)/7</f>
        <v/>
      </c>
      <c r="S62" s="368">
        <f>(S61)</f>
        <v/>
      </c>
    </row>
    <row r="63">
      <c r="A63" s="113">
        <f>(A62)</f>
        <v/>
      </c>
      <c r="B63" s="113" t="n">
        <v>2.55</v>
      </c>
      <c r="C63" s="113" t="n">
        <v>2.45</v>
      </c>
      <c r="D63" s="113" t="n">
        <v>2.35</v>
      </c>
      <c r="E63" s="113" t="n">
        <v>2.47</v>
      </c>
      <c r="F63" s="113" t="n">
        <v>2.56</v>
      </c>
      <c r="G63" s="113" t="n">
        <v>2.4</v>
      </c>
      <c r="H63" s="113">
        <f>MAX(B63:G63)</f>
        <v/>
      </c>
      <c r="I63" s="113">
        <f>(I62)</f>
        <v/>
      </c>
      <c r="J63" s="111">
        <f>(H63-I63)/(I63)</f>
        <v/>
      </c>
      <c r="K63" s="112">
        <f>(K62)</f>
        <v/>
      </c>
      <c r="L63" s="111">
        <f>(H63-K63)/(K63)</f>
        <v/>
      </c>
      <c r="M63" s="113">
        <f>1000*H63</f>
        <v/>
      </c>
      <c r="N63" s="114" t="n">
        <v>43221</v>
      </c>
      <c r="O63" s="114">
        <f>(O62)</f>
        <v/>
      </c>
      <c r="P63" s="115">
        <f>(N63-O63)</f>
        <v/>
      </c>
      <c r="Q63" s="114">
        <f>(Q62)</f>
        <v/>
      </c>
      <c r="R63" s="368">
        <f>(N63-O63)/7</f>
        <v/>
      </c>
      <c r="S63" s="371">
        <f>(S62)</f>
        <v/>
      </c>
    </row>
    <row r="64">
      <c r="A64" s="42">
        <f>(A63)</f>
        <v/>
      </c>
      <c r="B64" s="42" t="n">
        <v>2.5</v>
      </c>
      <c r="C64" s="42" t="n">
        <v>2.35</v>
      </c>
      <c r="D64" s="42" t="n">
        <v>2.42</v>
      </c>
      <c r="E64" s="42" t="n">
        <v>2.6</v>
      </c>
      <c r="F64" s="42" t="n">
        <v>2.5</v>
      </c>
      <c r="G64" s="42" t="n">
        <v>2.34</v>
      </c>
      <c r="H64" s="42">
        <f>MAX(B64:G64)</f>
        <v/>
      </c>
      <c r="I64" s="42">
        <f>(I63)</f>
        <v/>
      </c>
      <c r="J64" s="37">
        <f>(H64-I64)/(I64)</f>
        <v/>
      </c>
      <c r="K64" s="43">
        <f>(K63)</f>
        <v/>
      </c>
      <c r="L64" s="37">
        <f>(H64-K64)/(K64)</f>
        <v/>
      </c>
      <c r="M64" s="42">
        <f>1000*H64</f>
        <v/>
      </c>
      <c r="N64" s="44" t="n">
        <v>43222</v>
      </c>
      <c r="O64" s="44">
        <f>(O63)</f>
        <v/>
      </c>
      <c r="P64" s="47">
        <f>(N64-O64)</f>
        <v/>
      </c>
      <c r="Q64" s="44">
        <f>(Q63)</f>
        <v/>
      </c>
      <c r="R64" s="368">
        <f>(N64-O64)/7</f>
        <v/>
      </c>
      <c r="S64" s="368">
        <f>(S63)</f>
        <v/>
      </c>
    </row>
    <row r="65">
      <c r="A65" s="42">
        <f>(A64)</f>
        <v/>
      </c>
      <c r="B65" s="42" t="n">
        <v>2.47</v>
      </c>
      <c r="C65" s="42" t="n">
        <v>2.62</v>
      </c>
      <c r="D65" s="46" t="n">
        <v>2.54</v>
      </c>
      <c r="E65" s="42" t="n">
        <v>2.28</v>
      </c>
      <c r="F65" s="42" t="n">
        <v>2.44</v>
      </c>
      <c r="G65" s="42" t="n">
        <v>2.35</v>
      </c>
      <c r="H65" s="42">
        <f>MAX(B65:G65)</f>
        <v/>
      </c>
      <c r="I65" s="42">
        <f>(I64)</f>
        <v/>
      </c>
      <c r="J65" s="37">
        <f>(H65-I65)/(I65)</f>
        <v/>
      </c>
      <c r="K65" s="43">
        <f>(K64)</f>
        <v/>
      </c>
      <c r="L65" s="37">
        <f>(H65-K65)/(K65)</f>
        <v/>
      </c>
      <c r="M65" s="42">
        <f>1000*H65</f>
        <v/>
      </c>
      <c r="N65" s="44" t="n">
        <v>43223</v>
      </c>
      <c r="O65" s="44">
        <f>(O64)</f>
        <v/>
      </c>
      <c r="P65" s="47">
        <f>(N65-O65)</f>
        <v/>
      </c>
      <c r="Q65" s="44">
        <f>(Q64)</f>
        <v/>
      </c>
      <c r="R65" s="368">
        <f>(N65-O65)/7</f>
        <v/>
      </c>
      <c r="S65" s="368">
        <f>(S64)</f>
        <v/>
      </c>
    </row>
    <row r="66">
      <c r="A66" s="42">
        <f>(A65)</f>
        <v/>
      </c>
      <c r="B66" s="42" t="n">
        <v>2.54</v>
      </c>
      <c r="C66" s="42" t="n">
        <v>2.45</v>
      </c>
      <c r="D66" s="42" t="n">
        <v>2.35</v>
      </c>
      <c r="E66" s="42" t="n">
        <v>2.48</v>
      </c>
      <c r="F66" s="42" t="n">
        <v>2.57</v>
      </c>
      <c r="G66" s="42" t="n">
        <v>2.4</v>
      </c>
      <c r="H66" s="42">
        <f>MAX(B66:G66)</f>
        <v/>
      </c>
      <c r="I66" s="42">
        <f>(I65)</f>
        <v/>
      </c>
      <c r="J66" s="37">
        <f>(H66-I66)/(I66)</f>
        <v/>
      </c>
      <c r="K66" s="43">
        <f>(K65)</f>
        <v/>
      </c>
      <c r="L66" s="37">
        <f>(H66-K66)/(K66)</f>
        <v/>
      </c>
      <c r="M66" s="42">
        <f>1000*H66</f>
        <v/>
      </c>
      <c r="N66" s="44" t="n">
        <v>43224</v>
      </c>
      <c r="O66" s="44">
        <f>(O65)</f>
        <v/>
      </c>
      <c r="P66" s="47">
        <f>(N66-O66)</f>
        <v/>
      </c>
      <c r="Q66" s="44">
        <f>(Q65)</f>
        <v/>
      </c>
      <c r="R66" s="368">
        <f>(N66-O66)/7</f>
        <v/>
      </c>
      <c r="S66" s="368">
        <f>(S65)</f>
        <v/>
      </c>
      <c r="U66" s="30" t="n"/>
      <c r="V66" s="30" t="n"/>
      <c r="W66" s="30" t="n"/>
      <c r="X66" s="30" t="n"/>
      <c r="Y66" s="30" t="n"/>
      <c r="AA66" s="30" t="n"/>
      <c r="AB66" s="30" t="n"/>
      <c r="AC66" s="30" t="n"/>
      <c r="AD66" s="30" t="n"/>
      <c r="AE66" s="30" t="n"/>
    </row>
    <row r="67">
      <c r="A67" s="42">
        <f>(A66)</f>
        <v/>
      </c>
      <c r="B67" s="42" t="n">
        <v>2.38</v>
      </c>
      <c r="C67" s="42" t="n">
        <v>2.3</v>
      </c>
      <c r="D67" s="42" t="n">
        <v>2.6</v>
      </c>
      <c r="E67" s="42" t="n">
        <v>2.5</v>
      </c>
      <c r="F67" s="42" t="n">
        <v>2.6</v>
      </c>
      <c r="G67" s="42" t="n">
        <v>2.5</v>
      </c>
      <c r="H67" s="42">
        <f>MAX(B67:G67)</f>
        <v/>
      </c>
      <c r="I67" s="42">
        <f>(I66)</f>
        <v/>
      </c>
      <c r="J67" s="37">
        <f>(H67-I67)/(I67)</f>
        <v/>
      </c>
      <c r="K67" s="43">
        <f>(K66)</f>
        <v/>
      </c>
      <c r="L67" s="37">
        <f>(H67-K67)/(K67)</f>
        <v/>
      </c>
      <c r="M67" s="42">
        <f>1000*H67</f>
        <v/>
      </c>
      <c r="N67" s="44" t="n">
        <v>43225</v>
      </c>
      <c r="O67" s="44">
        <f>(O66)</f>
        <v/>
      </c>
      <c r="P67" s="47">
        <f>(N67-O67)</f>
        <v/>
      </c>
      <c r="Q67" s="44">
        <f>(Q66)</f>
        <v/>
      </c>
      <c r="R67" s="368">
        <f>(N67-O67)/7</f>
        <v/>
      </c>
      <c r="S67" s="368">
        <f>(S66)</f>
        <v/>
      </c>
      <c r="U67" s="370" t="n"/>
      <c r="V67" s="27" t="n"/>
      <c r="W67" s="369" t="n"/>
      <c r="X67" s="172" t="n"/>
      <c r="Y67" s="370" t="n"/>
      <c r="AA67" s="369" t="n"/>
      <c r="AB67" s="27" t="n"/>
      <c r="AC67" s="369" t="n"/>
      <c r="AD67" s="172" t="n"/>
      <c r="AE67" s="370" t="n"/>
    </row>
    <row r="68">
      <c r="A68" s="42">
        <f>(A67)</f>
        <v/>
      </c>
      <c r="B68" s="42" t="n">
        <v>2.43</v>
      </c>
      <c r="C68" s="42" t="n">
        <v>2.56</v>
      </c>
      <c r="D68" s="42" t="n">
        <v>2.35</v>
      </c>
      <c r="E68" s="42" t="n">
        <v>2.61</v>
      </c>
      <c r="F68" s="42" t="n">
        <v>2.44</v>
      </c>
      <c r="G68" s="42" t="n">
        <v>2.6</v>
      </c>
      <c r="H68" s="42">
        <f>MAX(B68:G68)</f>
        <v/>
      </c>
      <c r="I68" s="42">
        <f>(I67)</f>
        <v/>
      </c>
      <c r="J68" s="37">
        <f>(H68-I68)/(I68)</f>
        <v/>
      </c>
      <c r="K68" s="43">
        <f>(K67)</f>
        <v/>
      </c>
      <c r="L68" s="37">
        <f>(H68-K68)/(K68)</f>
        <v/>
      </c>
      <c r="M68" s="42">
        <f>1000*H68</f>
        <v/>
      </c>
      <c r="N68" s="44" t="n">
        <v>43226</v>
      </c>
      <c r="O68" s="44">
        <f>(O67)</f>
        <v/>
      </c>
      <c r="P68" s="47">
        <f>(N68-O68)</f>
        <v/>
      </c>
      <c r="Q68" s="44">
        <f>(Q67)</f>
        <v/>
      </c>
      <c r="R68" s="368">
        <f>(N68-O68)/7</f>
        <v/>
      </c>
      <c r="S68" s="368">
        <f>(S67)</f>
        <v/>
      </c>
      <c r="U68" s="29" t="n"/>
      <c r="V68" s="29" t="n"/>
      <c r="W68" s="29" t="n"/>
      <c r="X68" s="29" t="n"/>
      <c r="Y68" s="29" t="n"/>
    </row>
    <row r="69">
      <c r="A69" s="42">
        <f>(A68)</f>
        <v/>
      </c>
      <c r="B69" s="42" t="n">
        <v>2.46</v>
      </c>
      <c r="C69" s="42" t="n">
        <v>2.41</v>
      </c>
      <c r="D69" s="42" t="n">
        <v>2.23</v>
      </c>
      <c r="E69" s="42" t="n">
        <v>2.33</v>
      </c>
      <c r="F69" s="42" t="n">
        <v>2.42</v>
      </c>
      <c r="G69" s="42" t="n">
        <v>2.6</v>
      </c>
      <c r="H69" s="42">
        <f>MAX(B69:G69)</f>
        <v/>
      </c>
      <c r="I69" s="42">
        <f>(I68)</f>
        <v/>
      </c>
      <c r="J69" s="37">
        <f>(H69-I69)/(I69)</f>
        <v/>
      </c>
      <c r="K69" s="43">
        <f>(K68)</f>
        <v/>
      </c>
      <c r="L69" s="37">
        <f>(H69-K69)/(K69)</f>
        <v/>
      </c>
      <c r="M69" s="42">
        <f>1000*H69</f>
        <v/>
      </c>
      <c r="N69" s="44" t="n">
        <v>43227</v>
      </c>
      <c r="O69" s="44">
        <f>(O68)</f>
        <v/>
      </c>
      <c r="P69" s="47">
        <f>(N69-O69)</f>
        <v/>
      </c>
      <c r="Q69" s="44">
        <f>(Q68)</f>
        <v/>
      </c>
      <c r="R69" s="368">
        <f>(N69-O69)/7</f>
        <v/>
      </c>
      <c r="S69" s="368">
        <f>(S68)</f>
        <v/>
      </c>
      <c r="U69" s="121" t="n"/>
      <c r="V69" s="121" t="n"/>
      <c r="W69" s="121" t="n"/>
      <c r="X69" s="122" t="n"/>
      <c r="Y69" s="28" t="n"/>
      <c r="AA69" s="28" t="n"/>
      <c r="AB69" s="28" t="n"/>
      <c r="AC69" s="28" t="n"/>
      <c r="AD69" s="28" t="n"/>
      <c r="AE69" s="28" t="n"/>
    </row>
    <row r="70">
      <c r="A70" s="113">
        <f>(A69)</f>
        <v/>
      </c>
      <c r="B70" s="113" t="n">
        <v>2.4</v>
      </c>
      <c r="C70" s="113" t="n">
        <v>2.15</v>
      </c>
      <c r="D70" s="113" t="n">
        <v>2.34</v>
      </c>
      <c r="E70" s="113" t="n">
        <v>2.45</v>
      </c>
      <c r="F70" s="113" t="n">
        <v>2.37</v>
      </c>
      <c r="G70" s="113" t="n">
        <v>2.35</v>
      </c>
      <c r="H70" s="113">
        <f>MAX(B70:G70)</f>
        <v/>
      </c>
      <c r="I70" s="113">
        <f>(I69)</f>
        <v/>
      </c>
      <c r="J70" s="111">
        <f>(H70-I70)/(I70)</f>
        <v/>
      </c>
      <c r="K70" s="112">
        <f>(K69)</f>
        <v/>
      </c>
      <c r="L70" s="111">
        <f>(H70-K70)/(K70)</f>
        <v/>
      </c>
      <c r="M70" s="113">
        <f>1000*H70</f>
        <v/>
      </c>
      <c r="N70" s="114" t="n">
        <v>43228</v>
      </c>
      <c r="O70" s="114">
        <f>(O69)</f>
        <v/>
      </c>
      <c r="P70" s="115">
        <f>(N70-O70)</f>
        <v/>
      </c>
      <c r="Q70" s="114">
        <f>(Q69)</f>
        <v/>
      </c>
      <c r="R70" s="368">
        <f>(N70-O70)/7</f>
        <v/>
      </c>
      <c r="S70" s="371">
        <f>(S69)</f>
        <v/>
      </c>
    </row>
    <row r="71">
      <c r="A71" s="42">
        <f>(A70)</f>
        <v/>
      </c>
      <c r="B71" s="42" t="n">
        <v>2.5</v>
      </c>
      <c r="C71" s="42" t="n">
        <v>2.34</v>
      </c>
      <c r="D71" s="42" t="n">
        <v>2.56</v>
      </c>
      <c r="E71" s="42" t="n">
        <v>2.43</v>
      </c>
      <c r="F71" s="42" t="n">
        <v>2.4</v>
      </c>
      <c r="G71" s="42" t="n">
        <v>2.5</v>
      </c>
      <c r="H71" s="42">
        <f>MAX(B71:G71)</f>
        <v/>
      </c>
      <c r="I71" s="42">
        <f>(I70)</f>
        <v/>
      </c>
      <c r="J71" s="37">
        <f>(H71-I71)/(I71)</f>
        <v/>
      </c>
      <c r="K71" s="43">
        <f>(K70)</f>
        <v/>
      </c>
      <c r="L71" s="37">
        <f>(H71-K71)/(K71)</f>
        <v/>
      </c>
      <c r="M71" s="42">
        <f>1000*H71</f>
        <v/>
      </c>
      <c r="N71" s="44" t="n">
        <v>43229</v>
      </c>
      <c r="O71" s="44">
        <f>(O70)</f>
        <v/>
      </c>
      <c r="P71" s="47">
        <f>(N71-O71)</f>
        <v/>
      </c>
      <c r="Q71" s="44">
        <f>(Q70)</f>
        <v/>
      </c>
      <c r="R71" s="368">
        <f>(N71-O71)/7</f>
        <v/>
      </c>
      <c r="S71" s="368">
        <f>(S70)</f>
        <v/>
      </c>
    </row>
    <row r="72">
      <c r="A72" s="42">
        <f>(A71)</f>
        <v/>
      </c>
      <c r="B72" s="42" t="n">
        <v>2.5</v>
      </c>
      <c r="C72" s="42" t="n">
        <v>2.37</v>
      </c>
      <c r="D72" s="42" t="n">
        <v>2.53</v>
      </c>
      <c r="E72" s="42" t="n">
        <v>2.4</v>
      </c>
      <c r="F72" s="42" t="n">
        <v>2.51</v>
      </c>
      <c r="G72" s="42" t="n">
        <v>2.49</v>
      </c>
      <c r="H72" s="42">
        <f>MAX(B72:G72)</f>
        <v/>
      </c>
      <c r="I72" s="42">
        <f>(I71)</f>
        <v/>
      </c>
      <c r="J72" s="37">
        <f>(H72-I72)/(I72)</f>
        <v/>
      </c>
      <c r="K72" s="43">
        <f>(K71)</f>
        <v/>
      </c>
      <c r="L72" s="37">
        <f>(H72-K72)/(K72)</f>
        <v/>
      </c>
      <c r="M72" s="42">
        <f>1000*H72</f>
        <v/>
      </c>
      <c r="N72" s="44" t="n">
        <v>43230</v>
      </c>
      <c r="O72" s="44">
        <f>(O71)</f>
        <v/>
      </c>
      <c r="P72" s="47">
        <f>(N72-O72)</f>
        <v/>
      </c>
      <c r="Q72" s="44">
        <f>(Q71)</f>
        <v/>
      </c>
      <c r="R72" s="368">
        <f>(N72-O72)/7</f>
        <v/>
      </c>
      <c r="S72" s="368">
        <f>(S71)</f>
        <v/>
      </c>
    </row>
    <row r="73">
      <c r="A73" s="42">
        <f>(A72)</f>
        <v/>
      </c>
      <c r="B73" s="42" t="n">
        <v>2.62</v>
      </c>
      <c r="C73" s="42" t="n">
        <v>2.6</v>
      </c>
      <c r="D73" s="42" t="n">
        <v>2.56</v>
      </c>
      <c r="E73" s="42" t="n">
        <v>2.5</v>
      </c>
      <c r="F73" s="42" t="n">
        <v>2.64</v>
      </c>
      <c r="G73" s="42" t="n">
        <v>2.6</v>
      </c>
      <c r="H73" s="42">
        <f>MAX(B73:G73)</f>
        <v/>
      </c>
      <c r="I73" s="42">
        <f>(I72)</f>
        <v/>
      </c>
      <c r="J73" s="37">
        <f>(H73-I73)/(I73)</f>
        <v/>
      </c>
      <c r="K73" s="43">
        <f>(K72)</f>
        <v/>
      </c>
      <c r="L73" s="37">
        <f>(H73-K73)/(K73)</f>
        <v/>
      </c>
      <c r="M73" s="42">
        <f>1000*H73</f>
        <v/>
      </c>
      <c r="N73" s="44" t="n">
        <v>43231</v>
      </c>
      <c r="O73" s="44">
        <f>(O72)</f>
        <v/>
      </c>
      <c r="P73" s="47">
        <f>(N73-O73)</f>
        <v/>
      </c>
      <c r="Q73" s="44">
        <f>(Q72)</f>
        <v/>
      </c>
      <c r="R73" s="368">
        <f>(N73-O73)/7</f>
        <v/>
      </c>
      <c r="S73" s="368">
        <f>(S72)</f>
        <v/>
      </c>
    </row>
    <row r="74">
      <c r="A74" s="42">
        <f>(A73)</f>
        <v/>
      </c>
      <c r="B74" s="42" t="n">
        <v>2.2</v>
      </c>
      <c r="C74" s="42" t="n">
        <v>2.3</v>
      </c>
      <c r="D74" s="42" t="n">
        <v>2.35</v>
      </c>
      <c r="E74" s="42" t="n">
        <v>2.27</v>
      </c>
      <c r="F74" s="42" t="n">
        <v>2.22</v>
      </c>
      <c r="G74" s="42" t="n">
        <v>2.37</v>
      </c>
      <c r="H74" s="42">
        <f>MAX(B74:G74)</f>
        <v/>
      </c>
      <c r="I74" s="42">
        <f>(I73)</f>
        <v/>
      </c>
      <c r="J74" s="37">
        <f>(H74-I74)/(I74)</f>
        <v/>
      </c>
      <c r="K74" s="43">
        <f>(K73)</f>
        <v/>
      </c>
      <c r="L74" s="37">
        <f>(H74-K74)/(K74)</f>
        <v/>
      </c>
      <c r="M74" s="42">
        <f>1000*H74</f>
        <v/>
      </c>
      <c r="N74" s="44" t="n">
        <v>43233</v>
      </c>
      <c r="O74" s="44">
        <f>(O73)</f>
        <v/>
      </c>
      <c r="P74" s="47">
        <f>(N74-O74)</f>
        <v/>
      </c>
      <c r="Q74" s="44">
        <f>(Q73)</f>
        <v/>
      </c>
      <c r="R74" s="368">
        <f>(N74-O74)/7</f>
        <v/>
      </c>
      <c r="S74" s="368">
        <f>(S73)</f>
        <v/>
      </c>
    </row>
    <row r="75">
      <c r="A75" s="42">
        <f>(A74)</f>
        <v/>
      </c>
      <c r="B75" s="42" t="n">
        <v>2.3</v>
      </c>
      <c r="C75" s="42" t="n">
        <v>2.42</v>
      </c>
      <c r="D75" s="42" t="n">
        <v>2.37</v>
      </c>
      <c r="E75" s="42" t="n">
        <v>2.7</v>
      </c>
      <c r="F75" s="42" t="n">
        <v>2.34</v>
      </c>
      <c r="G75" s="42" t="n">
        <v>2.49</v>
      </c>
      <c r="H75" s="42">
        <f>MAX(B75:G75)</f>
        <v/>
      </c>
      <c r="I75" s="42">
        <f>(I74)</f>
        <v/>
      </c>
      <c r="J75" s="37">
        <f>(H75-I75)/(I75)</f>
        <v/>
      </c>
      <c r="K75" s="43">
        <f>(K74)</f>
        <v/>
      </c>
      <c r="L75" s="37">
        <f>(H75-K75)/(K75)</f>
        <v/>
      </c>
      <c r="M75" s="42">
        <f>1000*H75</f>
        <v/>
      </c>
      <c r="N75" s="44" t="n">
        <v>43233</v>
      </c>
      <c r="O75" s="44">
        <f>(O74)</f>
        <v/>
      </c>
      <c r="P75" s="47">
        <f>(N75-O75)</f>
        <v/>
      </c>
      <c r="Q75" s="44">
        <f>(Q74)</f>
        <v/>
      </c>
      <c r="R75" s="368">
        <f>(N75-O75)/7</f>
        <v/>
      </c>
      <c r="S75" s="368">
        <f>(S74)</f>
        <v/>
      </c>
    </row>
    <row r="76">
      <c r="A76" s="42">
        <f>(A75)</f>
        <v/>
      </c>
      <c r="B76" s="42" t="n">
        <v>2.61</v>
      </c>
      <c r="C76" s="42" t="n">
        <v>2.51</v>
      </c>
      <c r="D76" s="42" t="n">
        <v>2.34</v>
      </c>
      <c r="E76" s="42" t="n">
        <v>2.47</v>
      </c>
      <c r="F76" s="42" t="n">
        <v>2.43</v>
      </c>
      <c r="G76" s="42" t="n">
        <v>2.56</v>
      </c>
      <c r="H76" s="42">
        <f>MAX(B76:G76)</f>
        <v/>
      </c>
      <c r="I76" s="42">
        <f>(I75)</f>
        <v/>
      </c>
      <c r="J76" s="37">
        <f>(H76-I76)/(I76)</f>
        <v/>
      </c>
      <c r="K76" s="43">
        <f>(K75)</f>
        <v/>
      </c>
      <c r="L76" s="37">
        <f>(H76-K76)/(K76)</f>
        <v/>
      </c>
      <c r="M76" s="42">
        <f>1000*H76</f>
        <v/>
      </c>
      <c r="N76" s="44" t="n">
        <v>43232</v>
      </c>
      <c r="O76" s="44">
        <f>(O75)</f>
        <v/>
      </c>
      <c r="P76" s="47">
        <f>(N76-O76)</f>
        <v/>
      </c>
      <c r="Q76" s="44">
        <f>(Q75)</f>
        <v/>
      </c>
      <c r="R76" s="368">
        <f>(N76-O76)/7</f>
        <v/>
      </c>
      <c r="S76" s="368">
        <f>(S75)</f>
        <v/>
      </c>
    </row>
    <row r="77">
      <c r="A77" s="113">
        <f>(A76)</f>
        <v/>
      </c>
      <c r="B77" s="113" t="n">
        <v>2.45</v>
      </c>
      <c r="C77" s="113" t="n">
        <v>2.35</v>
      </c>
      <c r="D77" s="113" t="n">
        <v>2.45</v>
      </c>
      <c r="E77" s="113" t="n">
        <v>2.4</v>
      </c>
      <c r="F77" s="113" t="n">
        <v>2.36</v>
      </c>
      <c r="G77" s="113" t="n">
        <v>2.44</v>
      </c>
      <c r="H77" s="113">
        <f>MAX(B77:G77)</f>
        <v/>
      </c>
      <c r="I77" s="113">
        <f>(I76)</f>
        <v/>
      </c>
      <c r="J77" s="111">
        <f>(H77-I77)/(I77)</f>
        <v/>
      </c>
      <c r="K77" s="112">
        <f>(K76)</f>
        <v/>
      </c>
      <c r="L77" s="111">
        <f>(H77-K77)/(K77)</f>
        <v/>
      </c>
      <c r="M77" s="113">
        <f>1000*H77</f>
        <v/>
      </c>
      <c r="N77" s="114" t="n">
        <v>43234</v>
      </c>
      <c r="O77" s="114">
        <f>(O76)</f>
        <v/>
      </c>
      <c r="P77" s="115">
        <f>(N77-O77)</f>
        <v/>
      </c>
      <c r="Q77" s="114">
        <f>(Q76)</f>
        <v/>
      </c>
      <c r="R77" s="368">
        <f>(N77-O77)/7</f>
        <v/>
      </c>
      <c r="S77" s="371">
        <f>(S76)</f>
        <v/>
      </c>
    </row>
    <row r="78">
      <c r="A78">
        <f>(A77)</f>
        <v/>
      </c>
      <c r="B78" t="n">
        <v>2.55</v>
      </c>
      <c r="C78" t="n">
        <v>2.43</v>
      </c>
      <c r="D78" t="n">
        <v>2.32</v>
      </c>
      <c r="E78" t="n">
        <v>2.45</v>
      </c>
      <c r="F78" t="n">
        <v>2.59</v>
      </c>
      <c r="G78" t="n">
        <v>2.51</v>
      </c>
      <c r="H78">
        <f>MAX(B78:G78)</f>
        <v/>
      </c>
      <c r="I78">
        <f>(I77)</f>
        <v/>
      </c>
      <c r="J78" s="28">
        <f>(H78-I78)/(I78)</f>
        <v/>
      </c>
      <c r="K78" s="27">
        <f>(K77)</f>
        <v/>
      </c>
      <c r="L78" s="28">
        <f>(H78-K78)/(K78)</f>
        <v/>
      </c>
      <c r="M78">
        <f>1000*H78</f>
        <v/>
      </c>
      <c r="N78" s="171" t="n">
        <v>43241</v>
      </c>
      <c r="O78" s="171">
        <f>(O77)</f>
        <v/>
      </c>
      <c r="P78" s="172">
        <f>(N78-O78)</f>
        <v/>
      </c>
      <c r="Q78" s="171">
        <f>(Q77)</f>
        <v/>
      </c>
      <c r="R78" s="368">
        <f>(N78-O78)/7</f>
        <v/>
      </c>
      <c r="S78" s="351" t="inlineStr">
        <is>
          <t>Month 12</t>
        </is>
      </c>
    </row>
    <row r="79">
      <c r="A79">
        <f>(A78)</f>
        <v/>
      </c>
      <c r="B79" t="n">
        <v>2.3</v>
      </c>
      <c r="C79" t="n">
        <v>2.35</v>
      </c>
      <c r="D79" t="n">
        <v>2.39</v>
      </c>
      <c r="E79" t="n">
        <v>2.38</v>
      </c>
      <c r="F79" t="n">
        <v>2.55</v>
      </c>
      <c r="G79" t="n">
        <v>2.31</v>
      </c>
      <c r="H79">
        <f>MAX(B79:G79)</f>
        <v/>
      </c>
      <c r="I79">
        <f>(I78)</f>
        <v/>
      </c>
      <c r="J79" s="28">
        <f>(H79-I79)/(I79)</f>
        <v/>
      </c>
      <c r="K79" s="27">
        <f>(K78)</f>
        <v/>
      </c>
      <c r="L79" s="28">
        <f>(H79-K79)/(K79)</f>
        <v/>
      </c>
      <c r="M79">
        <f>1000*H79</f>
        <v/>
      </c>
      <c r="N79" s="207">
        <f>(N78+7)</f>
        <v/>
      </c>
      <c r="O79" s="171">
        <f>(O78)</f>
        <v/>
      </c>
      <c r="P79" s="172">
        <f>(N79-O79)</f>
        <v/>
      </c>
      <c r="Q79" s="171">
        <f>(Q78)</f>
        <v/>
      </c>
      <c r="R79" s="368">
        <f>(N79-O79)/7</f>
        <v/>
      </c>
      <c r="S79" s="351">
        <f>(S78)</f>
        <v/>
      </c>
    </row>
    <row r="80">
      <c r="A80">
        <f>(A79)</f>
        <v/>
      </c>
      <c r="B80" t="n">
        <v>2.38</v>
      </c>
      <c r="C80" t="n">
        <v>2.43</v>
      </c>
      <c r="D80" t="n">
        <v>2.37</v>
      </c>
      <c r="E80" t="n">
        <v>2.3</v>
      </c>
      <c r="F80" t="n">
        <v>2.45</v>
      </c>
      <c r="G80" t="n">
        <v>2.52</v>
      </c>
      <c r="H80">
        <f>MAX(B80:G80)</f>
        <v/>
      </c>
      <c r="I80">
        <f>(I79)</f>
        <v/>
      </c>
      <c r="J80" s="28">
        <f>(H80-I80)/(I80)</f>
        <v/>
      </c>
      <c r="K80" s="27">
        <f>(K79)</f>
        <v/>
      </c>
      <c r="L80" s="28">
        <f>(H80-K80)/(K80)</f>
        <v/>
      </c>
      <c r="M80">
        <f>1000*H80</f>
        <v/>
      </c>
      <c r="N80" s="207">
        <f>(N79+7)</f>
        <v/>
      </c>
      <c r="O80" s="171">
        <f>(O79)</f>
        <v/>
      </c>
      <c r="P80" s="172">
        <f>(N80-O80)</f>
        <v/>
      </c>
      <c r="Q80" s="171">
        <f>(Q79)</f>
        <v/>
      </c>
      <c r="R80" s="368">
        <f>(N80-O80)/7</f>
        <v/>
      </c>
      <c r="S80" s="351">
        <f>(S79)</f>
        <v/>
      </c>
    </row>
    <row r="81">
      <c r="A81" s="63">
        <f>(A80)</f>
        <v/>
      </c>
      <c r="B81" s="63" t="n">
        <v>2.57</v>
      </c>
      <c r="C81" s="63" t="n">
        <v>2.34</v>
      </c>
      <c r="D81" s="63" t="n">
        <v>2.53</v>
      </c>
      <c r="E81" s="63" t="n">
        <v>2.45</v>
      </c>
      <c r="F81" s="63" t="n">
        <v>2.38</v>
      </c>
      <c r="G81" s="63" t="n">
        <v>2.44</v>
      </c>
      <c r="H81" s="63">
        <f>MAX(B81:G81)</f>
        <v/>
      </c>
      <c r="I81" s="63">
        <f>(I80)</f>
        <v/>
      </c>
      <c r="J81" s="58">
        <f>(H81-I81)/(I81)</f>
        <v/>
      </c>
      <c r="K81" s="59">
        <f>(K80)</f>
        <v/>
      </c>
      <c r="L81" s="58">
        <f>(H81-K81)/(K81)</f>
        <v/>
      </c>
      <c r="M81" s="63">
        <f>1000*H81</f>
        <v/>
      </c>
      <c r="N81" s="61">
        <f>(N80+7)</f>
        <v/>
      </c>
      <c r="O81" s="173">
        <f>(O80)</f>
        <v/>
      </c>
      <c r="P81" s="174">
        <f>(N81-O81)</f>
        <v/>
      </c>
      <c r="Q81" s="173">
        <f>(Q80)</f>
        <v/>
      </c>
      <c r="R81" s="368">
        <f>(N81-O81)/7</f>
        <v/>
      </c>
      <c r="S81" s="372">
        <f>(S80)</f>
        <v/>
      </c>
    </row>
    <row r="82">
      <c r="A82">
        <f>(A81)</f>
        <v/>
      </c>
      <c r="B82" t="n">
        <v>2.28</v>
      </c>
      <c r="C82" t="n">
        <v>2.32</v>
      </c>
      <c r="D82" t="n">
        <v>2.42</v>
      </c>
      <c r="E82" t="n">
        <v>2.6</v>
      </c>
      <c r="F82" t="n">
        <v>2.27</v>
      </c>
      <c r="G82" t="n">
        <v>2.32</v>
      </c>
      <c r="H82">
        <f>MAX(B82:G82)</f>
        <v/>
      </c>
      <c r="I82">
        <f>(I81)</f>
        <v/>
      </c>
      <c r="J82" s="28">
        <f>(H82-I82)/(I82)</f>
        <v/>
      </c>
      <c r="K82" s="27">
        <f>(K81)</f>
        <v/>
      </c>
      <c r="L82" s="28">
        <f>(H82-K82)/(K82)</f>
        <v/>
      </c>
      <c r="M82">
        <f>1000*H82</f>
        <v/>
      </c>
      <c r="N82" s="207">
        <f>(N81+7)</f>
        <v/>
      </c>
      <c r="O82" s="171">
        <f>(O81)</f>
        <v/>
      </c>
      <c r="P82" s="172">
        <f>(N82-O82)</f>
        <v/>
      </c>
      <c r="Q82" s="171">
        <f>(Q81)</f>
        <v/>
      </c>
      <c r="R82" s="368">
        <f>(N82-O82)/7</f>
        <v/>
      </c>
      <c r="S82" s="351" t="inlineStr">
        <is>
          <t>Month 11</t>
        </is>
      </c>
    </row>
    <row r="83">
      <c r="A83">
        <f>(A82)</f>
        <v/>
      </c>
      <c r="B83" t="n">
        <v>2.35</v>
      </c>
      <c r="C83" t="n">
        <v>2.54</v>
      </c>
      <c r="D83" t="n">
        <v>2.47</v>
      </c>
      <c r="E83" t="n">
        <v>2.43</v>
      </c>
      <c r="F83" t="n">
        <v>2.37</v>
      </c>
      <c r="G83" t="n">
        <v>2.51</v>
      </c>
      <c r="H83">
        <f>MAX(B83:G83)</f>
        <v/>
      </c>
      <c r="I83">
        <f>(I82)</f>
        <v/>
      </c>
      <c r="J83" s="28">
        <f>(H83-I83)/(I83)</f>
        <v/>
      </c>
      <c r="K83" s="27">
        <f>(K82)</f>
        <v/>
      </c>
      <c r="L83" s="28">
        <f>(H83-K83)/(K83)</f>
        <v/>
      </c>
      <c r="M83">
        <f>1000*H83</f>
        <v/>
      </c>
      <c r="N83" s="207">
        <f>(N82+7)</f>
        <v/>
      </c>
      <c r="O83" s="171">
        <f>(O82)</f>
        <v/>
      </c>
      <c r="P83" s="172">
        <f>(N83-O83)</f>
        <v/>
      </c>
      <c r="Q83" s="171">
        <f>(Q82)</f>
        <v/>
      </c>
      <c r="R83" s="368">
        <f>(N83-O83)/7</f>
        <v/>
      </c>
      <c r="S83" s="351">
        <f>(S82)</f>
        <v/>
      </c>
    </row>
    <row r="84">
      <c r="A84">
        <f>(A83)</f>
        <v/>
      </c>
      <c r="B84" t="n">
        <v>2.43</v>
      </c>
      <c r="C84" t="n">
        <v>2.4</v>
      </c>
      <c r="D84" t="n">
        <v>2.4</v>
      </c>
      <c r="E84" t="n">
        <v>2.4</v>
      </c>
      <c r="F84" t="n">
        <v>2.5</v>
      </c>
      <c r="G84" t="n">
        <v>2.5</v>
      </c>
      <c r="H84">
        <f>MAX(B84:G84)</f>
        <v/>
      </c>
      <c r="I84">
        <f>(I83)</f>
        <v/>
      </c>
      <c r="J84" s="28">
        <f>(H84-I84)/(I84)</f>
        <v/>
      </c>
      <c r="K84" s="27">
        <f>(K83)</f>
        <v/>
      </c>
      <c r="L84" s="28">
        <f>(H84-K84)/(K84)</f>
        <v/>
      </c>
      <c r="M84">
        <f>1000*H84</f>
        <v/>
      </c>
      <c r="N84" s="207">
        <f>(N83+7)</f>
        <v/>
      </c>
      <c r="O84" s="171">
        <f>(O83)</f>
        <v/>
      </c>
      <c r="P84" s="172">
        <f>(N84-O84)</f>
        <v/>
      </c>
      <c r="Q84" s="171">
        <f>(Q83)</f>
        <v/>
      </c>
      <c r="R84" s="368">
        <f>(N84-O84)/7</f>
        <v/>
      </c>
      <c r="S84" s="351">
        <f>(S83)</f>
        <v/>
      </c>
    </row>
    <row r="85">
      <c r="A85" s="63">
        <f>(A84)</f>
        <v/>
      </c>
      <c r="B85" s="63" t="n">
        <v>2.65</v>
      </c>
      <c r="C85" s="63" t="n">
        <v>2.56</v>
      </c>
      <c r="D85" s="63" t="n">
        <v>2.6</v>
      </c>
      <c r="E85" s="63" t="n">
        <v>2.43</v>
      </c>
      <c r="F85" s="63" t="n">
        <v>2.48</v>
      </c>
      <c r="G85" s="63" t="n">
        <v>2.5</v>
      </c>
      <c r="H85" s="63">
        <f>MAX(B85:G85)</f>
        <v/>
      </c>
      <c r="I85" s="63">
        <f>(I84)</f>
        <v/>
      </c>
      <c r="J85" s="58">
        <f>(H85-I85)/(I85)</f>
        <v/>
      </c>
      <c r="K85" s="59">
        <f>(K84)</f>
        <v/>
      </c>
      <c r="L85" s="58">
        <f>(H85-K85)/(K85)</f>
        <v/>
      </c>
      <c r="M85" s="63">
        <f>1000*H85</f>
        <v/>
      </c>
      <c r="N85" s="61">
        <f>(N84+7)</f>
        <v/>
      </c>
      <c r="O85" s="173">
        <f>(O84)</f>
        <v/>
      </c>
      <c r="P85" s="174">
        <f>(N85-O85)</f>
        <v/>
      </c>
      <c r="Q85" s="173">
        <f>(Q84)</f>
        <v/>
      </c>
      <c r="R85" s="368">
        <f>(N85-O85)/7</f>
        <v/>
      </c>
      <c r="S85" s="372">
        <f>(S84)</f>
        <v/>
      </c>
    </row>
    <row r="86">
      <c r="A86">
        <f>(A85)</f>
        <v/>
      </c>
      <c r="B86" t="n">
        <v>2.55</v>
      </c>
      <c r="C86" t="n">
        <v>2.54</v>
      </c>
      <c r="D86" t="n">
        <v>2.55</v>
      </c>
      <c r="E86" t="n">
        <v>2.56</v>
      </c>
      <c r="F86" t="n">
        <v>2.55</v>
      </c>
      <c r="G86" t="n">
        <v>2.47</v>
      </c>
      <c r="H86">
        <f>MAX(B86:G86)</f>
        <v/>
      </c>
      <c r="I86">
        <f>(I85)</f>
        <v/>
      </c>
      <c r="J86" s="28">
        <f>(H86-I86)/(I86)</f>
        <v/>
      </c>
      <c r="K86" s="27">
        <f>(K85)</f>
        <v/>
      </c>
      <c r="L86" s="28">
        <f>(H86-K86)/(K86)</f>
        <v/>
      </c>
      <c r="M86">
        <f>1000*H86</f>
        <v/>
      </c>
      <c r="N86" s="207">
        <f>(N85+7)</f>
        <v/>
      </c>
      <c r="O86" s="171">
        <f>(O85)</f>
        <v/>
      </c>
      <c r="P86" s="172">
        <f>(N86-O86)</f>
        <v/>
      </c>
      <c r="Q86" s="171">
        <f>(Q85)</f>
        <v/>
      </c>
      <c r="R86" s="368">
        <f>(N86-O86)/7</f>
        <v/>
      </c>
      <c r="S86" s="351" t="inlineStr">
        <is>
          <t>Month 10</t>
        </is>
      </c>
    </row>
    <row r="87">
      <c r="A87">
        <f>(A86)</f>
        <v/>
      </c>
      <c r="B87" t="n">
        <v>2.55</v>
      </c>
      <c r="C87" t="n">
        <v>2.45</v>
      </c>
      <c r="D87" t="n">
        <v>2.35</v>
      </c>
      <c r="E87" t="n">
        <v>2.47</v>
      </c>
      <c r="F87" t="n">
        <v>2.56</v>
      </c>
      <c r="G87" t="n">
        <v>2.4</v>
      </c>
      <c r="H87">
        <f>MAX(B87:G87)</f>
        <v/>
      </c>
      <c r="I87">
        <f>(I86)</f>
        <v/>
      </c>
      <c r="J87" s="28">
        <f>(H87-I87)/(I87)</f>
        <v/>
      </c>
      <c r="K87" s="27">
        <f>(K86)</f>
        <v/>
      </c>
      <c r="L87" s="28">
        <f>(H87-K87)/(K87)</f>
        <v/>
      </c>
      <c r="M87">
        <f>1000*H87</f>
        <v/>
      </c>
      <c r="N87" s="207">
        <f>(N86+7)</f>
        <v/>
      </c>
      <c r="O87" s="171">
        <f>(O86)</f>
        <v/>
      </c>
      <c r="P87" s="172">
        <f>(N87-O87)</f>
        <v/>
      </c>
      <c r="Q87" s="171">
        <f>(Q86)</f>
        <v/>
      </c>
      <c r="R87" s="368">
        <f>(N87-O87)/7</f>
        <v/>
      </c>
      <c r="S87" s="351">
        <f>(S86)</f>
        <v/>
      </c>
    </row>
    <row r="88">
      <c r="A88">
        <f>(A87)</f>
        <v/>
      </c>
      <c r="B88" t="n">
        <v>2.5</v>
      </c>
      <c r="C88" t="n">
        <v>2.35</v>
      </c>
      <c r="D88" t="n">
        <v>2.42</v>
      </c>
      <c r="E88" t="n">
        <v>2.6</v>
      </c>
      <c r="F88" t="n">
        <v>2.5</v>
      </c>
      <c r="G88" t="n">
        <v>2.34</v>
      </c>
      <c r="H88">
        <f>MAX(B88:G88)</f>
        <v/>
      </c>
      <c r="I88">
        <f>(I87)</f>
        <v/>
      </c>
      <c r="J88" s="28">
        <f>(H88-I88)/(I88)</f>
        <v/>
      </c>
      <c r="K88" s="27">
        <f>(K87)</f>
        <v/>
      </c>
      <c r="L88" s="28">
        <f>(H88-K88)/(K88)</f>
        <v/>
      </c>
      <c r="M88">
        <f>1000*H88</f>
        <v/>
      </c>
      <c r="N88" s="207">
        <f>(N87+7)</f>
        <v/>
      </c>
      <c r="O88" s="171">
        <f>(O87)</f>
        <v/>
      </c>
      <c r="P88" s="172">
        <f>(N88-O88)</f>
        <v/>
      </c>
      <c r="Q88" s="171">
        <f>(Q87)</f>
        <v/>
      </c>
      <c r="R88" s="368">
        <f>(N88-O88)/7</f>
        <v/>
      </c>
      <c r="S88" s="351">
        <f>(S87)</f>
        <v/>
      </c>
    </row>
    <row r="89">
      <c r="A89" s="63">
        <f>(A88)</f>
        <v/>
      </c>
      <c r="B89" s="63" t="n">
        <v>2.47</v>
      </c>
      <c r="C89" s="63" t="n">
        <v>2.62</v>
      </c>
      <c r="D89" s="176" t="n">
        <v>2.54</v>
      </c>
      <c r="E89" s="63" t="n">
        <v>2.28</v>
      </c>
      <c r="F89" s="63" t="n">
        <v>2.44</v>
      </c>
      <c r="G89" s="63" t="n">
        <v>2.35</v>
      </c>
      <c r="H89" s="63">
        <f>MAX(B89:G89)</f>
        <v/>
      </c>
      <c r="I89" s="63">
        <f>(I88)</f>
        <v/>
      </c>
      <c r="J89" s="58">
        <f>(H89-I89)/(I89)</f>
        <v/>
      </c>
      <c r="K89" s="59">
        <f>(K88)</f>
        <v/>
      </c>
      <c r="L89" s="58">
        <f>(H89-K89)/(K89)</f>
        <v/>
      </c>
      <c r="M89" s="63">
        <f>1000*H89</f>
        <v/>
      </c>
      <c r="N89" s="61">
        <f>(N88+7)</f>
        <v/>
      </c>
      <c r="O89" s="173">
        <f>(O88)</f>
        <v/>
      </c>
      <c r="P89" s="174">
        <f>(N89-O89)</f>
        <v/>
      </c>
      <c r="Q89" s="173">
        <f>(Q88)</f>
        <v/>
      </c>
      <c r="R89" s="368">
        <f>(N89-O89)/7</f>
        <v/>
      </c>
      <c r="S89" s="372">
        <f>(S88)</f>
        <v/>
      </c>
    </row>
    <row r="90">
      <c r="A90">
        <f>(A89)</f>
        <v/>
      </c>
      <c r="B90" t="n">
        <v>2.54</v>
      </c>
      <c r="C90" t="n">
        <v>2.45</v>
      </c>
      <c r="D90" t="n">
        <v>2.35</v>
      </c>
      <c r="E90" t="n">
        <v>2.48</v>
      </c>
      <c r="F90" t="n">
        <v>2.57</v>
      </c>
      <c r="G90" t="n">
        <v>2.4</v>
      </c>
      <c r="H90">
        <f>MAX(B90:G90)</f>
        <v/>
      </c>
      <c r="I90">
        <f>(I89)</f>
        <v/>
      </c>
      <c r="J90" s="28">
        <f>(H90-I90)/(I90)</f>
        <v/>
      </c>
      <c r="K90" s="27">
        <f>(K89)</f>
        <v/>
      </c>
      <c r="L90" s="28">
        <f>(H90-K90)/(K90)</f>
        <v/>
      </c>
      <c r="M90">
        <f>1000*H90</f>
        <v/>
      </c>
      <c r="N90" s="207">
        <f>(N89+7)</f>
        <v/>
      </c>
      <c r="O90" s="171">
        <f>(O89)</f>
        <v/>
      </c>
      <c r="P90" s="172">
        <f>(N90-O90)</f>
        <v/>
      </c>
      <c r="Q90" s="171">
        <f>(Q89)</f>
        <v/>
      </c>
      <c r="R90" s="368">
        <f>(N90-O90)/7</f>
        <v/>
      </c>
      <c r="S90" s="351" t="inlineStr">
        <is>
          <t>Month 9</t>
        </is>
      </c>
    </row>
    <row r="91">
      <c r="A91">
        <f>(A90)</f>
        <v/>
      </c>
      <c r="B91" t="n">
        <v>2.38</v>
      </c>
      <c r="C91" t="n">
        <v>2.3</v>
      </c>
      <c r="D91" t="n">
        <v>2.6</v>
      </c>
      <c r="E91" t="n">
        <v>2.5</v>
      </c>
      <c r="F91" t="n">
        <v>2.6</v>
      </c>
      <c r="G91" t="n">
        <v>2.5</v>
      </c>
      <c r="H91">
        <f>MAX(B91:G91)</f>
        <v/>
      </c>
      <c r="I91">
        <f>(I90)</f>
        <v/>
      </c>
      <c r="J91" s="28">
        <f>(H91-I91)/(I91)</f>
        <v/>
      </c>
      <c r="K91" s="27">
        <f>(K90)</f>
        <v/>
      </c>
      <c r="L91" s="28">
        <f>(H91-K91)/(K91)</f>
        <v/>
      </c>
      <c r="M91">
        <f>1000*H91</f>
        <v/>
      </c>
      <c r="N91" s="207">
        <f>(N90+7)</f>
        <v/>
      </c>
      <c r="O91" s="171">
        <f>(O90)</f>
        <v/>
      </c>
      <c r="P91" s="172">
        <f>(N91-O91)</f>
        <v/>
      </c>
      <c r="Q91" s="171">
        <f>(Q90)</f>
        <v/>
      </c>
      <c r="R91" s="368">
        <f>(N91-O91)/7</f>
        <v/>
      </c>
      <c r="S91" s="351">
        <f>(S90)</f>
        <v/>
      </c>
    </row>
    <row r="92">
      <c r="A92">
        <f>(A91)</f>
        <v/>
      </c>
      <c r="B92" t="n">
        <v>2.43</v>
      </c>
      <c r="C92" t="n">
        <v>2.56</v>
      </c>
      <c r="D92" t="n">
        <v>2.35</v>
      </c>
      <c r="E92" t="n">
        <v>2.61</v>
      </c>
      <c r="F92" t="n">
        <v>2.44</v>
      </c>
      <c r="G92" t="n">
        <v>2.6</v>
      </c>
      <c r="H92">
        <f>MAX(B92:G92)</f>
        <v/>
      </c>
      <c r="I92">
        <f>(I91)</f>
        <v/>
      </c>
      <c r="J92" s="28">
        <f>(H92-I92)/(I92)</f>
        <v/>
      </c>
      <c r="K92" s="27">
        <f>(K91)</f>
        <v/>
      </c>
      <c r="L92" s="28">
        <f>(H92-K92)/(K92)</f>
        <v/>
      </c>
      <c r="M92">
        <f>1000*H92</f>
        <v/>
      </c>
      <c r="N92" s="207">
        <f>(N91+7)</f>
        <v/>
      </c>
      <c r="O92" s="171">
        <f>(O91)</f>
        <v/>
      </c>
      <c r="P92" s="172">
        <f>(N92-O92)</f>
        <v/>
      </c>
      <c r="Q92" s="171">
        <f>(Q91)</f>
        <v/>
      </c>
      <c r="R92" s="368">
        <f>(N92-O92)/7</f>
        <v/>
      </c>
      <c r="S92" s="351">
        <f>(S91)</f>
        <v/>
      </c>
    </row>
    <row r="93">
      <c r="A93" s="63">
        <f>(A92)</f>
        <v/>
      </c>
      <c r="B93" s="63" t="n">
        <v>2.46</v>
      </c>
      <c r="C93" s="63" t="n">
        <v>2.41</v>
      </c>
      <c r="D93" s="63" t="n">
        <v>2.23</v>
      </c>
      <c r="E93" s="63" t="n">
        <v>2.33</v>
      </c>
      <c r="F93" s="63" t="n">
        <v>2.42</v>
      </c>
      <c r="G93" s="63" t="n">
        <v>2.6</v>
      </c>
      <c r="H93" s="63">
        <f>MAX(B93:G93)</f>
        <v/>
      </c>
      <c r="I93" s="63">
        <f>(I92)</f>
        <v/>
      </c>
      <c r="J93" s="58">
        <f>(H93-I93)/(I93)</f>
        <v/>
      </c>
      <c r="K93" s="59">
        <f>(K92)</f>
        <v/>
      </c>
      <c r="L93" s="58">
        <f>(H93-K93)/(K93)</f>
        <v/>
      </c>
      <c r="M93" s="63">
        <f>1000*H93</f>
        <v/>
      </c>
      <c r="N93" s="61">
        <f>(N92+7)</f>
        <v/>
      </c>
      <c r="O93" s="173">
        <f>(O92)</f>
        <v/>
      </c>
      <c r="P93" s="174">
        <f>(N93-O93)</f>
        <v/>
      </c>
      <c r="Q93" s="173">
        <f>(Q92)</f>
        <v/>
      </c>
      <c r="R93" s="368">
        <f>(N93-O93)/7</f>
        <v/>
      </c>
      <c r="S93" s="372">
        <f>(S92)</f>
        <v/>
      </c>
    </row>
    <row r="94">
      <c r="A94">
        <f>(A93)</f>
        <v/>
      </c>
      <c r="B94" t="n">
        <v>2.4</v>
      </c>
      <c r="C94" t="n">
        <v>2.15</v>
      </c>
      <c r="D94" t="n">
        <v>2.34</v>
      </c>
      <c r="E94" t="n">
        <v>2.45</v>
      </c>
      <c r="F94" t="n">
        <v>2.37</v>
      </c>
      <c r="G94" t="n">
        <v>2.35</v>
      </c>
      <c r="H94">
        <f>MAX(B94:G94)</f>
        <v/>
      </c>
      <c r="I94">
        <f>(I93)</f>
        <v/>
      </c>
      <c r="J94" s="28">
        <f>(H94-I94)/(I94)</f>
        <v/>
      </c>
      <c r="K94" s="27">
        <f>(K93)</f>
        <v/>
      </c>
      <c r="L94" s="28">
        <f>(H94-K94)/(K94)</f>
        <v/>
      </c>
      <c r="M94">
        <f>1000*H94</f>
        <v/>
      </c>
      <c r="N94" s="207">
        <f>(N93+7)</f>
        <v/>
      </c>
      <c r="O94" s="171">
        <f>(O93)</f>
        <v/>
      </c>
      <c r="P94" s="172">
        <f>(N94-O94)</f>
        <v/>
      </c>
      <c r="Q94" s="171">
        <f>(Q93)</f>
        <v/>
      </c>
      <c r="R94" s="368">
        <f>(N94-O94)/7</f>
        <v/>
      </c>
      <c r="S94" s="351" t="inlineStr">
        <is>
          <t>Month 8</t>
        </is>
      </c>
    </row>
    <row r="95">
      <c r="A95">
        <f>(A94)</f>
        <v/>
      </c>
      <c r="B95" t="n">
        <v>2.5</v>
      </c>
      <c r="C95" t="n">
        <v>2.34</v>
      </c>
      <c r="D95" t="n">
        <v>2.56</v>
      </c>
      <c r="E95" t="n">
        <v>2.43</v>
      </c>
      <c r="F95" t="n">
        <v>2.4</v>
      </c>
      <c r="G95" t="n">
        <v>2.5</v>
      </c>
      <c r="H95">
        <f>MAX(B95:G95)</f>
        <v/>
      </c>
      <c r="I95">
        <f>(I94)</f>
        <v/>
      </c>
      <c r="J95" s="28">
        <f>(H95-I95)/(I95)</f>
        <v/>
      </c>
      <c r="K95" s="27">
        <f>(K94)</f>
        <v/>
      </c>
      <c r="L95" s="28">
        <f>(H95-K95)/(K95)</f>
        <v/>
      </c>
      <c r="M95">
        <f>1000*H95</f>
        <v/>
      </c>
      <c r="N95" s="207">
        <f>(N94+7)</f>
        <v/>
      </c>
      <c r="O95" s="171">
        <f>(O94)</f>
        <v/>
      </c>
      <c r="P95" s="172">
        <f>(N95-O95)</f>
        <v/>
      </c>
      <c r="Q95" s="171">
        <f>(Q94)</f>
        <v/>
      </c>
      <c r="R95" s="368">
        <f>(N95-O95)/7</f>
        <v/>
      </c>
      <c r="S95" s="351">
        <f>(S94)</f>
        <v/>
      </c>
    </row>
    <row r="96">
      <c r="A96">
        <f>(A95)</f>
        <v/>
      </c>
      <c r="B96" t="n">
        <v>2.5</v>
      </c>
      <c r="C96" t="n">
        <v>2.37</v>
      </c>
      <c r="D96" t="n">
        <v>2.53</v>
      </c>
      <c r="E96" t="n">
        <v>2.4</v>
      </c>
      <c r="F96" t="n">
        <v>2.51</v>
      </c>
      <c r="G96" t="n">
        <v>2.49</v>
      </c>
      <c r="H96">
        <f>MAX(B96:G96)</f>
        <v/>
      </c>
      <c r="I96">
        <f>(I95)</f>
        <v/>
      </c>
      <c r="J96" s="28">
        <f>(H96-I96)/(I96)</f>
        <v/>
      </c>
      <c r="K96" s="27">
        <f>(K95)</f>
        <v/>
      </c>
      <c r="L96" s="28">
        <f>(H96-K96)/(K96)</f>
        <v/>
      </c>
      <c r="M96">
        <f>1000*H96</f>
        <v/>
      </c>
      <c r="N96" s="207">
        <f>(N95+7)</f>
        <v/>
      </c>
      <c r="O96" s="171">
        <f>(O95)</f>
        <v/>
      </c>
      <c r="P96" s="172">
        <f>(N96-O96)</f>
        <v/>
      </c>
      <c r="Q96" s="171">
        <f>(Q95)</f>
        <v/>
      </c>
      <c r="R96" s="368">
        <f>(N96-O96)/7</f>
        <v/>
      </c>
      <c r="S96" s="351">
        <f>(S95)</f>
        <v/>
      </c>
    </row>
    <row r="97">
      <c r="A97" s="63">
        <f>(A96)</f>
        <v/>
      </c>
      <c r="B97" s="63" t="n">
        <v>2.62</v>
      </c>
      <c r="C97" s="63" t="n">
        <v>2.6</v>
      </c>
      <c r="D97" s="63" t="n">
        <v>2.56</v>
      </c>
      <c r="E97" s="63" t="n">
        <v>2.5</v>
      </c>
      <c r="F97" s="63" t="n">
        <v>2.64</v>
      </c>
      <c r="G97" s="63" t="n">
        <v>2.6</v>
      </c>
      <c r="H97" s="63">
        <f>MAX(B97:G97)</f>
        <v/>
      </c>
      <c r="I97" s="63">
        <f>(I96)</f>
        <v/>
      </c>
      <c r="J97" s="58">
        <f>(H97-I97)/(I97)</f>
        <v/>
      </c>
      <c r="K97" s="59">
        <f>(K96)</f>
        <v/>
      </c>
      <c r="L97" s="58">
        <f>(H97-K97)/(K97)</f>
        <v/>
      </c>
      <c r="M97" s="63">
        <f>1000*H97</f>
        <v/>
      </c>
      <c r="N97" s="61">
        <f>(N96+7)</f>
        <v/>
      </c>
      <c r="O97" s="173">
        <f>(O96)</f>
        <v/>
      </c>
      <c r="P97" s="174">
        <f>(N97-O97)</f>
        <v/>
      </c>
      <c r="Q97" s="173">
        <f>(Q96)</f>
        <v/>
      </c>
      <c r="R97" s="368">
        <f>(N97-O97)/7</f>
        <v/>
      </c>
      <c r="S97" s="372">
        <f>(S96)</f>
        <v/>
      </c>
    </row>
    <row r="98">
      <c r="A98">
        <f>(A97)</f>
        <v/>
      </c>
      <c r="B98" t="n">
        <v>2.2</v>
      </c>
      <c r="C98" t="n">
        <v>2.3</v>
      </c>
      <c r="D98" t="n">
        <v>2.35</v>
      </c>
      <c r="E98" t="n">
        <v>2.27</v>
      </c>
      <c r="F98" t="n">
        <v>2.22</v>
      </c>
      <c r="G98" t="n">
        <v>2.37</v>
      </c>
      <c r="H98">
        <f>MAX(B98:G98)</f>
        <v/>
      </c>
      <c r="I98">
        <f>(I97)</f>
        <v/>
      </c>
      <c r="J98" s="28">
        <f>(H98-I98)/(I98)</f>
        <v/>
      </c>
      <c r="K98" s="27">
        <f>(K97)</f>
        <v/>
      </c>
      <c r="L98" s="28">
        <f>(H98-K98)/(K98)</f>
        <v/>
      </c>
      <c r="M98">
        <f>1000*H98</f>
        <v/>
      </c>
      <c r="N98" s="207">
        <f>(N97+7)</f>
        <v/>
      </c>
      <c r="O98" s="171">
        <f>(O97)</f>
        <v/>
      </c>
      <c r="P98" s="172">
        <f>(N98-O98)</f>
        <v/>
      </c>
      <c r="Q98" s="171">
        <f>(Q97)</f>
        <v/>
      </c>
      <c r="R98" s="368">
        <f>(N98-O98)/7</f>
        <v/>
      </c>
      <c r="S98" s="351" t="inlineStr">
        <is>
          <t>Month 7</t>
        </is>
      </c>
    </row>
    <row r="99">
      <c r="A99">
        <f>(A98)</f>
        <v/>
      </c>
      <c r="B99" t="n">
        <v>2.3</v>
      </c>
      <c r="C99" t="n">
        <v>2.42</v>
      </c>
      <c r="D99" t="n">
        <v>2.37</v>
      </c>
      <c r="E99" t="n">
        <v>2.7</v>
      </c>
      <c r="F99" t="n">
        <v>2.34</v>
      </c>
      <c r="G99" t="n">
        <v>2.49</v>
      </c>
      <c r="H99">
        <f>MAX(B99:G99)</f>
        <v/>
      </c>
      <c r="I99">
        <f>(I98)</f>
        <v/>
      </c>
      <c r="J99" s="28">
        <f>(H99-I99)/(I99)</f>
        <v/>
      </c>
      <c r="K99" s="27">
        <f>(K98)</f>
        <v/>
      </c>
      <c r="L99" s="28">
        <f>(H99-K99)/(K99)</f>
        <v/>
      </c>
      <c r="M99">
        <f>1000*H99</f>
        <v/>
      </c>
      <c r="N99" s="207">
        <f>(N98+7)</f>
        <v/>
      </c>
      <c r="O99" s="171">
        <f>(O98)</f>
        <v/>
      </c>
      <c r="P99" s="172">
        <f>(N99-O99)</f>
        <v/>
      </c>
      <c r="Q99" s="171">
        <f>(Q98)</f>
        <v/>
      </c>
      <c r="R99" s="368">
        <f>(N99-O99)/7</f>
        <v/>
      </c>
      <c r="S99" s="351">
        <f>(S98)</f>
        <v/>
      </c>
    </row>
    <row r="100">
      <c r="A100">
        <f>(A99)</f>
        <v/>
      </c>
      <c r="B100" t="n">
        <v>2.61</v>
      </c>
      <c r="C100" t="n">
        <v>2.51</v>
      </c>
      <c r="D100" t="n">
        <v>2.34</v>
      </c>
      <c r="E100" t="n">
        <v>2.47</v>
      </c>
      <c r="F100" t="n">
        <v>2.43</v>
      </c>
      <c r="G100" t="n">
        <v>2.56</v>
      </c>
      <c r="H100">
        <f>MAX(B100:G100)</f>
        <v/>
      </c>
      <c r="I100">
        <f>(I99)</f>
        <v/>
      </c>
      <c r="J100" s="28">
        <f>(H100-I100)/(I100)</f>
        <v/>
      </c>
      <c r="K100" s="27">
        <f>(K99)</f>
        <v/>
      </c>
      <c r="L100" s="28">
        <f>(H100-K100)/(K100)</f>
        <v/>
      </c>
      <c r="M100">
        <f>1000*H100</f>
        <v/>
      </c>
      <c r="N100" s="207">
        <f>(N99+7)</f>
        <v/>
      </c>
      <c r="O100" s="171">
        <f>(O99)</f>
        <v/>
      </c>
      <c r="P100" s="172">
        <f>(N100-O100)</f>
        <v/>
      </c>
      <c r="Q100" s="171">
        <f>(Q99)</f>
        <v/>
      </c>
      <c r="R100" s="368">
        <f>(N100-O100)/7</f>
        <v/>
      </c>
      <c r="S100" s="351">
        <f>(S99)</f>
        <v/>
      </c>
    </row>
    <row r="101">
      <c r="A101" s="63">
        <f>(A100)</f>
        <v/>
      </c>
      <c r="B101" s="63" t="n">
        <v>2.45</v>
      </c>
      <c r="C101" s="63" t="n">
        <v>2.35</v>
      </c>
      <c r="D101" s="63" t="n">
        <v>2.45</v>
      </c>
      <c r="E101" s="63" t="n">
        <v>2.4</v>
      </c>
      <c r="F101" s="63" t="n">
        <v>2.36</v>
      </c>
      <c r="G101" s="63" t="n">
        <v>2.44</v>
      </c>
      <c r="H101" s="63">
        <f>MAX(B101:G101)</f>
        <v/>
      </c>
      <c r="I101" s="63">
        <f>(I100)</f>
        <v/>
      </c>
      <c r="J101" s="58">
        <f>(H101-I101)/(I101)</f>
        <v/>
      </c>
      <c r="K101" s="59">
        <f>(K100)</f>
        <v/>
      </c>
      <c r="L101" s="58">
        <f>(H101-K101)/(K101)</f>
        <v/>
      </c>
      <c r="M101" s="63">
        <f>1000*H101</f>
        <v/>
      </c>
      <c r="N101" s="61">
        <f>(N100+7)</f>
        <v/>
      </c>
      <c r="O101" s="173">
        <f>(O100)</f>
        <v/>
      </c>
      <c r="P101" s="174">
        <f>(N101-O101)</f>
        <v/>
      </c>
      <c r="Q101" s="173">
        <f>(Q100)</f>
        <v/>
      </c>
      <c r="R101" s="368">
        <f>(N101-O101)/7</f>
        <v/>
      </c>
      <c r="S101" s="372">
        <f>(S100)</f>
        <v/>
      </c>
    </row>
    <row r="102">
      <c r="A102" t="n">
        <v>20</v>
      </c>
      <c r="B102" t="n">
        <v>2.42</v>
      </c>
      <c r="C102" t="n">
        <v>2.48</v>
      </c>
      <c r="D102" t="n">
        <v>2.52</v>
      </c>
      <c r="E102" t="n">
        <v>2.5</v>
      </c>
      <c r="F102" t="n">
        <v>2.47</v>
      </c>
      <c r="G102" t="n">
        <v>2.43</v>
      </c>
      <c r="H102">
        <f>MAX(B102:G102)</f>
        <v/>
      </c>
      <c r="I102">
        <f>(I77)</f>
        <v/>
      </c>
      <c r="J102" s="28">
        <f>(H102-I102)/(I102)</f>
        <v/>
      </c>
      <c r="K102" s="43">
        <f>AVERAGE(H102:H109)</f>
        <v/>
      </c>
      <c r="L102" s="28">
        <f>(H102-K102)/(K102)</f>
        <v/>
      </c>
      <c r="M102">
        <f>1000*H102</f>
        <v/>
      </c>
      <c r="N102" s="207">
        <f>(N101+7)</f>
        <v/>
      </c>
      <c r="O102" s="171" t="n">
        <v>43191</v>
      </c>
      <c r="P102" s="172">
        <f>(N102-O102)</f>
        <v/>
      </c>
      <c r="Q102" s="171" t="n">
        <v>40648</v>
      </c>
      <c r="R102" s="368">
        <f>(N102-O102)/7</f>
        <v/>
      </c>
      <c r="S102" s="351" t="inlineStr">
        <is>
          <t>Month 6</t>
        </is>
      </c>
    </row>
    <row r="103">
      <c r="A103" t="n">
        <v>20</v>
      </c>
      <c r="B103" t="n">
        <v>2.5</v>
      </c>
      <c r="C103" t="n">
        <v>2.38</v>
      </c>
      <c r="D103" t="n">
        <v>2.34</v>
      </c>
      <c r="E103" t="n">
        <v>2.57</v>
      </c>
      <c r="F103" t="n">
        <v>2.43</v>
      </c>
      <c r="G103" t="n">
        <v>2.47</v>
      </c>
      <c r="H103">
        <f>MAX(B103:G103)</f>
        <v/>
      </c>
      <c r="I103">
        <f>(I102)</f>
        <v/>
      </c>
      <c r="J103" s="28">
        <f>(H103-I103)/(I103)</f>
        <v/>
      </c>
      <c r="K103" s="27">
        <f>(K102)</f>
        <v/>
      </c>
      <c r="L103" s="28">
        <f>(H103-K103)/(K103)</f>
        <v/>
      </c>
      <c r="M103">
        <f>1000*H103</f>
        <v/>
      </c>
      <c r="N103" s="207">
        <f>(N102+7)</f>
        <v/>
      </c>
      <c r="O103" s="171">
        <f>(O102)</f>
        <v/>
      </c>
      <c r="P103" s="172">
        <f>(N103-O103)</f>
        <v/>
      </c>
      <c r="Q103" s="171">
        <f>(Q102)</f>
        <v/>
      </c>
      <c r="R103" s="368">
        <f>(N103-O103)/7</f>
        <v/>
      </c>
      <c r="S103" s="351">
        <f>(S102)</f>
        <v/>
      </c>
    </row>
    <row r="104">
      <c r="A104" t="n">
        <v>20</v>
      </c>
      <c r="B104" t="n">
        <v>2.42</v>
      </c>
      <c r="C104" t="n">
        <v>2.51</v>
      </c>
      <c r="D104" t="n">
        <v>2.37</v>
      </c>
      <c r="E104" t="n">
        <v>2.46</v>
      </c>
      <c r="F104" t="n">
        <v>2.34</v>
      </c>
      <c r="G104" t="n">
        <v>2.4</v>
      </c>
      <c r="H104">
        <f>MAX(B104:G104)</f>
        <v/>
      </c>
      <c r="I104">
        <f>(I103)</f>
        <v/>
      </c>
      <c r="J104" s="28">
        <f>(H104-I104)/(I104)</f>
        <v/>
      </c>
      <c r="K104" s="27">
        <f>(K103)</f>
        <v/>
      </c>
      <c r="L104" s="28">
        <f>(H104-K104)/(K104)</f>
        <v/>
      </c>
      <c r="M104">
        <f>1000*H104</f>
        <v/>
      </c>
      <c r="N104" s="207">
        <f>(N103+7)</f>
        <v/>
      </c>
      <c r="O104" s="171">
        <f>(O103)</f>
        <v/>
      </c>
      <c r="P104" s="172">
        <f>(N104-O104)</f>
        <v/>
      </c>
      <c r="Q104" s="171">
        <f>(Q103)</f>
        <v/>
      </c>
      <c r="R104" s="368">
        <f>(N104-O104)/7</f>
        <v/>
      </c>
      <c r="S104" s="351">
        <f>(S103)</f>
        <v/>
      </c>
    </row>
    <row r="105">
      <c r="A105" t="n">
        <v>20</v>
      </c>
      <c r="B105" t="n">
        <v>2.57</v>
      </c>
      <c r="C105" t="n">
        <v>2.34</v>
      </c>
      <c r="D105" t="n">
        <v>2.53</v>
      </c>
      <c r="E105" t="n">
        <v>2.45</v>
      </c>
      <c r="F105" t="n">
        <v>2.38</v>
      </c>
      <c r="G105" t="n">
        <v>2.44</v>
      </c>
      <c r="H105">
        <f>MAX(B105:G105)</f>
        <v/>
      </c>
      <c r="I105">
        <f>(I104)</f>
        <v/>
      </c>
      <c r="J105" s="28">
        <f>(H105-I105)/(I105)</f>
        <v/>
      </c>
      <c r="K105" s="27">
        <f>(K104)</f>
        <v/>
      </c>
      <c r="L105" s="28">
        <f>(H105-K105)/(K105)</f>
        <v/>
      </c>
      <c r="M105">
        <f>1000*H105</f>
        <v/>
      </c>
      <c r="N105" s="207">
        <f>(N104+7)</f>
        <v/>
      </c>
      <c r="O105" s="171">
        <f>(O104)</f>
        <v/>
      </c>
      <c r="P105" s="172">
        <f>(N105-O105)</f>
        <v/>
      </c>
      <c r="Q105" s="171">
        <f>(Q104)</f>
        <v/>
      </c>
      <c r="R105" s="368">
        <f>(N105-O105)/7</f>
        <v/>
      </c>
      <c r="S105" s="351">
        <f>(S104)</f>
        <v/>
      </c>
    </row>
    <row r="106">
      <c r="A106" s="63" t="n">
        <v>20</v>
      </c>
      <c r="B106" s="63" t="n">
        <v>2.5</v>
      </c>
      <c r="C106" s="63" t="n">
        <v>2.37</v>
      </c>
      <c r="D106" s="63" t="n">
        <v>2.44</v>
      </c>
      <c r="E106" s="63" t="n">
        <v>2.32</v>
      </c>
      <c r="F106" s="63" t="n">
        <v>2.47</v>
      </c>
      <c r="G106" s="63" t="n">
        <v>2.51</v>
      </c>
      <c r="H106" s="63">
        <f>MAX(B106:G106)</f>
        <v/>
      </c>
      <c r="I106" s="63">
        <f>(I105)</f>
        <v/>
      </c>
      <c r="J106" s="58">
        <f>(H106-I106)/(I106)</f>
        <v/>
      </c>
      <c r="K106" s="59">
        <f>(K105)</f>
        <v/>
      </c>
      <c r="L106" s="58">
        <f>(H106-K106)/(K106)</f>
        <v/>
      </c>
      <c r="M106" s="63">
        <f>1000*H106</f>
        <v/>
      </c>
      <c r="N106" s="61">
        <f>(N105+7)</f>
        <v/>
      </c>
      <c r="O106" s="173">
        <f>(O105)</f>
        <v/>
      </c>
      <c r="P106" s="174">
        <f>(N106-O106)</f>
        <v/>
      </c>
      <c r="Q106" s="173">
        <f>(Q105)</f>
        <v/>
      </c>
      <c r="R106" s="368">
        <f>(N106-O106)/7</f>
        <v/>
      </c>
      <c r="S106" s="372">
        <f>(S105)</f>
        <v/>
      </c>
    </row>
    <row r="107">
      <c r="A107" t="n">
        <v>20</v>
      </c>
      <c r="B107" t="n">
        <v>2.69</v>
      </c>
      <c r="C107" t="n">
        <v>2.56</v>
      </c>
      <c r="D107" t="n">
        <v>2.69</v>
      </c>
      <c r="E107" t="n">
        <v>2.43</v>
      </c>
      <c r="F107" t="n">
        <v>2.48</v>
      </c>
      <c r="G107" t="n">
        <v>2.67</v>
      </c>
      <c r="H107">
        <f>MAX(B107:G107)</f>
        <v/>
      </c>
      <c r="I107">
        <f>(I106)</f>
        <v/>
      </c>
      <c r="J107" s="28">
        <f>(H107-I107)/(I107)</f>
        <v/>
      </c>
      <c r="K107" s="27">
        <f>(K106)</f>
        <v/>
      </c>
      <c r="L107" s="28">
        <f>(H107-K107)/(K107)</f>
        <v/>
      </c>
      <c r="M107">
        <f>1000*H107</f>
        <v/>
      </c>
      <c r="N107" s="207">
        <f>(N106+7)</f>
        <v/>
      </c>
      <c r="O107" s="171">
        <f>(O106)</f>
        <v/>
      </c>
      <c r="P107" s="172">
        <f>(N107-O107)</f>
        <v/>
      </c>
      <c r="Q107" s="171">
        <f>(Q106)</f>
        <v/>
      </c>
      <c r="R107" s="368">
        <f>(N107-O107)/7</f>
        <v/>
      </c>
      <c r="S107" s="351" t="inlineStr">
        <is>
          <t>Month 5</t>
        </is>
      </c>
      <c r="U107" s="30" t="n"/>
      <c r="V107" s="30" t="n"/>
      <c r="W107" s="30" t="n"/>
      <c r="X107" s="30" t="n"/>
    </row>
    <row r="108">
      <c r="A108" t="n">
        <v>20</v>
      </c>
      <c r="B108" t="n">
        <v>2.38</v>
      </c>
      <c r="C108" t="n">
        <v>2.3</v>
      </c>
      <c r="D108" t="n">
        <v>2.69</v>
      </c>
      <c r="E108" t="n">
        <v>2.67</v>
      </c>
      <c r="F108" t="n">
        <v>2.69</v>
      </c>
      <c r="G108" t="n">
        <v>2.67</v>
      </c>
      <c r="H108">
        <f>MAX(B108:G108)</f>
        <v/>
      </c>
      <c r="I108">
        <f>(I107)</f>
        <v/>
      </c>
      <c r="J108" s="28">
        <f>(H108-I108)/(I108)</f>
        <v/>
      </c>
      <c r="K108" s="27">
        <f>(K107)</f>
        <v/>
      </c>
      <c r="L108" s="28">
        <f>(H108-K108)/(K108)</f>
        <v/>
      </c>
      <c r="M108">
        <f>1000*H108</f>
        <v/>
      </c>
      <c r="N108" s="207">
        <f>(N107+7)</f>
        <v/>
      </c>
      <c r="O108" s="171">
        <f>(O107)</f>
        <v/>
      </c>
      <c r="P108" s="172">
        <f>(N108-O108)</f>
        <v/>
      </c>
      <c r="Q108" s="171">
        <f>(Q107)</f>
        <v/>
      </c>
      <c r="R108" s="368">
        <f>(N108-O108)/7</f>
        <v/>
      </c>
      <c r="S108" s="351">
        <f>(S107)</f>
        <v/>
      </c>
      <c r="U108" s="370" t="n"/>
      <c r="V108" s="27" t="n"/>
      <c r="W108" s="369" t="n"/>
      <c r="X108" s="370" t="n"/>
    </row>
    <row r="109">
      <c r="A109" t="n">
        <v>20</v>
      </c>
      <c r="B109" t="n">
        <v>2.4</v>
      </c>
      <c r="C109" t="n">
        <v>2.15</v>
      </c>
      <c r="D109" t="n">
        <v>2.34</v>
      </c>
      <c r="E109" t="n">
        <v>2.4</v>
      </c>
      <c r="F109" t="n">
        <v>2.37</v>
      </c>
      <c r="G109" t="n">
        <v>2.41</v>
      </c>
      <c r="H109">
        <f>MAX(B109:G109)</f>
        <v/>
      </c>
      <c r="I109">
        <f>(I108)</f>
        <v/>
      </c>
      <c r="J109" s="28">
        <f>(H109-I109)/(I109)</f>
        <v/>
      </c>
      <c r="K109" s="27">
        <f>(K108)</f>
        <v/>
      </c>
      <c r="L109" s="28">
        <f>(H109-K109)/(K109)</f>
        <v/>
      </c>
      <c r="M109">
        <f>1000*H109</f>
        <v/>
      </c>
      <c r="N109" s="207">
        <f>(N108+7)</f>
        <v/>
      </c>
      <c r="O109" s="171">
        <f>(O108)</f>
        <v/>
      </c>
      <c r="P109" s="172">
        <f>(N109-O109)</f>
        <v/>
      </c>
      <c r="Q109" s="171">
        <f>(Q108)</f>
        <v/>
      </c>
      <c r="R109" s="368">
        <f>(N109-O109)/7</f>
        <v/>
      </c>
      <c r="S109" s="351">
        <f>(S108)</f>
        <v/>
      </c>
      <c r="U109" s="369" t="n"/>
      <c r="V109" s="27" t="n"/>
      <c r="W109" s="369" t="n"/>
      <c r="X109" s="370" t="n"/>
    </row>
    <row r="110">
      <c r="A110" s="63">
        <f>(A109)</f>
        <v/>
      </c>
      <c r="B110" s="63" t="n">
        <v>2.46</v>
      </c>
      <c r="C110" s="63" t="n">
        <v>2.41</v>
      </c>
      <c r="D110" s="63" t="n">
        <v>2.23</v>
      </c>
      <c r="E110" s="63" t="n">
        <v>2.33</v>
      </c>
      <c r="F110" s="63" t="n">
        <v>2.42</v>
      </c>
      <c r="G110" s="63" t="n">
        <v>2.35</v>
      </c>
      <c r="H110" s="63">
        <f>MAX(B110:G110)</f>
        <v/>
      </c>
      <c r="I110" s="63">
        <f>(I109)</f>
        <v/>
      </c>
      <c r="J110" s="58">
        <f>(H110-I110)/(I110)</f>
        <v/>
      </c>
      <c r="K110" s="112">
        <f>AVERAGE(H110:H117)</f>
        <v/>
      </c>
      <c r="L110" s="58">
        <f>(H110-K110)/(K110)</f>
        <v/>
      </c>
      <c r="M110" s="63">
        <f>1000*H110</f>
        <v/>
      </c>
      <c r="N110" s="61">
        <f>(N109+7)</f>
        <v/>
      </c>
      <c r="O110" s="173">
        <f>(O109)</f>
        <v/>
      </c>
      <c r="P110" s="174">
        <f>(N110-O110)</f>
        <v/>
      </c>
      <c r="Q110" s="173">
        <f>(Q109)</f>
        <v/>
      </c>
      <c r="R110" s="368">
        <f>(N110-O110)/7</f>
        <v/>
      </c>
      <c r="S110" s="372">
        <f>(S109)</f>
        <v/>
      </c>
      <c r="U110" s="369" t="n"/>
      <c r="V110" s="27" t="n"/>
      <c r="W110" s="369" t="n"/>
      <c r="X110" s="370" t="n"/>
    </row>
    <row r="111">
      <c r="A111">
        <f>(A110)</f>
        <v/>
      </c>
      <c r="B111" t="n">
        <v>2.62</v>
      </c>
      <c r="C111" t="n">
        <v>2.69</v>
      </c>
      <c r="D111" t="n">
        <v>2.56</v>
      </c>
      <c r="E111" t="n">
        <v>2.5</v>
      </c>
      <c r="F111" t="n">
        <v>2.64</v>
      </c>
      <c r="G111" t="n">
        <v>2.6</v>
      </c>
      <c r="H111">
        <f>MAX(B111:G111)</f>
        <v/>
      </c>
      <c r="I111">
        <f>(I110)</f>
        <v/>
      </c>
      <c r="J111" s="28">
        <f>(H111-I111)/(I111)</f>
        <v/>
      </c>
      <c r="K111" s="27">
        <f>(K110)</f>
        <v/>
      </c>
      <c r="L111" s="28">
        <f>(H111-K111)/(K111)</f>
        <v/>
      </c>
      <c r="M111">
        <f>1000*H111</f>
        <v/>
      </c>
      <c r="N111" s="207">
        <f>(N110+7)</f>
        <v/>
      </c>
      <c r="O111" s="171">
        <f>(O110)</f>
        <v/>
      </c>
      <c r="P111" s="172">
        <f>(N111-O111)</f>
        <v/>
      </c>
      <c r="Q111" s="171">
        <f>(Q110)</f>
        <v/>
      </c>
      <c r="R111" s="368">
        <f>(N111-O111)/7</f>
        <v/>
      </c>
      <c r="S111" s="351" t="inlineStr">
        <is>
          <t>Month 4</t>
        </is>
      </c>
      <c r="U111" s="369" t="n"/>
      <c r="V111" s="27" t="n"/>
      <c r="W111" s="369" t="n"/>
      <c r="X111" s="370" t="n"/>
    </row>
    <row r="112">
      <c r="A112">
        <f>(A111)</f>
        <v/>
      </c>
      <c r="B112" t="n">
        <v>2.55</v>
      </c>
      <c r="C112" t="n">
        <v>2.45</v>
      </c>
      <c r="D112" t="n">
        <v>2.35</v>
      </c>
      <c r="E112" t="n">
        <v>2.47</v>
      </c>
      <c r="F112" t="n">
        <v>2.56</v>
      </c>
      <c r="G112" t="n">
        <v>2.65</v>
      </c>
      <c r="H112">
        <f>MAX(B112:G112)</f>
        <v/>
      </c>
      <c r="I112">
        <f>(I111)</f>
        <v/>
      </c>
      <c r="J112" s="28">
        <f>(H112-I112)/(I112)</f>
        <v/>
      </c>
      <c r="K112" s="27">
        <f>(K111)</f>
        <v/>
      </c>
      <c r="L112" s="28">
        <f>(H112-K112)/(K112)</f>
        <v/>
      </c>
      <c r="M112">
        <f>1000*H112</f>
        <v/>
      </c>
      <c r="N112" s="207">
        <f>(N111+7)</f>
        <v/>
      </c>
      <c r="O112" s="171">
        <f>(O111)</f>
        <v/>
      </c>
      <c r="P112" s="172">
        <f>(N112-O112)</f>
        <v/>
      </c>
      <c r="Q112" s="171">
        <f>(Q111)</f>
        <v/>
      </c>
      <c r="R112" s="368">
        <f>(N112-O112)/7</f>
        <v/>
      </c>
      <c r="S112" s="351">
        <f>(S111)</f>
        <v/>
      </c>
      <c r="U112" s="369" t="n"/>
      <c r="V112" s="27" t="n"/>
      <c r="W112" s="369" t="n"/>
      <c r="X112" s="370" t="n"/>
    </row>
    <row r="113">
      <c r="A113">
        <f>(A112)</f>
        <v/>
      </c>
      <c r="B113" t="n">
        <v>2.43</v>
      </c>
      <c r="C113" t="n">
        <v>2.56</v>
      </c>
      <c r="D113" t="n">
        <v>2.56</v>
      </c>
      <c r="E113" t="n">
        <v>2.65</v>
      </c>
      <c r="F113" t="n">
        <v>2.75</v>
      </c>
      <c r="G113" t="n">
        <v>2.7</v>
      </c>
      <c r="H113">
        <f>MAX(B113:G113)</f>
        <v/>
      </c>
      <c r="I113">
        <f>(I112)</f>
        <v/>
      </c>
      <c r="J113" s="28">
        <f>(H113-I113)/(I113)</f>
        <v/>
      </c>
      <c r="K113" s="27">
        <f>(K112)</f>
        <v/>
      </c>
      <c r="L113" s="28">
        <f>(H113-K113)/(K113)</f>
        <v/>
      </c>
      <c r="M113">
        <f>1000*H113</f>
        <v/>
      </c>
      <c r="N113" s="207">
        <f>(N112+7)</f>
        <v/>
      </c>
      <c r="O113" s="171">
        <f>(O112)</f>
        <v/>
      </c>
      <c r="P113" s="172">
        <f>(N113-O113)</f>
        <v/>
      </c>
      <c r="Q113" s="171">
        <f>(Q112)</f>
        <v/>
      </c>
      <c r="R113" s="368">
        <f>(N113-O113)/7</f>
        <v/>
      </c>
      <c r="S113" s="351">
        <f>(S112)</f>
        <v/>
      </c>
      <c r="U113" s="67" t="n"/>
    </row>
    <row r="114">
      <c r="A114" s="63">
        <f>(A113)</f>
        <v/>
      </c>
      <c r="B114" s="63" t="n">
        <v>2.3</v>
      </c>
      <c r="C114" s="63" t="n">
        <v>2.42</v>
      </c>
      <c r="D114" s="63" t="n">
        <v>2.37</v>
      </c>
      <c r="E114" s="63" t="n">
        <v>2.52</v>
      </c>
      <c r="F114" s="63" t="n">
        <v>2.34</v>
      </c>
      <c r="G114" s="63" t="n">
        <v>2.49</v>
      </c>
      <c r="H114" s="63">
        <f>MAX(B114:G114)</f>
        <v/>
      </c>
      <c r="I114" s="63">
        <f>(I113)</f>
        <v/>
      </c>
      <c r="J114" s="58">
        <f>(H114-I114)/(I114)</f>
        <v/>
      </c>
      <c r="K114" s="59">
        <f>(K113)</f>
        <v/>
      </c>
      <c r="L114" s="58">
        <f>(H114-K114)/(K114)</f>
        <v/>
      </c>
      <c r="M114" s="63">
        <f>1000*H114</f>
        <v/>
      </c>
      <c r="N114" s="61">
        <f>(N113+7)</f>
        <v/>
      </c>
      <c r="O114" s="173">
        <f>(O113)</f>
        <v/>
      </c>
      <c r="P114" s="174">
        <f>(N114-O114)</f>
        <v/>
      </c>
      <c r="Q114" s="173">
        <f>(Q113)</f>
        <v/>
      </c>
      <c r="R114" s="368">
        <f>(N114-O114)/7</f>
        <v/>
      </c>
      <c r="S114" s="372">
        <f>(S113)</f>
        <v/>
      </c>
      <c r="U114" s="29" t="n"/>
      <c r="V114" s="29" t="n"/>
      <c r="W114" s="29" t="n"/>
      <c r="X114" s="29" t="n"/>
      <c r="Y114" s="29" t="n"/>
      <c r="AA114" s="29" t="n"/>
      <c r="AB114" s="29" t="n"/>
      <c r="AC114" s="29" t="n"/>
      <c r="AD114" s="29" t="n"/>
      <c r="AE114" s="29" t="n"/>
    </row>
    <row r="115">
      <c r="A115">
        <f>(A114)</f>
        <v/>
      </c>
      <c r="B115" t="n">
        <v>2.46</v>
      </c>
      <c r="C115" t="n">
        <v>2.41</v>
      </c>
      <c r="D115" t="n">
        <v>2.23</v>
      </c>
      <c r="E115" t="n">
        <v>2.33</v>
      </c>
      <c r="F115" t="n">
        <v>2.42</v>
      </c>
      <c r="G115" t="n">
        <v>2.35</v>
      </c>
      <c r="H115">
        <f>MAX(B115:G115)</f>
        <v/>
      </c>
      <c r="I115">
        <f>(I114)</f>
        <v/>
      </c>
      <c r="J115" s="28">
        <f>(H115-I115)/(I115)</f>
        <v/>
      </c>
      <c r="K115" s="27">
        <f>(K114)</f>
        <v/>
      </c>
      <c r="L115" s="28">
        <f>(H115-K115)/(K115)</f>
        <v/>
      </c>
      <c r="M115">
        <f>1000*H115</f>
        <v/>
      </c>
      <c r="N115" s="207">
        <f>(N114+7)</f>
        <v/>
      </c>
      <c r="O115" s="171">
        <f>(O114)</f>
        <v/>
      </c>
      <c r="P115" s="172">
        <f>(N115-O115)</f>
        <v/>
      </c>
      <c r="Q115" s="171">
        <f>(Q114)</f>
        <v/>
      </c>
      <c r="R115" s="368">
        <f>(N115-O115)/7</f>
        <v/>
      </c>
      <c r="S115" s="351" t="inlineStr">
        <is>
          <t>Month 3</t>
        </is>
      </c>
      <c r="U115" s="27" t="n"/>
      <c r="V115" s="27" t="n"/>
      <c r="W115" s="27" t="n"/>
      <c r="X115" s="27" t="n"/>
      <c r="Y115" s="28" t="n"/>
    </row>
    <row r="116">
      <c r="A116">
        <f>(A115)</f>
        <v/>
      </c>
      <c r="B116" t="n">
        <v>2.61</v>
      </c>
      <c r="C116" t="n">
        <v>2.51</v>
      </c>
      <c r="D116" t="n">
        <v>2.34</v>
      </c>
      <c r="E116" t="n">
        <v>2.47</v>
      </c>
      <c r="F116" t="n">
        <v>2.43</v>
      </c>
      <c r="G116" t="n">
        <v>2.56</v>
      </c>
      <c r="H116">
        <f>MAX(B116:G116)</f>
        <v/>
      </c>
      <c r="I116">
        <f>(I115)</f>
        <v/>
      </c>
      <c r="J116" s="28">
        <f>(H116-I116)/(I116)</f>
        <v/>
      </c>
      <c r="K116" s="27">
        <f>(K115)</f>
        <v/>
      </c>
      <c r="L116" s="28">
        <f>(H116-K116)/(K116)</f>
        <v/>
      </c>
      <c r="M116">
        <f>1000*H116</f>
        <v/>
      </c>
      <c r="N116" s="207">
        <f>(N115+7)</f>
        <v/>
      </c>
      <c r="O116" s="171">
        <f>(O115)</f>
        <v/>
      </c>
      <c r="P116" s="172">
        <f>(N116-O116)</f>
        <v/>
      </c>
      <c r="Q116" s="171">
        <f>(Q115)</f>
        <v/>
      </c>
      <c r="R116" s="368">
        <f>(N116-O116)/7</f>
        <v/>
      </c>
      <c r="S116" s="351">
        <f>(S115)</f>
        <v/>
      </c>
    </row>
    <row r="117">
      <c r="A117">
        <f>(A116)</f>
        <v/>
      </c>
      <c r="B117" t="n">
        <v>2.5</v>
      </c>
      <c r="C117" t="n">
        <v>2.38</v>
      </c>
      <c r="D117" t="n">
        <v>2.34</v>
      </c>
      <c r="E117" t="n">
        <v>2.57</v>
      </c>
      <c r="F117" t="n">
        <v>2.43</v>
      </c>
      <c r="G117" t="n">
        <v>2.47</v>
      </c>
      <c r="H117">
        <f>MAX(B117:G117)</f>
        <v/>
      </c>
      <c r="I117">
        <f>(I116)</f>
        <v/>
      </c>
      <c r="J117" s="28">
        <f>(H117-I117)/(I117)</f>
        <v/>
      </c>
      <c r="K117" s="27">
        <f>(K116)</f>
        <v/>
      </c>
      <c r="L117" s="28">
        <f>(H117-K117)/(K117)</f>
        <v/>
      </c>
      <c r="M117">
        <f>1000*H117</f>
        <v/>
      </c>
      <c r="N117" s="207">
        <f>(N116+7)</f>
        <v/>
      </c>
      <c r="O117" s="171">
        <f>(O116)</f>
        <v/>
      </c>
      <c r="P117" s="172">
        <f>(N117-O117)</f>
        <v/>
      </c>
      <c r="Q117" s="171">
        <f>(Q116)</f>
        <v/>
      </c>
      <c r="R117" s="368">
        <f>(N117-O117)/7</f>
        <v/>
      </c>
      <c r="S117" s="351">
        <f>(S116)</f>
        <v/>
      </c>
    </row>
    <row r="118">
      <c r="A118" s="63">
        <f>(A117)</f>
        <v/>
      </c>
      <c r="B118" s="63" t="n">
        <v>2.5</v>
      </c>
      <c r="C118" s="63" t="n">
        <v>2.37</v>
      </c>
      <c r="D118" s="63" t="n">
        <v>2.53</v>
      </c>
      <c r="E118" s="63" t="n">
        <v>2.4</v>
      </c>
      <c r="F118" s="63" t="n">
        <v>2.51</v>
      </c>
      <c r="G118" s="63" t="n">
        <v>2.49</v>
      </c>
      <c r="H118" s="63">
        <f>MAX(B118:G118)</f>
        <v/>
      </c>
      <c r="I118" s="63">
        <f>(I117)</f>
        <v/>
      </c>
      <c r="J118" s="58">
        <f>(H118-I118)/(I118)</f>
        <v/>
      </c>
      <c r="K118" s="112">
        <f>AVERAGE(H118:H128)</f>
        <v/>
      </c>
      <c r="L118" s="58">
        <f>(H118-K118)/(K118)</f>
        <v/>
      </c>
      <c r="M118" s="63">
        <f>1000*H118</f>
        <v/>
      </c>
      <c r="N118" s="61">
        <f>(N117+7)</f>
        <v/>
      </c>
      <c r="O118" s="173">
        <f>(O117)</f>
        <v/>
      </c>
      <c r="P118" s="174">
        <f>(N118-O118)</f>
        <v/>
      </c>
      <c r="Q118" s="173">
        <f>(Q117)</f>
        <v/>
      </c>
      <c r="R118" s="368">
        <f>(N118-O118)/7</f>
        <v/>
      </c>
      <c r="S118" s="372">
        <f>(S117)</f>
        <v/>
      </c>
    </row>
    <row r="119">
      <c r="A119">
        <f>(A118)</f>
        <v/>
      </c>
      <c r="B119" t="n">
        <v>2.62</v>
      </c>
      <c r="C119" t="n">
        <v>2.69</v>
      </c>
      <c r="D119" t="n">
        <v>2.56</v>
      </c>
      <c r="E119" t="n">
        <v>2.5</v>
      </c>
      <c r="F119" t="n">
        <v>2.64</v>
      </c>
      <c r="G119" t="n">
        <v>2.6</v>
      </c>
      <c r="H119">
        <f>MAX(B119:G119)</f>
        <v/>
      </c>
      <c r="I119">
        <f>(I118)</f>
        <v/>
      </c>
      <c r="J119" s="28">
        <f>(H119-I119)/(I119)</f>
        <v/>
      </c>
      <c r="K119" s="27">
        <f>(K118)</f>
        <v/>
      </c>
      <c r="L119" s="28">
        <f>(H119-K119)/(K119)</f>
        <v/>
      </c>
      <c r="M119">
        <f>1000*H119</f>
        <v/>
      </c>
      <c r="N119" s="207">
        <f>(N118+7)</f>
        <v/>
      </c>
      <c r="O119" s="171">
        <f>(O118)</f>
        <v/>
      </c>
      <c r="P119" s="172">
        <f>(N119-O119)</f>
        <v/>
      </c>
      <c r="Q119" s="171">
        <f>(Q118)</f>
        <v/>
      </c>
      <c r="R119" s="368">
        <f>(N119-O119)/7</f>
        <v/>
      </c>
      <c r="S119" s="351" t="inlineStr">
        <is>
          <t>Month 2</t>
        </is>
      </c>
    </row>
    <row r="120">
      <c r="A120">
        <f>(A119)</f>
        <v/>
      </c>
      <c r="B120" t="n">
        <v>2.28</v>
      </c>
      <c r="C120" t="n">
        <v>2.32</v>
      </c>
      <c r="D120" t="n">
        <v>2.42</v>
      </c>
      <c r="E120" t="n">
        <v>2.48</v>
      </c>
      <c r="F120" t="n">
        <v>2.27</v>
      </c>
      <c r="G120" t="n">
        <v>2.32</v>
      </c>
      <c r="H120">
        <f>MAX(B120:G120)</f>
        <v/>
      </c>
      <c r="I120">
        <f>(I119)</f>
        <v/>
      </c>
      <c r="J120" s="28">
        <f>(H120-I120)/(I120)</f>
        <v/>
      </c>
      <c r="K120" s="27">
        <f>(K119)</f>
        <v/>
      </c>
      <c r="L120" s="28">
        <f>(H120-K120)/(K120)</f>
        <v/>
      </c>
      <c r="M120">
        <f>1000*H120</f>
        <v/>
      </c>
      <c r="N120" s="207">
        <f>(N119+7)</f>
        <v/>
      </c>
      <c r="O120" s="171">
        <f>(O119)</f>
        <v/>
      </c>
      <c r="P120" s="172">
        <f>(N120-O120)</f>
        <v/>
      </c>
      <c r="Q120" s="171">
        <f>(Q119)</f>
        <v/>
      </c>
      <c r="R120" s="368">
        <f>(N120-O120)/7</f>
        <v/>
      </c>
      <c r="S120" s="351">
        <f>(S119)</f>
        <v/>
      </c>
    </row>
    <row r="121">
      <c r="A121">
        <f>(A120)</f>
        <v/>
      </c>
      <c r="B121" t="n">
        <v>2.35</v>
      </c>
      <c r="C121" t="n">
        <v>2.54</v>
      </c>
      <c r="D121" t="n">
        <v>2.47</v>
      </c>
      <c r="E121" t="n">
        <v>2.43</v>
      </c>
      <c r="F121" t="n">
        <v>2.37</v>
      </c>
      <c r="G121" t="n">
        <v>2.51</v>
      </c>
      <c r="H121">
        <f>MAX(B121:G121)</f>
        <v/>
      </c>
      <c r="I121">
        <f>(I120)</f>
        <v/>
      </c>
      <c r="J121" s="28">
        <f>(H121-I121)/(I121)</f>
        <v/>
      </c>
      <c r="K121" s="27">
        <f>(K120)</f>
        <v/>
      </c>
      <c r="L121" s="28">
        <f>(H121-K121)/(K121)</f>
        <v/>
      </c>
      <c r="M121">
        <f>1000*H121</f>
        <v/>
      </c>
      <c r="N121" s="207">
        <f>(N120+7)</f>
        <v/>
      </c>
      <c r="O121" s="171">
        <f>(O120)</f>
        <v/>
      </c>
      <c r="P121" s="172">
        <f>(N121-O121)</f>
        <v/>
      </c>
      <c r="Q121" s="171">
        <f>(Q120)</f>
        <v/>
      </c>
      <c r="R121" s="368">
        <f>(N121-O121)/7</f>
        <v/>
      </c>
      <c r="S121" s="351">
        <f>(S120)</f>
        <v/>
      </c>
    </row>
    <row r="122">
      <c r="A122" s="63">
        <f>(A121)</f>
        <v/>
      </c>
      <c r="B122" s="63" t="n">
        <v>2.4</v>
      </c>
      <c r="C122" s="63" t="n">
        <v>2.48</v>
      </c>
      <c r="D122" s="63" t="n">
        <v>2.44</v>
      </c>
      <c r="E122" s="63" t="n">
        <v>2.51</v>
      </c>
      <c r="F122" s="63" t="n">
        <v>2.56</v>
      </c>
      <c r="G122" s="63" t="n">
        <v>2.49</v>
      </c>
      <c r="H122" s="63">
        <f>MAX(B122:G122)</f>
        <v/>
      </c>
      <c r="I122" s="63">
        <f>(I121)</f>
        <v/>
      </c>
      <c r="J122" s="58">
        <f>(H122-I122)/(I122)</f>
        <v/>
      </c>
      <c r="K122" s="59">
        <f>(K121)</f>
        <v/>
      </c>
      <c r="L122" s="58">
        <f>(H122-K122)/(K122)</f>
        <v/>
      </c>
      <c r="M122" s="63">
        <f>1000*H122</f>
        <v/>
      </c>
      <c r="N122" s="61">
        <f>(N121+7)</f>
        <v/>
      </c>
      <c r="O122" s="173">
        <f>(O121)</f>
        <v/>
      </c>
      <c r="P122" s="174">
        <f>(N122-O122)</f>
        <v/>
      </c>
      <c r="Q122" s="173">
        <f>(Q121)</f>
        <v/>
      </c>
      <c r="R122" s="368">
        <f>(N122-O122)/7</f>
        <v/>
      </c>
      <c r="S122" s="372">
        <f>(S121)</f>
        <v/>
      </c>
    </row>
    <row r="123">
      <c r="A123">
        <f>(A122)</f>
        <v/>
      </c>
      <c r="B123" t="n">
        <v>2.63</v>
      </c>
      <c r="C123" t="n">
        <v>2.52</v>
      </c>
      <c r="D123" t="n">
        <v>2.48</v>
      </c>
      <c r="E123" t="n">
        <v>2.59</v>
      </c>
      <c r="F123" t="n">
        <v>2.61</v>
      </c>
      <c r="G123" t="n">
        <v>2.54</v>
      </c>
      <c r="H123">
        <f>MAX(B123:G123)</f>
        <v/>
      </c>
      <c r="I123">
        <f>(I122)</f>
        <v/>
      </c>
      <c r="J123" s="28">
        <f>(H123-I123)/(I123)</f>
        <v/>
      </c>
      <c r="K123" s="27">
        <f>(K122)</f>
        <v/>
      </c>
      <c r="L123" s="28">
        <f>(H123-K123)/(K123)</f>
        <v/>
      </c>
      <c r="M123">
        <f>1000*H123</f>
        <v/>
      </c>
      <c r="N123" s="207">
        <f>(N122+7)</f>
        <v/>
      </c>
      <c r="O123" s="171">
        <f>(O122)</f>
        <v/>
      </c>
      <c r="P123" s="172">
        <f>(N123-O123)</f>
        <v/>
      </c>
      <c r="Q123" s="171">
        <f>(Q122)</f>
        <v/>
      </c>
      <c r="R123" s="368">
        <f>(N123-O123)/7</f>
        <v/>
      </c>
      <c r="S123" s="351" t="inlineStr">
        <is>
          <t>Month 1</t>
        </is>
      </c>
    </row>
    <row customHeight="1" ht="16" r="124" s="62" thickBot="1">
      <c r="A124" s="142">
        <f>(A123)</f>
        <v/>
      </c>
      <c r="B124" s="142" t="n">
        <v>2.3</v>
      </c>
      <c r="C124" s="142" t="n">
        <v>2.31</v>
      </c>
      <c r="D124" s="142" t="n">
        <v>2.28</v>
      </c>
      <c r="E124" s="142" t="n">
        <v>2.32</v>
      </c>
      <c r="F124" s="142" t="n">
        <v>2.3</v>
      </c>
      <c r="G124" s="142" t="n">
        <v>2.3</v>
      </c>
      <c r="H124" s="142">
        <f>MAX(B124:G124)</f>
        <v/>
      </c>
      <c r="I124" s="142">
        <f>(I123)</f>
        <v/>
      </c>
      <c r="J124" s="140">
        <f>(H124-I124)/(I124)</f>
        <v/>
      </c>
      <c r="K124" s="141">
        <f>(K123)</f>
        <v/>
      </c>
      <c r="L124" s="140">
        <f>(H124-K124)/(K124)</f>
        <v/>
      </c>
      <c r="M124" s="142">
        <f>1000*H124</f>
        <v/>
      </c>
      <c r="N124" s="143">
        <f>(N123+7)</f>
        <v/>
      </c>
      <c r="O124" s="153">
        <f>(O123)</f>
        <v/>
      </c>
      <c r="P124" s="154">
        <f>(N124-O124)</f>
        <v/>
      </c>
      <c r="Q124" s="153">
        <f>(Q123)</f>
        <v/>
      </c>
      <c r="R124" s="368">
        <f>(N124-O124)/7</f>
        <v/>
      </c>
      <c r="S124" s="376">
        <f>(S123)</f>
        <v/>
      </c>
    </row>
    <row customHeight="1" ht="16" r="125" s="62" thickTop="1">
      <c r="A125">
        <f>(A124)</f>
        <v/>
      </c>
      <c r="B125" t="n">
        <v>2.43</v>
      </c>
      <c r="C125" t="n">
        <v>2.56</v>
      </c>
      <c r="D125" t="n">
        <v>2.56</v>
      </c>
      <c r="E125" t="n">
        <v>2.65</v>
      </c>
      <c r="F125" t="n">
        <v>2.75</v>
      </c>
      <c r="G125" t="n">
        <v>2.7</v>
      </c>
      <c r="H125">
        <f>MAX(B125:G125)</f>
        <v/>
      </c>
      <c r="I125">
        <f>(I124)</f>
        <v/>
      </c>
      <c r="J125" s="28">
        <f>(H125-I125)/(I125)</f>
        <v/>
      </c>
      <c r="K125" s="27">
        <f>(K124)</f>
        <v/>
      </c>
      <c r="L125" s="28">
        <f>(H125-K125)/(K125)</f>
        <v/>
      </c>
      <c r="M125">
        <f>1000*H125</f>
        <v/>
      </c>
      <c r="N125" s="171" t="n">
        <v>43318</v>
      </c>
      <c r="O125" s="171">
        <f>(O124)</f>
        <v/>
      </c>
      <c r="P125" s="172">
        <f>(N125-O125)</f>
        <v/>
      </c>
      <c r="Q125" s="171">
        <f>(Q124)</f>
        <v/>
      </c>
      <c r="R125" s="368">
        <f>(N125-O125)/7</f>
        <v/>
      </c>
      <c r="S125" s="351">
        <f>(S124)</f>
        <v/>
      </c>
    </row>
    <row r="126">
      <c r="A126">
        <f>(A125)</f>
        <v/>
      </c>
      <c r="B126" t="n">
        <v>2.46</v>
      </c>
      <c r="C126" t="n">
        <v>2.41</v>
      </c>
      <c r="D126" t="n">
        <v>2.23</v>
      </c>
      <c r="E126" t="n">
        <v>2.33</v>
      </c>
      <c r="F126" t="n">
        <v>2.42</v>
      </c>
      <c r="G126" t="n">
        <v>2.35</v>
      </c>
      <c r="H126">
        <f>MAX(B126:G126)</f>
        <v/>
      </c>
      <c r="I126">
        <f>(I125)</f>
        <v/>
      </c>
      <c r="J126" s="28">
        <f>(H126-I126)/(I126)</f>
        <v/>
      </c>
      <c r="K126" s="27">
        <f>(K125)</f>
        <v/>
      </c>
      <c r="L126" s="28">
        <f>(H126-K126)/(K126)</f>
        <v/>
      </c>
      <c r="M126">
        <f>1000*H126</f>
        <v/>
      </c>
      <c r="N126" s="171" t="n">
        <v>43319</v>
      </c>
      <c r="O126" s="171">
        <f>(O125)</f>
        <v/>
      </c>
      <c r="P126" s="172">
        <f>(N126-O126)</f>
        <v/>
      </c>
      <c r="Q126" s="171">
        <f>(Q125)</f>
        <v/>
      </c>
      <c r="R126" s="368">
        <f>(N126-O126)/7</f>
        <v/>
      </c>
      <c r="S126" s="351">
        <f>(S125)</f>
        <v/>
      </c>
    </row>
    <row r="127">
      <c r="A127">
        <f>(A126)</f>
        <v/>
      </c>
      <c r="B127" t="n">
        <v>2.57</v>
      </c>
      <c r="C127" t="n">
        <v>2.34</v>
      </c>
      <c r="D127" t="n">
        <v>2.53</v>
      </c>
      <c r="E127" t="n">
        <v>2.45</v>
      </c>
      <c r="F127" t="n">
        <v>2.38</v>
      </c>
      <c r="G127" t="n">
        <v>2.44</v>
      </c>
      <c r="H127">
        <f>MAX(B127:G127)</f>
        <v/>
      </c>
      <c r="I127">
        <f>(I126)</f>
        <v/>
      </c>
      <c r="J127" s="28">
        <f>(H127-I127)/(I127)</f>
        <v/>
      </c>
      <c r="K127" s="27">
        <f>(K126)</f>
        <v/>
      </c>
      <c r="L127" s="28">
        <f>(H127-K127)/(K127)</f>
        <v/>
      </c>
      <c r="M127">
        <f>1000*H127</f>
        <v/>
      </c>
      <c r="N127" s="171" t="n">
        <v>43320</v>
      </c>
      <c r="O127" s="171">
        <f>(O126)</f>
        <v/>
      </c>
      <c r="P127" s="172">
        <f>(N127-O127)</f>
        <v/>
      </c>
      <c r="Q127" s="171">
        <f>(Q126)</f>
        <v/>
      </c>
      <c r="R127" s="368">
        <f>(N127-O127)/7</f>
        <v/>
      </c>
      <c r="S127" s="351">
        <f>(S126)</f>
        <v/>
      </c>
    </row>
    <row customHeight="1" ht="16" r="128" s="62" thickBot="1">
      <c r="A128" s="208">
        <f>(A124)</f>
        <v/>
      </c>
      <c r="B128" s="208" t="n">
        <v>2.61</v>
      </c>
      <c r="C128" s="208" t="n">
        <v>2.51</v>
      </c>
      <c r="D128" s="208" t="n">
        <v>2.34</v>
      </c>
      <c r="E128" s="208" t="n">
        <v>2.47</v>
      </c>
      <c r="F128" s="208" t="n">
        <v>2.43</v>
      </c>
      <c r="G128" s="208" t="n">
        <v>2.56</v>
      </c>
      <c r="H128" s="208">
        <f>MAX(B128:G128)</f>
        <v/>
      </c>
      <c r="I128" s="208">
        <f>(I124)</f>
        <v/>
      </c>
      <c r="J128" s="150">
        <f>(H128-I128)/(I128)</f>
        <v/>
      </c>
      <c r="K128" s="151">
        <f>(K124)</f>
        <v/>
      </c>
      <c r="L128" s="150">
        <f>(H128-K128)/(K128)</f>
        <v/>
      </c>
      <c r="M128" s="208">
        <f>1000*H128</f>
        <v/>
      </c>
      <c r="N128" s="144" t="n">
        <v>43321</v>
      </c>
      <c r="O128" s="144">
        <f>(O124)</f>
        <v/>
      </c>
      <c r="P128" s="145">
        <f>(N128-O128)</f>
        <v/>
      </c>
      <c r="Q128" s="144">
        <f>(Q124)</f>
        <v/>
      </c>
      <c r="R128" s="368">
        <f>(N128-O128)/7</f>
        <v/>
      </c>
      <c r="S128" s="373">
        <f>(S124)</f>
        <v/>
      </c>
    </row>
    <row customHeight="1" ht="16" r="129" s="62" thickTop="1">
      <c r="J129" s="28" t="n"/>
      <c r="K129" s="27" t="n"/>
      <c r="L129" s="28" t="n"/>
      <c r="N129" s="171" t="n"/>
      <c r="O129" s="171" t="n"/>
      <c r="P129" s="172" t="n"/>
      <c r="Q129" s="171" t="n"/>
      <c r="R129" s="351" t="n"/>
      <c r="S129" s="351" t="n"/>
    </row>
    <row r="130">
      <c r="J130" s="28" t="n"/>
      <c r="K130" s="27" t="n"/>
      <c r="L130" s="28" t="n"/>
      <c r="N130" s="171" t="n"/>
      <c r="O130" s="171" t="n"/>
      <c r="P130" s="172" t="n"/>
      <c r="Q130" s="171" t="n"/>
      <c r="R130" s="351" t="n"/>
      <c r="S130" s="351" t="n"/>
    </row>
    <row r="131">
      <c r="J131" s="28" t="n"/>
      <c r="K131" s="27" t="n"/>
      <c r="L131" s="28" t="n"/>
      <c r="N131" s="171" t="n"/>
      <c r="O131" s="171" t="n"/>
      <c r="P131" s="172" t="n"/>
      <c r="Q131" s="171" t="n"/>
      <c r="R131" s="351" t="n"/>
      <c r="S131" s="351" t="n"/>
    </row>
    <row r="132">
      <c r="J132" s="28" t="n"/>
      <c r="K132" s="27" t="n"/>
      <c r="L132" s="28" t="n"/>
      <c r="N132" s="171" t="n"/>
      <c r="O132" s="171" t="n"/>
      <c r="P132" s="172" t="n"/>
      <c r="Q132" s="171" t="n"/>
      <c r="R132" s="351" t="n"/>
      <c r="S132" s="351" t="n"/>
    </row>
    <row r="133">
      <c r="J133" s="28" t="n"/>
      <c r="K133" s="27" t="n"/>
      <c r="L133" s="28" t="n"/>
      <c r="N133" s="171" t="n"/>
      <c r="O133" s="171" t="n"/>
      <c r="P133" s="172" t="n"/>
      <c r="Q133" s="171" t="n"/>
      <c r="R133" s="351" t="n"/>
      <c r="S133" s="351" t="n"/>
      <c r="V133" s="30" t="n"/>
      <c r="W133" s="30" t="n"/>
      <c r="X133" s="30" t="n"/>
      <c r="Y133" s="30" t="n"/>
      <c r="AC133" s="30" t="n"/>
      <c r="AD133" s="30" t="n"/>
      <c r="AE133" s="30" t="n"/>
      <c r="AF133" s="30" t="n"/>
    </row>
    <row r="134">
      <c r="J134" s="28" t="n"/>
      <c r="K134" s="27" t="n"/>
      <c r="L134" s="28" t="n"/>
      <c r="N134" s="171" t="n"/>
      <c r="O134" s="171" t="n"/>
      <c r="P134" s="172" t="n"/>
      <c r="Q134" s="171" t="n"/>
      <c r="R134" s="351" t="n"/>
      <c r="S134" s="351" t="n"/>
      <c r="V134" s="369" t="n"/>
      <c r="W134" s="27" t="n"/>
      <c r="X134" s="369" t="n"/>
      <c r="Y134" s="370" t="n"/>
      <c r="AC134" s="370" t="n"/>
      <c r="AD134" s="27" t="n"/>
      <c r="AE134" s="369" t="n"/>
      <c r="AF134" s="370" t="n"/>
    </row>
    <row r="135">
      <c r="J135" s="28" t="n"/>
      <c r="K135" s="27" t="n"/>
      <c r="L135" s="28" t="n"/>
      <c r="N135" s="171" t="n"/>
      <c r="O135" s="171" t="n"/>
      <c r="P135" s="172" t="n"/>
      <c r="Q135" s="171" t="n"/>
      <c r="R135" s="351" t="n"/>
      <c r="S135" s="351" t="n"/>
    </row>
    <row r="136">
      <c r="J136" s="28" t="n"/>
      <c r="K136" s="27" t="n"/>
      <c r="L136" s="28" t="n"/>
      <c r="N136" s="171" t="n"/>
      <c r="O136" s="171" t="n"/>
      <c r="P136" s="172" t="n"/>
      <c r="Q136" s="171" t="n"/>
      <c r="R136" s="351" t="n"/>
      <c r="S136" s="351" t="n"/>
      <c r="U136" s="67" t="n"/>
    </row>
    <row r="137">
      <c r="J137" s="28" t="n"/>
      <c r="K137" s="27" t="n"/>
      <c r="L137" s="28" t="n"/>
      <c r="N137" s="171" t="n"/>
      <c r="O137" s="171" t="n"/>
      <c r="P137" s="172" t="n"/>
      <c r="Q137" s="171" t="n"/>
      <c r="R137" s="351" t="n"/>
      <c r="S137" s="351" t="n"/>
      <c r="U137" s="29" t="n"/>
      <c r="V137" s="29" t="n"/>
      <c r="W137" s="29" t="n"/>
      <c r="X137" s="29" t="n"/>
      <c r="Y137" s="29" t="n"/>
      <c r="AA137" s="29" t="n"/>
      <c r="AB137" s="29" t="n"/>
      <c r="AC137" s="29" t="n"/>
      <c r="AD137" s="29" t="n"/>
      <c r="AE137" s="29" t="n"/>
    </row>
    <row r="138">
      <c r="J138" s="28" t="n"/>
      <c r="K138" s="27" t="n"/>
      <c r="L138" s="28" t="n"/>
      <c r="N138" s="171" t="n"/>
      <c r="O138" s="171" t="n"/>
      <c r="P138" s="172" t="n"/>
      <c r="Q138" s="171" t="n"/>
      <c r="R138" s="351" t="n"/>
      <c r="S138" s="351" t="n"/>
      <c r="U138" s="27" t="n"/>
      <c r="V138" s="27" t="n"/>
      <c r="W138" s="27" t="n"/>
      <c r="X138" s="27" t="n"/>
      <c r="Y138" s="28" t="n"/>
    </row>
    <row r="139">
      <c r="J139" s="28" t="n"/>
      <c r="K139" s="27" t="n"/>
      <c r="L139" s="28" t="n"/>
      <c r="N139" s="171" t="n"/>
      <c r="O139" s="171" t="n"/>
      <c r="P139" s="172" t="n"/>
      <c r="Q139" s="171" t="n"/>
      <c r="R139" s="351" t="n"/>
      <c r="S139" s="351" t="n"/>
    </row>
    <row r="140">
      <c r="J140" s="28" t="n"/>
      <c r="K140" s="27" t="n"/>
      <c r="L140" s="28" t="n"/>
      <c r="N140" s="171" t="n"/>
      <c r="O140" s="171" t="n"/>
      <c r="P140" s="172" t="n"/>
      <c r="Q140" s="171" t="n"/>
      <c r="R140" s="351" t="n"/>
      <c r="S140" s="351" t="n"/>
    </row>
    <row r="141">
      <c r="J141" s="28" t="n"/>
      <c r="K141" s="27" t="n"/>
      <c r="L141" s="28" t="n"/>
      <c r="N141" s="171" t="n"/>
      <c r="O141" s="171" t="n"/>
      <c r="P141" s="172" t="n"/>
      <c r="Q141" s="171" t="n"/>
      <c r="R141" s="351" t="n"/>
      <c r="S141" s="351" t="n"/>
    </row>
    <row r="142">
      <c r="J142" s="28" t="n"/>
      <c r="K142" s="27" t="n"/>
      <c r="L142" s="28" t="n"/>
      <c r="N142" s="171" t="n"/>
      <c r="O142" s="171" t="n"/>
      <c r="P142" s="172" t="n"/>
      <c r="Q142" s="171" t="n"/>
      <c r="R142" s="351" t="n"/>
      <c r="S142" s="351" t="n"/>
    </row>
    <row r="143">
      <c r="J143" s="28" t="n"/>
      <c r="K143" s="27" t="n"/>
      <c r="L143" s="28" t="n"/>
      <c r="N143" s="171" t="n"/>
      <c r="O143" s="171" t="n"/>
      <c r="P143" s="172" t="n"/>
      <c r="Q143" s="171" t="n"/>
      <c r="R143" s="351" t="n"/>
      <c r="S143" s="351" t="n"/>
    </row>
    <row r="144">
      <c r="J144" s="28" t="n"/>
      <c r="K144" s="27" t="n"/>
      <c r="L144" s="28" t="n"/>
      <c r="N144" s="171" t="n"/>
      <c r="O144" s="171" t="n"/>
      <c r="P144" s="172" t="n"/>
      <c r="Q144" s="171" t="n"/>
      <c r="R144" s="351" t="n"/>
      <c r="S144" s="351" t="n"/>
    </row>
    <row r="145">
      <c r="J145" s="28" t="n"/>
      <c r="K145" s="27" t="n"/>
      <c r="L145" s="28" t="n"/>
      <c r="N145" s="171" t="n"/>
      <c r="O145" s="171" t="n"/>
      <c r="P145" s="172" t="n"/>
      <c r="Q145" s="171" t="n"/>
      <c r="R145" s="351" t="n"/>
      <c r="S145" s="351" t="n"/>
    </row>
    <row r="146">
      <c r="J146" s="28" t="n"/>
      <c r="K146" s="27" t="n"/>
      <c r="L146" s="28" t="n"/>
      <c r="N146" s="171" t="n"/>
      <c r="O146" s="171" t="n"/>
      <c r="P146" s="172" t="n"/>
      <c r="Q146" s="171" t="n"/>
      <c r="R146" s="351" t="n"/>
      <c r="S146" s="351" t="n"/>
    </row>
    <row r="147">
      <c r="J147" s="28" t="n"/>
      <c r="K147" s="27" t="n"/>
      <c r="L147" s="28" t="n"/>
      <c r="N147" s="171" t="n"/>
      <c r="O147" s="171" t="n"/>
      <c r="P147" s="172" t="n"/>
      <c r="Q147" s="171" t="n"/>
      <c r="R147" s="351" t="n"/>
      <c r="S147" s="351" t="n"/>
    </row>
    <row r="148">
      <c r="J148" s="28" t="n"/>
      <c r="K148" s="27" t="n"/>
      <c r="L148" s="28" t="n"/>
      <c r="N148" s="171" t="n"/>
      <c r="O148" s="171" t="n"/>
      <c r="P148" s="172" t="n"/>
      <c r="Q148" s="171" t="n"/>
      <c r="R148" s="351" t="n"/>
      <c r="S148" s="351" t="n"/>
    </row>
    <row r="149">
      <c r="J149" s="28" t="n"/>
      <c r="K149" s="27" t="n"/>
      <c r="L149" s="28" t="n"/>
      <c r="N149" s="171" t="n"/>
      <c r="O149" s="171" t="n"/>
      <c r="P149" s="172" t="n"/>
      <c r="Q149" s="171" t="n"/>
      <c r="R149" s="351" t="n"/>
      <c r="S149" s="351" t="n"/>
    </row>
    <row r="150">
      <c r="J150" s="28" t="n"/>
      <c r="K150" s="27" t="n"/>
      <c r="L150" s="28" t="n"/>
      <c r="N150" s="171" t="n"/>
      <c r="O150" s="171" t="n"/>
      <c r="P150" s="172" t="n"/>
      <c r="Q150" s="171" t="n"/>
      <c r="R150" s="351" t="n"/>
      <c r="S150" s="351" t="n"/>
    </row>
    <row r="151">
      <c r="J151" s="28" t="n"/>
      <c r="K151" s="27" t="n"/>
      <c r="L151" s="28" t="n"/>
      <c r="N151" s="171" t="n"/>
      <c r="O151" s="171" t="n"/>
      <c r="P151" s="172" t="n"/>
      <c r="Q151" s="171" t="n"/>
      <c r="R151" s="351" t="n"/>
      <c r="S151" s="351" t="n"/>
    </row>
    <row r="152">
      <c r="J152" s="28" t="n"/>
      <c r="K152" s="27" t="n"/>
      <c r="L152" s="28" t="n"/>
      <c r="N152" s="171" t="n"/>
      <c r="O152" s="171" t="n"/>
      <c r="P152" s="172" t="n"/>
      <c r="Q152" s="171" t="n"/>
      <c r="R152" s="351" t="n"/>
      <c r="S152" s="351" t="n"/>
    </row>
    <row r="153">
      <c r="J153" s="28" t="n"/>
      <c r="K153" s="27" t="n"/>
      <c r="L153" s="28" t="n"/>
      <c r="N153" s="171" t="n"/>
      <c r="O153" s="171" t="n"/>
      <c r="P153" s="172" t="n"/>
      <c r="Q153" s="171" t="n"/>
      <c r="R153" s="351" t="n"/>
      <c r="S153" s="351" t="n"/>
      <c r="V153" s="30" t="n"/>
      <c r="W153" s="30" t="n"/>
      <c r="X153" s="30" t="n"/>
      <c r="Y153" s="30" t="n"/>
      <c r="AC153" s="30" t="n"/>
      <c r="AD153" s="30" t="n"/>
      <c r="AE153" s="30" t="n"/>
      <c r="AF153" s="30" t="n"/>
    </row>
    <row r="154">
      <c r="J154" s="28" t="n"/>
      <c r="K154" s="27" t="n"/>
      <c r="L154" s="28" t="n"/>
      <c r="N154" s="171" t="n"/>
      <c r="O154" s="171" t="n"/>
      <c r="P154" s="172" t="n"/>
      <c r="Q154" s="171" t="n"/>
      <c r="R154" s="351" t="n"/>
      <c r="S154" s="351" t="n"/>
      <c r="V154" s="369" t="n"/>
      <c r="W154" s="27" t="n"/>
      <c r="X154" s="369" t="n"/>
      <c r="Y154" s="370" t="n"/>
      <c r="AC154" s="370" t="n"/>
      <c r="AD154" s="27" t="n"/>
      <c r="AE154" s="369" t="n"/>
      <c r="AF154" s="370" t="n"/>
    </row>
    <row r="155">
      <c r="J155" s="28" t="n"/>
      <c r="K155" s="27" t="n"/>
      <c r="L155" s="28" t="n"/>
      <c r="N155" s="171" t="n"/>
      <c r="O155" s="171" t="n"/>
      <c r="P155" s="172" t="n"/>
      <c r="Q155" s="171" t="n"/>
      <c r="R155" s="351" t="n"/>
      <c r="S155" s="351" t="n"/>
    </row>
    <row r="156">
      <c r="J156" s="28" t="n"/>
      <c r="K156" s="27" t="n"/>
      <c r="L156" s="28" t="n"/>
      <c r="N156" s="171" t="n"/>
      <c r="O156" s="171" t="n"/>
      <c r="P156" s="172" t="n"/>
      <c r="Q156" s="171" t="n"/>
      <c r="R156" s="351" t="n"/>
      <c r="S156" s="351" t="n"/>
      <c r="U156" s="67" t="n"/>
    </row>
    <row r="157">
      <c r="J157" s="28" t="n"/>
      <c r="K157" s="27" t="n"/>
      <c r="L157" s="28" t="n"/>
      <c r="N157" s="171" t="n"/>
      <c r="O157" s="171" t="n"/>
      <c r="P157" s="172" t="n"/>
      <c r="Q157" s="171" t="n"/>
      <c r="R157" s="351" t="n"/>
      <c r="S157" s="351" t="n"/>
      <c r="U157" s="29" t="n"/>
      <c r="V157" s="29" t="n"/>
      <c r="W157" s="29" t="n"/>
      <c r="X157" s="29" t="n"/>
      <c r="Y157" s="29" t="n"/>
      <c r="AA157" s="29" t="n"/>
      <c r="AB157" s="29" t="n"/>
      <c r="AC157" s="29" t="n"/>
      <c r="AD157" s="29" t="n"/>
      <c r="AE157" s="29" t="n"/>
    </row>
    <row r="158">
      <c r="J158" s="28" t="n"/>
      <c r="K158" s="27" t="n"/>
      <c r="L158" s="28" t="n"/>
      <c r="N158" s="171" t="n"/>
      <c r="O158" s="171" t="n"/>
      <c r="P158" s="172" t="n"/>
      <c r="Q158" s="171" t="n"/>
      <c r="R158" s="351" t="n"/>
      <c r="S158" s="351" t="n"/>
      <c r="U158" s="27" t="n"/>
      <c r="V158" s="27" t="n"/>
      <c r="W158" s="27" t="n"/>
      <c r="X158" s="27" t="n"/>
      <c r="Y158" s="28" t="n"/>
    </row>
    <row r="159">
      <c r="J159" s="28" t="n"/>
      <c r="K159" s="27" t="n"/>
      <c r="L159" s="28" t="n"/>
      <c r="N159" s="171" t="n"/>
      <c r="O159" s="171" t="n"/>
      <c r="P159" s="172" t="n"/>
      <c r="Q159" s="171" t="n"/>
      <c r="R159" s="351" t="n"/>
      <c r="S159" s="351" t="n"/>
    </row>
    <row r="160">
      <c r="J160" s="28" t="n"/>
      <c r="K160" s="27" t="n"/>
      <c r="L160" s="28" t="n"/>
      <c r="N160" s="171" t="n"/>
      <c r="O160" s="171" t="n"/>
      <c r="P160" s="172" t="n"/>
      <c r="Q160" s="171" t="n"/>
      <c r="R160" s="351" t="n"/>
      <c r="S160" s="351" t="n"/>
    </row>
    <row r="161">
      <c r="J161" s="28" t="n"/>
      <c r="K161" s="27" t="n"/>
      <c r="L161" s="28" t="n"/>
      <c r="N161" s="171" t="n"/>
      <c r="O161" s="171" t="n"/>
      <c r="P161" s="172" t="n"/>
      <c r="Q161" s="171" t="n"/>
      <c r="R161" s="351" t="n"/>
      <c r="S161" s="351" t="n"/>
    </row>
    <row r="162">
      <c r="J162" s="28" t="n"/>
      <c r="K162" s="27" t="n"/>
      <c r="L162" s="28" t="n"/>
      <c r="N162" s="171" t="n"/>
      <c r="O162" s="171" t="n"/>
      <c r="P162" s="172" t="n"/>
      <c r="Q162" s="171" t="n"/>
      <c r="R162" s="351" t="n"/>
      <c r="S162" s="351" t="n"/>
    </row>
    <row r="163">
      <c r="J163" s="28" t="n"/>
      <c r="K163" s="27" t="n"/>
      <c r="L163" s="28" t="n"/>
      <c r="N163" s="171" t="n"/>
      <c r="O163" s="171" t="n"/>
      <c r="P163" s="172" t="n"/>
      <c r="Q163" s="171" t="n"/>
      <c r="R163" s="351" t="n"/>
      <c r="S163" s="351" t="n"/>
    </row>
    <row r="164">
      <c r="J164" s="28" t="n"/>
      <c r="K164" s="27" t="n"/>
      <c r="L164" s="28" t="n"/>
      <c r="N164" s="171" t="n"/>
      <c r="O164" s="171" t="n"/>
      <c r="P164" s="172" t="n"/>
      <c r="Q164" s="171" t="n"/>
      <c r="R164" s="351" t="n"/>
      <c r="S164" s="351" t="n"/>
    </row>
    <row r="165">
      <c r="J165" s="28" t="n"/>
      <c r="K165" s="27" t="n"/>
      <c r="L165" s="28" t="n"/>
      <c r="N165" s="171" t="n"/>
      <c r="O165" s="171" t="n"/>
      <c r="P165" s="172" t="n"/>
      <c r="Q165" s="171" t="n"/>
      <c r="R165" s="351" t="n"/>
      <c r="S165" s="351" t="n"/>
    </row>
    <row r="166">
      <c r="J166" s="28" t="n"/>
      <c r="K166" s="27" t="n"/>
      <c r="L166" s="28" t="n"/>
      <c r="N166" s="171" t="n"/>
      <c r="O166" s="171" t="n"/>
      <c r="P166" s="172" t="n"/>
      <c r="Q166" s="171" t="n"/>
      <c r="R166" s="351" t="n"/>
      <c r="S166" s="351" t="n"/>
    </row>
    <row r="167">
      <c r="J167" s="28" t="n"/>
      <c r="K167" s="27" t="n"/>
      <c r="L167" s="28" t="n"/>
      <c r="N167" s="171" t="n"/>
      <c r="O167" s="171" t="n"/>
      <c r="P167" s="172" t="n"/>
      <c r="Q167" s="171" t="n"/>
      <c r="R167" s="351" t="n"/>
      <c r="S167" s="351" t="n"/>
    </row>
    <row r="168">
      <c r="J168" s="28" t="n"/>
      <c r="K168" s="27" t="n"/>
      <c r="L168" s="28" t="n"/>
      <c r="N168" s="171" t="n"/>
      <c r="O168" s="171" t="n"/>
      <c r="P168" s="172" t="n"/>
      <c r="Q168" s="171" t="n"/>
      <c r="R168" s="351" t="n"/>
      <c r="S168" s="351" t="n"/>
    </row>
    <row r="169">
      <c r="J169" s="28" t="n"/>
      <c r="K169" s="27" t="n"/>
      <c r="L169" s="28" t="n"/>
      <c r="N169" s="171" t="n"/>
      <c r="O169" s="171" t="n"/>
      <c r="P169" s="172" t="n"/>
      <c r="Q169" s="171" t="n"/>
      <c r="R169" s="351" t="n"/>
      <c r="S169" s="351" t="n"/>
    </row>
    <row r="170">
      <c r="J170" s="28" t="n"/>
      <c r="K170" s="27" t="n"/>
      <c r="L170" s="28" t="n"/>
      <c r="N170" s="171" t="n"/>
      <c r="O170" s="171" t="n"/>
      <c r="P170" s="172" t="n"/>
      <c r="Q170" s="171" t="n"/>
      <c r="R170" s="351" t="n"/>
      <c r="S170" s="351" t="n"/>
    </row>
    <row r="171">
      <c r="J171" s="28" t="n"/>
      <c r="K171" s="27" t="n"/>
      <c r="L171" s="28" t="n"/>
      <c r="N171" s="171" t="n"/>
      <c r="O171" s="171" t="n"/>
      <c r="P171" s="172" t="n"/>
      <c r="Q171" s="171" t="n"/>
      <c r="R171" s="351" t="n"/>
      <c r="S171" s="351" t="n"/>
    </row>
    <row r="172">
      <c r="J172" s="28" t="n"/>
      <c r="K172" s="27" t="n"/>
      <c r="L172" s="28" t="n"/>
      <c r="N172" s="171" t="n"/>
      <c r="O172" s="171" t="n"/>
      <c r="P172" s="172" t="n"/>
      <c r="Q172" s="171" t="n"/>
      <c r="R172" s="351" t="n"/>
      <c r="S172" s="351" t="n"/>
    </row>
    <row r="173">
      <c r="J173" s="28" t="n"/>
      <c r="K173" s="27" t="n"/>
      <c r="L173" s="28" t="n"/>
      <c r="N173" s="171" t="n"/>
      <c r="O173" s="171" t="n"/>
      <c r="P173" s="172" t="n"/>
      <c r="Q173" s="171" t="n"/>
      <c r="R173" s="351" t="n"/>
      <c r="S173" s="351" t="n"/>
      <c r="V173" s="30" t="n"/>
      <c r="W173" s="30" t="n"/>
      <c r="X173" s="30" t="n"/>
      <c r="Y173" s="30" t="n"/>
      <c r="AC173" s="30" t="n"/>
      <c r="AD173" s="30" t="n"/>
      <c r="AE173" s="30" t="n"/>
      <c r="AF173" s="30" t="n"/>
    </row>
    <row r="174">
      <c r="J174" s="28" t="n"/>
      <c r="K174" s="27" t="n"/>
      <c r="L174" s="28" t="n"/>
      <c r="N174" s="171" t="n"/>
      <c r="O174" s="171" t="n"/>
      <c r="P174" s="172" t="n"/>
      <c r="Q174" s="171" t="n"/>
      <c r="R174" s="351" t="n"/>
      <c r="S174" s="351" t="n"/>
      <c r="V174" s="369" t="n"/>
      <c r="W174" s="27" t="n"/>
      <c r="X174" s="369" t="n"/>
      <c r="Y174" s="370" t="n"/>
      <c r="AC174" s="370" t="n"/>
      <c r="AD174" s="27" t="n"/>
      <c r="AE174" s="369" t="n"/>
      <c r="AF174" s="370" t="n"/>
    </row>
    <row r="175">
      <c r="J175" s="28" t="n"/>
      <c r="K175" s="27" t="n"/>
      <c r="L175" s="28" t="n"/>
      <c r="N175" s="171" t="n"/>
      <c r="O175" s="171" t="n"/>
      <c r="P175" s="172" t="n"/>
      <c r="Q175" s="171" t="n"/>
      <c r="R175" s="351" t="n"/>
      <c r="S175" s="351" t="n"/>
    </row>
    <row r="176">
      <c r="J176" s="28" t="n"/>
      <c r="K176" s="27" t="n"/>
      <c r="L176" s="28" t="n"/>
      <c r="N176" s="171" t="n"/>
      <c r="O176" s="171" t="n"/>
      <c r="P176" s="172" t="n"/>
      <c r="Q176" s="171" t="n"/>
      <c r="R176" s="351" t="n"/>
      <c r="S176" s="351" t="n"/>
    </row>
    <row r="177">
      <c r="J177" s="28" t="n"/>
      <c r="K177" s="27" t="n"/>
      <c r="L177" s="28" t="n"/>
      <c r="N177" s="171" t="n"/>
      <c r="O177" s="171" t="n"/>
      <c r="P177" s="172" t="n"/>
      <c r="Q177" s="171" t="n"/>
      <c r="R177" s="351" t="n"/>
      <c r="S177" s="351" t="n"/>
    </row>
    <row r="178">
      <c r="J178" s="28" t="n"/>
      <c r="K178" s="27" t="n"/>
      <c r="L178" s="28" t="n"/>
      <c r="N178" s="171" t="n"/>
      <c r="O178" s="171" t="n"/>
      <c r="P178" s="172" t="n"/>
      <c r="Q178" s="171" t="n"/>
      <c r="R178" s="351" t="n"/>
      <c r="S178" s="351" t="n"/>
    </row>
    <row r="179">
      <c r="J179" s="28" t="n"/>
      <c r="K179" s="27" t="n"/>
      <c r="L179" s="28" t="n"/>
      <c r="N179" s="171" t="n"/>
      <c r="O179" s="171" t="n"/>
      <c r="P179" s="172" t="n"/>
      <c r="Q179" s="171" t="n"/>
      <c r="R179" s="351" t="n"/>
      <c r="S179" s="351" t="n"/>
    </row>
    <row r="180">
      <c r="J180" s="28" t="n"/>
      <c r="K180" s="27" t="n"/>
      <c r="L180" s="28" t="n"/>
      <c r="N180" s="171" t="n"/>
      <c r="O180" s="171" t="n"/>
      <c r="P180" s="172" t="n"/>
      <c r="Q180" s="171" t="n"/>
      <c r="R180" s="351" t="n"/>
      <c r="S180" s="351" t="n"/>
    </row>
    <row r="181">
      <c r="J181" s="28" t="n"/>
      <c r="K181" s="27" t="n"/>
      <c r="L181" s="28" t="n"/>
      <c r="N181" s="171" t="n"/>
      <c r="O181" s="171" t="n"/>
      <c r="P181" s="172" t="n"/>
      <c r="Q181" s="171" t="n"/>
      <c r="R181" s="351" t="n"/>
      <c r="S181" s="351" t="n"/>
    </row>
    <row r="182">
      <c r="J182" s="28" t="n"/>
      <c r="K182" s="27" t="n"/>
      <c r="L182" s="28" t="n"/>
      <c r="N182" s="171" t="n"/>
      <c r="O182" s="171" t="n"/>
      <c r="P182" s="172" t="n"/>
      <c r="Q182" s="171" t="n"/>
      <c r="R182" s="351" t="n"/>
      <c r="S182" s="351" t="n"/>
    </row>
    <row r="183">
      <c r="J183" s="28" t="n"/>
      <c r="K183" s="27" t="n"/>
      <c r="L183" s="28" t="n"/>
      <c r="N183" s="171" t="n"/>
      <c r="O183" s="171" t="n"/>
      <c r="P183" s="172" t="n"/>
      <c r="Q183" s="171" t="n"/>
      <c r="R183" s="351" t="n"/>
      <c r="S183" s="351" t="n"/>
    </row>
    <row r="184">
      <c r="J184" s="28" t="n"/>
      <c r="K184" s="27" t="n"/>
      <c r="L184" s="28" t="n"/>
      <c r="N184" s="171" t="n"/>
      <c r="O184" s="171" t="n"/>
      <c r="P184" s="172" t="n"/>
      <c r="Q184" s="171" t="n"/>
      <c r="R184" s="351" t="n"/>
      <c r="S184" s="351" t="n"/>
    </row>
    <row r="185">
      <c r="J185" s="28" t="n"/>
      <c r="K185" s="27" t="n"/>
      <c r="L185" s="28" t="n"/>
      <c r="N185" s="171" t="n"/>
      <c r="O185" s="171" t="n"/>
      <c r="P185" s="172" t="n"/>
      <c r="Q185" s="171" t="n"/>
      <c r="R185" s="351" t="n"/>
      <c r="S185" s="351" t="n"/>
    </row>
    <row r="186">
      <c r="J186" s="28" t="n"/>
      <c r="K186" s="27" t="n"/>
      <c r="L186" s="28" t="n"/>
      <c r="N186" s="171" t="n"/>
      <c r="O186" s="171" t="n"/>
      <c r="P186" s="172" t="n"/>
      <c r="Q186" s="171" t="n"/>
      <c r="R186" s="351" t="n"/>
      <c r="S186" s="351" t="n"/>
    </row>
    <row r="187">
      <c r="J187" s="28" t="n"/>
      <c r="K187" s="27" t="n"/>
      <c r="L187" s="28" t="n"/>
      <c r="N187" s="171" t="n"/>
      <c r="O187" s="171" t="n"/>
      <c r="P187" s="172" t="n"/>
      <c r="Q187" s="171" t="n"/>
      <c r="R187" s="351" t="n"/>
      <c r="S187" s="351" t="n"/>
    </row>
    <row r="188">
      <c r="J188" s="28" t="n"/>
      <c r="K188" s="27" t="n"/>
      <c r="L188" s="28" t="n"/>
      <c r="N188" s="171" t="n"/>
      <c r="O188" s="171" t="n"/>
      <c r="P188" s="172" t="n"/>
      <c r="Q188" s="171" t="n"/>
      <c r="R188" s="351" t="n"/>
      <c r="S188" s="351" t="n"/>
    </row>
    <row r="189">
      <c r="J189" s="28" t="n"/>
      <c r="K189" s="27" t="n"/>
      <c r="L189" s="28" t="n"/>
      <c r="N189" s="171" t="n"/>
      <c r="O189" s="171" t="n"/>
      <c r="P189" s="172" t="n"/>
      <c r="Q189" s="171" t="n"/>
      <c r="R189" s="351" t="n"/>
      <c r="S189" s="351" t="n"/>
    </row>
    <row r="190">
      <c r="J190" s="28" t="n"/>
      <c r="K190" s="27" t="n"/>
      <c r="L190" s="28" t="n"/>
      <c r="N190" s="171" t="n"/>
      <c r="O190" s="171" t="n"/>
      <c r="P190" s="172" t="n"/>
      <c r="Q190" s="171" t="n"/>
      <c r="R190" s="351" t="n"/>
      <c r="S190" s="351" t="n"/>
    </row>
    <row r="191">
      <c r="J191" s="28" t="n"/>
      <c r="K191" s="27" t="n"/>
      <c r="L191" s="28" t="n"/>
      <c r="N191" s="171" t="n"/>
      <c r="O191" s="171" t="n"/>
      <c r="P191" s="172" t="n"/>
      <c r="Q191" s="171" t="n"/>
      <c r="R191" s="351" t="n"/>
      <c r="S191" s="351" t="n"/>
    </row>
    <row r="192">
      <c r="J192" s="28" t="n"/>
      <c r="K192" s="27" t="n"/>
      <c r="L192" s="28" t="n"/>
      <c r="N192" s="171" t="n"/>
      <c r="O192" s="171" t="n"/>
      <c r="P192" s="172" t="n"/>
      <c r="Q192" s="171" t="n"/>
      <c r="R192" s="351" t="n"/>
      <c r="S192" s="351" t="n"/>
    </row>
    <row r="193">
      <c r="J193" s="28" t="n"/>
      <c r="K193" s="27" t="n"/>
      <c r="L193" s="28" t="n"/>
      <c r="N193" s="171" t="n"/>
      <c r="O193" s="171" t="n"/>
      <c r="P193" s="172" t="n"/>
      <c r="Q193" s="171" t="n"/>
      <c r="R193" s="351" t="n"/>
      <c r="S193" s="351" t="n"/>
    </row>
    <row r="194">
      <c r="J194" s="28" t="n"/>
      <c r="K194" s="27" t="n"/>
      <c r="L194" s="28" t="n"/>
      <c r="N194" s="171" t="n"/>
      <c r="O194" s="171" t="n"/>
      <c r="P194" s="172" t="n"/>
      <c r="Q194" s="171" t="n"/>
      <c r="R194" s="351" t="n"/>
      <c r="S194" s="351" t="n"/>
    </row>
    <row r="195">
      <c r="J195" s="28" t="n"/>
      <c r="K195" s="27" t="n"/>
      <c r="L195" s="28" t="n"/>
      <c r="N195" s="171" t="n"/>
      <c r="O195" s="171" t="n"/>
      <c r="P195" s="172" t="n"/>
      <c r="Q195" s="171" t="n"/>
      <c r="R195" s="351" t="n"/>
      <c r="S195" s="351" t="n"/>
    </row>
    <row r="196">
      <c r="J196" s="28" t="n"/>
      <c r="K196" s="27" t="n"/>
      <c r="L196" s="28" t="n"/>
      <c r="N196" s="171" t="n"/>
      <c r="O196" s="171" t="n"/>
      <c r="P196" s="172" t="n"/>
      <c r="Q196" s="171" t="n"/>
      <c r="R196" s="351" t="n"/>
      <c r="S196" s="351" t="n"/>
    </row>
    <row r="197">
      <c r="J197" s="28" t="n"/>
      <c r="K197" s="27" t="n"/>
      <c r="L197" s="28" t="n"/>
      <c r="N197" s="171" t="n"/>
      <c r="O197" s="171" t="n"/>
      <c r="P197" s="172" t="n"/>
      <c r="Q197" s="171" t="n"/>
      <c r="R197" s="351" t="n"/>
      <c r="S197" s="351" t="n"/>
    </row>
    <row r="198">
      <c r="J198" s="28" t="n"/>
      <c r="K198" s="27" t="n"/>
      <c r="L198" s="28" t="n"/>
      <c r="N198" s="171" t="n"/>
      <c r="O198" s="171" t="n"/>
      <c r="P198" s="172" t="n"/>
      <c r="Q198" s="171" t="n"/>
      <c r="R198" s="351" t="n"/>
      <c r="S198" s="351" t="n"/>
    </row>
    <row r="199">
      <c r="J199" s="28" t="n"/>
      <c r="K199" s="27" t="n"/>
      <c r="L199" s="28" t="n"/>
      <c r="N199" s="171" t="n"/>
      <c r="O199" s="171" t="n"/>
      <c r="P199" s="172" t="n"/>
      <c r="Q199" s="171" t="n"/>
      <c r="R199" s="351" t="n"/>
      <c r="S199" s="351" t="n"/>
    </row>
    <row r="200">
      <c r="J200" s="28" t="n"/>
      <c r="K200" s="27" t="n"/>
      <c r="L200" s="28" t="n"/>
      <c r="N200" s="171" t="n"/>
      <c r="O200" s="171" t="n"/>
      <c r="P200" s="172" t="n"/>
      <c r="Q200" s="171" t="n"/>
      <c r="R200" s="351" t="n"/>
      <c r="S200" s="351" t="n"/>
    </row>
    <row r="201">
      <c r="J201" s="28" t="n"/>
      <c r="K201" s="27" t="n"/>
      <c r="L201" s="28" t="n"/>
      <c r="N201" s="171" t="n"/>
      <c r="O201" s="171" t="n"/>
      <c r="P201" s="172" t="n"/>
      <c r="Q201" s="171" t="n"/>
      <c r="R201" s="351" t="n"/>
      <c r="S201" s="351" t="n"/>
    </row>
    <row r="202">
      <c r="J202" s="28" t="n"/>
      <c r="K202" s="27" t="n"/>
      <c r="L202" s="28" t="n"/>
      <c r="N202" s="171" t="n"/>
      <c r="O202" s="171" t="n"/>
      <c r="P202" s="172" t="n"/>
      <c r="Q202" s="171" t="n"/>
      <c r="R202" s="351" t="n"/>
      <c r="S202" s="351" t="n"/>
    </row>
    <row r="203">
      <c r="J203" s="28" t="n"/>
      <c r="K203" s="27" t="n"/>
      <c r="L203" s="28" t="n"/>
      <c r="N203" s="171" t="n"/>
      <c r="O203" s="171" t="n"/>
      <c r="P203" s="172" t="n"/>
      <c r="Q203" s="171" t="n"/>
      <c r="R203" s="351" t="n"/>
      <c r="S203" s="351" t="n"/>
    </row>
    <row r="204">
      <c r="J204" s="28" t="n"/>
      <c r="K204" s="27" t="n"/>
      <c r="L204" s="28" t="n"/>
      <c r="N204" s="171" t="n"/>
      <c r="O204" s="171" t="n"/>
      <c r="P204" s="172" t="n"/>
      <c r="Q204" s="171" t="n"/>
      <c r="R204" s="351" t="n"/>
      <c r="S204" s="351" t="n"/>
    </row>
    <row r="205">
      <c r="J205" s="28" t="n"/>
      <c r="K205" s="27" t="n"/>
      <c r="L205" s="28" t="n"/>
      <c r="N205" s="171" t="n"/>
      <c r="O205" s="171" t="n"/>
      <c r="P205" s="172" t="n"/>
      <c r="Q205" s="171" t="n"/>
      <c r="R205" s="351" t="n"/>
      <c r="S205" s="351" t="n"/>
    </row>
    <row r="206">
      <c r="J206" s="28" t="n"/>
      <c r="K206" s="27" t="n"/>
      <c r="L206" s="28" t="n"/>
      <c r="N206" s="171" t="n"/>
      <c r="O206" s="171" t="n"/>
      <c r="P206" s="172" t="n"/>
      <c r="Q206" s="171" t="n"/>
      <c r="R206" s="351" t="n"/>
      <c r="S206" s="351" t="n"/>
    </row>
    <row r="207">
      <c r="J207" s="28" t="n"/>
      <c r="K207" s="27" t="n"/>
      <c r="L207" s="28" t="n"/>
      <c r="N207" s="171" t="n"/>
      <c r="O207" s="171" t="n"/>
      <c r="P207" s="172" t="n"/>
      <c r="Q207" s="171" t="n"/>
      <c r="R207" s="351" t="n"/>
      <c r="S207" s="351" t="n"/>
    </row>
    <row r="208">
      <c r="J208" s="28" t="n"/>
      <c r="K208" s="27" t="n"/>
      <c r="L208" s="28" t="n"/>
      <c r="N208" s="171" t="n"/>
      <c r="O208" s="171" t="n"/>
      <c r="P208" s="172" t="n"/>
      <c r="Q208" s="171" t="n"/>
      <c r="R208" s="351" t="n"/>
      <c r="S208" s="351" t="n"/>
    </row>
    <row r="209">
      <c r="J209" s="28" t="n"/>
      <c r="K209" s="27" t="n"/>
      <c r="L209" s="28" t="n"/>
      <c r="N209" s="171" t="n"/>
      <c r="O209" s="171" t="n"/>
      <c r="P209" s="172" t="n"/>
      <c r="Q209" s="171" t="n"/>
      <c r="R209" s="351" t="n"/>
      <c r="S209" s="351" t="n"/>
    </row>
    <row r="210">
      <c r="J210" s="28" t="n"/>
      <c r="K210" s="27" t="n"/>
      <c r="L210" s="28" t="n"/>
      <c r="N210" s="171" t="n"/>
      <c r="O210" s="171" t="n"/>
      <c r="P210" s="172" t="n"/>
      <c r="Q210" s="171" t="n"/>
      <c r="R210" s="351" t="n"/>
      <c r="S210" s="351" t="n"/>
    </row>
    <row r="211">
      <c r="J211" s="28" t="n"/>
      <c r="K211" s="27" t="n"/>
      <c r="L211" s="28" t="n"/>
      <c r="N211" s="171" t="n"/>
      <c r="O211" s="171" t="n"/>
      <c r="P211" s="172" t="n"/>
      <c r="Q211" s="171" t="n"/>
      <c r="R211" s="351" t="n"/>
      <c r="S211" s="351" t="n"/>
    </row>
    <row r="212">
      <c r="J212" s="28" t="n"/>
      <c r="K212" s="27" t="n"/>
      <c r="L212" s="28" t="n"/>
      <c r="N212" s="171" t="n"/>
      <c r="O212" s="171" t="n"/>
      <c r="P212" s="172" t="n"/>
      <c r="Q212" s="171" t="n"/>
      <c r="R212" s="351" t="n"/>
      <c r="S212" s="351" t="n"/>
    </row>
    <row r="213">
      <c r="J213" s="28" t="n"/>
      <c r="K213" s="27" t="n"/>
      <c r="L213" s="28" t="n"/>
      <c r="N213" s="171" t="n"/>
      <c r="O213" s="171" t="n"/>
      <c r="P213" s="172" t="n"/>
      <c r="Q213" s="171" t="n"/>
      <c r="R213" s="351" t="n"/>
      <c r="S213" s="351" t="n"/>
    </row>
    <row r="214">
      <c r="J214" s="28" t="n"/>
      <c r="K214" s="27" t="n"/>
      <c r="L214" s="28" t="n"/>
      <c r="N214" s="171" t="n"/>
      <c r="O214" s="171" t="n"/>
      <c r="P214" s="172" t="n"/>
      <c r="Q214" s="171" t="n"/>
      <c r="R214" s="351" t="n"/>
      <c r="S214" s="351" t="n"/>
    </row>
    <row r="215">
      <c r="J215" s="28" t="n"/>
      <c r="K215" s="27" t="n"/>
      <c r="L215" s="28" t="n"/>
      <c r="N215" s="171" t="n"/>
      <c r="O215" s="171" t="n"/>
      <c r="P215" s="172" t="n"/>
      <c r="Q215" s="171" t="n"/>
      <c r="R215" s="351" t="n"/>
      <c r="S215" s="351" t="n"/>
    </row>
    <row r="216">
      <c r="J216" s="28" t="n"/>
      <c r="K216" s="27" t="n"/>
      <c r="L216" s="28" t="n"/>
      <c r="N216" s="171" t="n"/>
      <c r="O216" s="171" t="n"/>
      <c r="P216" s="172" t="n"/>
      <c r="Q216" s="171" t="n"/>
      <c r="R216" s="351" t="n"/>
      <c r="S216" s="351" t="n"/>
    </row>
    <row r="217">
      <c r="J217" s="28" t="n"/>
      <c r="K217" s="27" t="n"/>
      <c r="L217" s="28" t="n"/>
      <c r="N217" s="171" t="n"/>
      <c r="O217" s="171" t="n"/>
      <c r="P217" s="172" t="n"/>
      <c r="Q217" s="171" t="n"/>
      <c r="R217" s="351" t="n"/>
      <c r="S217" s="351" t="n"/>
    </row>
    <row r="218">
      <c r="J218" s="28" t="n"/>
      <c r="K218" s="27" t="n"/>
      <c r="L218" s="28" t="n"/>
      <c r="N218" s="171" t="n"/>
      <c r="O218" s="171" t="n"/>
      <c r="P218" s="172" t="n"/>
      <c r="Q218" s="171" t="n"/>
      <c r="R218" s="351" t="n"/>
      <c r="S218" s="351" t="n"/>
    </row>
    <row r="219">
      <c r="J219" s="28" t="n"/>
      <c r="K219" s="27" t="n"/>
      <c r="L219" s="28" t="n"/>
      <c r="N219" s="171" t="n"/>
      <c r="O219" s="171" t="n"/>
      <c r="P219" s="172" t="n"/>
      <c r="Q219" s="171" t="n"/>
      <c r="R219" s="351" t="n"/>
      <c r="S219" s="351" t="n"/>
    </row>
    <row r="220">
      <c r="J220" s="28" t="n"/>
      <c r="K220" s="27" t="n"/>
      <c r="L220" s="28" t="n"/>
      <c r="N220" s="171" t="n"/>
      <c r="O220" s="171" t="n"/>
      <c r="P220" s="172" t="n"/>
      <c r="Q220" s="171" t="n"/>
      <c r="R220" s="351" t="n"/>
      <c r="S220" s="351" t="n"/>
    </row>
    <row r="221">
      <c r="J221" s="28" t="n"/>
      <c r="K221" s="27" t="n"/>
      <c r="L221" s="28" t="n"/>
      <c r="N221" s="171" t="n"/>
      <c r="O221" s="171" t="n"/>
      <c r="P221" s="172" t="n"/>
      <c r="Q221" s="171" t="n"/>
      <c r="R221" s="351" t="n"/>
      <c r="S221" s="351" t="n"/>
    </row>
    <row r="222">
      <c r="J222" s="28" t="n"/>
      <c r="K222" s="27" t="n"/>
      <c r="L222" s="28" t="n"/>
      <c r="N222" s="171" t="n"/>
      <c r="O222" s="171" t="n"/>
      <c r="P222" s="172" t="n"/>
      <c r="Q222" s="171" t="n"/>
      <c r="R222" s="351" t="n"/>
      <c r="S222" s="351" t="n"/>
    </row>
    <row r="223">
      <c r="J223" s="28" t="n"/>
      <c r="K223" s="27" t="n"/>
      <c r="L223" s="28" t="n"/>
      <c r="N223" s="171" t="n"/>
      <c r="O223" s="171" t="n"/>
      <c r="P223" s="172" t="n"/>
      <c r="Q223" s="171" t="n"/>
      <c r="R223" s="351" t="n"/>
      <c r="S223" s="351" t="n"/>
    </row>
    <row r="224">
      <c r="J224" s="28" t="n"/>
      <c r="K224" s="27" t="n"/>
      <c r="L224" s="28" t="n"/>
      <c r="N224" s="171" t="n"/>
      <c r="O224" s="171" t="n"/>
      <c r="P224" s="172" t="n"/>
      <c r="Q224" s="171" t="n"/>
      <c r="R224" s="351" t="n"/>
      <c r="S224" s="351" t="n"/>
    </row>
    <row r="225">
      <c r="J225" s="28" t="n"/>
      <c r="K225" s="27" t="n"/>
      <c r="L225" s="28" t="n"/>
      <c r="N225" s="171" t="n"/>
      <c r="O225" s="171" t="n"/>
      <c r="P225" s="172" t="n"/>
      <c r="Q225" s="171" t="n"/>
      <c r="R225" s="351" t="n"/>
      <c r="S225" s="351" t="n"/>
    </row>
    <row r="226">
      <c r="J226" s="28" t="n"/>
      <c r="K226" s="27" t="n"/>
      <c r="L226" s="28" t="n"/>
      <c r="N226" s="171" t="n"/>
      <c r="O226" s="171" t="n"/>
      <c r="P226" s="172" t="n"/>
      <c r="Q226" s="171" t="n"/>
      <c r="R226" s="351" t="n"/>
      <c r="S226" s="351" t="n"/>
    </row>
    <row r="227">
      <c r="J227" s="28" t="n"/>
      <c r="K227" s="27" t="n"/>
      <c r="L227" s="28" t="n"/>
      <c r="N227" s="171" t="n"/>
      <c r="O227" s="171" t="n"/>
      <c r="P227" s="172" t="n"/>
      <c r="Q227" s="171" t="n"/>
      <c r="R227" s="351" t="n"/>
      <c r="S227" s="351" t="n"/>
    </row>
    <row r="228">
      <c r="J228" s="28" t="n"/>
      <c r="K228" s="27" t="n"/>
      <c r="L228" s="28" t="n"/>
      <c r="N228" s="171" t="n"/>
      <c r="O228" s="171" t="n"/>
      <c r="P228" s="172" t="n"/>
      <c r="Q228" s="171" t="n"/>
      <c r="R228" s="351" t="n"/>
      <c r="S228" s="351" t="n"/>
    </row>
    <row r="229">
      <c r="J229" s="28" t="n"/>
      <c r="K229" s="27" t="n"/>
      <c r="L229" s="28" t="n"/>
      <c r="N229" s="171" t="n"/>
      <c r="O229" s="171" t="n"/>
      <c r="P229" s="172" t="n"/>
      <c r="Q229" s="171" t="n"/>
      <c r="R229" s="351" t="n"/>
      <c r="S229" s="351" t="n"/>
    </row>
    <row r="230">
      <c r="J230" s="28" t="n"/>
      <c r="K230" s="27" t="n"/>
      <c r="L230" s="28" t="n"/>
      <c r="N230" s="171" t="n"/>
      <c r="O230" s="171" t="n"/>
      <c r="P230" s="172" t="n"/>
      <c r="Q230" s="171" t="n"/>
      <c r="R230" s="351" t="n"/>
      <c r="S230" s="351" t="n"/>
    </row>
    <row r="231">
      <c r="J231" s="28" t="n"/>
      <c r="K231" s="27" t="n"/>
      <c r="L231" s="28" t="n"/>
      <c r="N231" s="171" t="n"/>
      <c r="O231" s="171" t="n"/>
      <c r="P231" s="172" t="n"/>
      <c r="Q231" s="171" t="n"/>
      <c r="R231" s="351" t="n"/>
      <c r="S231" s="351" t="n"/>
    </row>
    <row r="232">
      <c r="J232" s="28" t="n"/>
      <c r="K232" s="27" t="n"/>
      <c r="L232" s="28" t="n"/>
      <c r="N232" s="171" t="n"/>
      <c r="O232" s="171" t="n"/>
      <c r="P232" s="172" t="n"/>
      <c r="Q232" s="171" t="n"/>
      <c r="R232" s="351" t="n"/>
      <c r="S232" s="351" t="n"/>
    </row>
    <row r="233">
      <c r="J233" s="28" t="n"/>
      <c r="K233" s="27" t="n"/>
      <c r="L233" s="28" t="n"/>
      <c r="N233" s="171" t="n"/>
      <c r="O233" s="171" t="n"/>
      <c r="P233" s="172" t="n"/>
      <c r="Q233" s="171" t="n"/>
      <c r="R233" s="351" t="n"/>
      <c r="S233" s="351" t="n"/>
    </row>
    <row r="234">
      <c r="J234" s="28" t="n"/>
      <c r="K234" s="27" t="n"/>
      <c r="L234" s="28" t="n"/>
      <c r="N234" s="171" t="n"/>
      <c r="O234" s="171" t="n"/>
      <c r="P234" s="172" t="n"/>
      <c r="Q234" s="171" t="n"/>
      <c r="R234" s="351" t="n"/>
      <c r="S234" s="351" t="n"/>
    </row>
    <row r="235">
      <c r="J235" s="28" t="n"/>
      <c r="K235" s="27" t="n"/>
      <c r="L235" s="28" t="n"/>
      <c r="N235" s="171" t="n"/>
      <c r="O235" s="171" t="n"/>
      <c r="P235" s="172" t="n"/>
      <c r="Q235" s="171" t="n"/>
      <c r="R235" s="351" t="n"/>
      <c r="S235" s="351" t="n"/>
    </row>
    <row r="236">
      <c r="B236" s="27" t="n"/>
      <c r="C236" s="27" t="n"/>
      <c r="D236" s="27" t="n"/>
      <c r="E236" s="27" t="n"/>
      <c r="F236" s="27" t="n"/>
      <c r="G236" s="27" t="n"/>
      <c r="H236" s="27" t="n"/>
      <c r="J236" s="28" t="n"/>
      <c r="K236" s="27" t="n"/>
      <c r="L236" s="28" t="n"/>
      <c r="N236" s="171" t="n"/>
      <c r="O236" s="171" t="n"/>
      <c r="P236" s="351" t="n"/>
      <c r="Q236" s="171" t="n"/>
      <c r="R236" s="351" t="n"/>
      <c r="S236" s="351" t="n"/>
    </row>
    <row r="237">
      <c r="B237" s="27" t="n"/>
      <c r="C237" s="27" t="n"/>
      <c r="D237" s="27" t="n"/>
      <c r="E237" s="27" t="n"/>
      <c r="F237" s="27" t="n"/>
      <c r="G237" s="27" t="n"/>
      <c r="H237" s="27" t="n"/>
      <c r="J237" s="28" t="n"/>
      <c r="K237" s="27" t="n"/>
      <c r="L237" s="28" t="n"/>
      <c r="N237" s="171" t="n"/>
      <c r="O237" s="171" t="n"/>
      <c r="P237" s="351" t="n"/>
      <c r="Q237" s="171" t="n"/>
      <c r="R237" s="351" t="n"/>
      <c r="S237" s="351" t="n"/>
    </row>
    <row r="238">
      <c r="B238" s="27" t="n"/>
      <c r="C238" s="27" t="n"/>
      <c r="D238" s="27" t="n"/>
      <c r="E238" s="27" t="n"/>
      <c r="F238" s="27" t="n"/>
      <c r="G238" s="27" t="n"/>
      <c r="H238" s="27" t="n"/>
      <c r="J238" s="28" t="n"/>
      <c r="K238" s="27" t="n"/>
      <c r="L238" s="28" t="n"/>
      <c r="N238" s="171" t="n"/>
      <c r="O238" s="171" t="n"/>
      <c r="P238" s="351" t="n"/>
      <c r="Q238" s="171" t="n"/>
      <c r="R238" s="351" t="n"/>
      <c r="S238" s="351" t="n"/>
    </row>
    <row r="239">
      <c r="B239" s="27" t="n"/>
      <c r="C239" s="27" t="n"/>
      <c r="D239" s="27" t="n"/>
      <c r="E239" s="27" t="n"/>
      <c r="F239" s="27" t="n"/>
      <c r="G239" s="27" t="n"/>
      <c r="H239" s="27" t="n"/>
      <c r="J239" s="28" t="n"/>
      <c r="K239" s="27" t="n"/>
      <c r="L239" s="28" t="n"/>
      <c r="N239" s="171" t="n"/>
      <c r="O239" s="171" t="n"/>
      <c r="P239" s="351" t="n"/>
      <c r="Q239" s="171" t="n"/>
      <c r="R239" s="351" t="n"/>
      <c r="S239" s="351" t="n"/>
    </row>
    <row r="240">
      <c r="B240" s="27" t="n"/>
      <c r="C240" s="27" t="n"/>
      <c r="D240" s="27" t="n"/>
      <c r="E240" s="27" t="n"/>
      <c r="F240" s="27" t="n"/>
      <c r="G240" s="27" t="n"/>
      <c r="H240" s="27" t="n"/>
      <c r="J240" s="28" t="n"/>
      <c r="K240" s="27" t="n"/>
      <c r="L240" s="28" t="n"/>
      <c r="N240" s="171" t="n"/>
      <c r="O240" s="171" t="n"/>
      <c r="P240" s="351" t="n"/>
      <c r="Q240" s="171" t="n"/>
      <c r="R240" s="351" t="n"/>
      <c r="S240" s="351" t="n"/>
    </row>
    <row r="241">
      <c r="B241" s="121" t="n"/>
      <c r="C241" s="121" t="n"/>
      <c r="D241" s="121" t="n"/>
      <c r="E241" s="121" t="n"/>
      <c r="F241" s="121" t="n"/>
      <c r="G241" s="121" t="n"/>
      <c r="H241" s="375" t="n"/>
      <c r="J241" s="28" t="n"/>
      <c r="K241" s="27" t="n"/>
      <c r="L241" s="28" t="n"/>
      <c r="N241" s="171" t="n"/>
      <c r="O241" s="171" t="n"/>
      <c r="P241" s="351" t="n"/>
      <c r="Q241" s="171" t="n"/>
      <c r="R241" s="351" t="n"/>
      <c r="S241" s="351" t="n"/>
    </row>
    <row r="242">
      <c r="J242" s="28" t="n"/>
      <c r="K242" s="27" t="n"/>
      <c r="L242" s="28" t="n"/>
      <c r="N242" s="171" t="n"/>
      <c r="O242" s="171" t="n"/>
      <c r="P242" s="351" t="n"/>
      <c r="Q242" s="171" t="n"/>
      <c r="R242" s="351" t="n"/>
      <c r="S242" s="351" t="n"/>
    </row>
    <row r="243">
      <c r="J243" s="28" t="n"/>
      <c r="K243" s="27" t="n"/>
      <c r="L243" s="28" t="n"/>
      <c r="N243" s="171" t="n"/>
      <c r="O243" s="171" t="n"/>
      <c r="P243" s="351" t="n"/>
      <c r="Q243" s="171" t="n"/>
      <c r="R243" s="351" t="n"/>
      <c r="S243" s="351" t="n"/>
    </row>
    <row r="244">
      <c r="J244" s="28" t="n"/>
      <c r="K244" s="27" t="n"/>
      <c r="L244" s="28" t="n"/>
      <c r="N244" s="171" t="n"/>
      <c r="O244" s="171" t="n"/>
      <c r="P244" s="351" t="n"/>
      <c r="Q244" s="171" t="n"/>
      <c r="R244" s="351" t="n"/>
      <c r="S244" s="351" t="n"/>
    </row>
    <row r="245">
      <c r="J245" s="28" t="n"/>
      <c r="K245" s="27" t="n"/>
      <c r="L245" s="28" t="n"/>
      <c r="N245" s="171" t="n"/>
      <c r="O245" s="171" t="n"/>
      <c r="P245" s="351" t="n"/>
      <c r="Q245" s="171" t="n"/>
      <c r="R245" s="351" t="n"/>
      <c r="S245" s="351" t="n"/>
    </row>
    <row r="246">
      <c r="J246" s="28" t="n"/>
      <c r="K246" s="27" t="n"/>
      <c r="L246" s="28" t="n"/>
      <c r="N246" s="171" t="n"/>
      <c r="O246" s="171" t="n"/>
      <c r="P246" s="351" t="n"/>
      <c r="Q246" s="171" t="n"/>
      <c r="R246" s="351" t="n"/>
      <c r="S246" s="351" t="n"/>
    </row>
    <row r="247">
      <c r="J247" s="28" t="n"/>
      <c r="K247" s="27" t="n"/>
      <c r="L247" s="28" t="n"/>
      <c r="N247" s="171" t="n"/>
      <c r="O247" s="171" t="n"/>
      <c r="P247" s="351" t="n"/>
      <c r="Q247" s="171" t="n"/>
      <c r="R247" s="351" t="n"/>
      <c r="S247" s="351" t="n"/>
    </row>
    <row r="248">
      <c r="J248" s="28" t="n"/>
      <c r="K248" s="27" t="n"/>
      <c r="L248" s="28" t="n"/>
      <c r="N248" s="171" t="n"/>
      <c r="O248" s="171" t="n"/>
      <c r="P248" s="351" t="n"/>
      <c r="Q248" s="171" t="n"/>
      <c r="R248" s="351" t="n"/>
      <c r="S248" s="351" t="n"/>
    </row>
    <row r="249">
      <c r="J249" s="28" t="n"/>
      <c r="K249" s="27" t="n"/>
      <c r="L249" s="28" t="n"/>
      <c r="N249" s="171" t="n"/>
      <c r="O249" s="171" t="n"/>
      <c r="P249" s="351" t="n"/>
      <c r="Q249" s="171" t="n"/>
      <c r="R249" s="351" t="n"/>
      <c r="S249" s="351" t="n"/>
    </row>
  </sheetData>
  <mergeCells count="17">
    <mergeCell ref="J7:N7"/>
    <mergeCell ref="B12:H12"/>
    <mergeCell ref="I12:N12"/>
    <mergeCell ref="J3:N3"/>
    <mergeCell ref="J8:N8"/>
    <mergeCell ref="J9:N9"/>
    <mergeCell ref="G11:H11"/>
    <mergeCell ref="J2:N2"/>
    <mergeCell ref="G3:H3"/>
    <mergeCell ref="G6:H6"/>
    <mergeCell ref="J6:N6"/>
    <mergeCell ref="G7:H7"/>
    <mergeCell ref="J11:N11"/>
    <mergeCell ref="J10:N10"/>
    <mergeCell ref="G10:H10"/>
    <mergeCell ref="G8:H8"/>
    <mergeCell ref="G9:H9"/>
  </mergeCells>
  <conditionalFormatting sqref="U67 U109:U112">
    <cfRule priority="16" stopIfTrue="1" type="uniqueValues"/>
  </conditionalFormatting>
  <conditionalFormatting sqref="U49">
    <cfRule priority="15" stopIfTrue="1" type="uniqueValues"/>
  </conditionalFormatting>
  <conditionalFormatting sqref="V134">
    <cfRule priority="14" stopIfTrue="1" type="uniqueValues"/>
  </conditionalFormatting>
  <conditionalFormatting sqref="AC134">
    <cfRule priority="13" stopIfTrue="1" type="uniqueValues"/>
  </conditionalFormatting>
  <conditionalFormatting sqref="V154">
    <cfRule priority="12" stopIfTrue="1" type="uniqueValues"/>
  </conditionalFormatting>
  <conditionalFormatting sqref="AC154">
    <cfRule priority="11" stopIfTrue="1" type="uniqueValues"/>
  </conditionalFormatting>
  <conditionalFormatting sqref="V174">
    <cfRule priority="10" stopIfTrue="1" type="uniqueValues"/>
  </conditionalFormatting>
  <conditionalFormatting sqref="AC174">
    <cfRule priority="9" stopIfTrue="1" type="uniqueValues"/>
  </conditionalFormatting>
  <conditionalFormatting sqref="AA49">
    <cfRule priority="8" stopIfTrue="1" type="uniqueValues"/>
  </conditionalFormatting>
  <conditionalFormatting sqref="U108">
    <cfRule priority="7" stopIfTrue="1" type="uniqueValues"/>
  </conditionalFormatting>
  <conditionalFormatting sqref="AA67">
    <cfRule priority="6" stopIfTrue="1" type="uniqueValues"/>
  </conditionalFormatting>
  <conditionalFormatting sqref="I27">
    <cfRule priority="5" stopIfTrue="1" type="uniqueValues"/>
  </conditionalFormatting>
  <conditionalFormatting sqref="I28">
    <cfRule priority="4" stopIfTrue="1" type="uniqueValues"/>
  </conditionalFormatting>
  <conditionalFormatting sqref="I29">
    <cfRule priority="3" stopIfTrue="1" type="uniqueValues"/>
  </conditionalFormatting>
  <conditionalFormatting sqref="I30">
    <cfRule priority="2" stopIfTrue="1" type="uniqueValues"/>
  </conditionalFormatting>
  <conditionalFormatting sqref="I31">
    <cfRule priority="1" stopIfTrue="1" type="uniqueValues"/>
  </conditionalFormatting>
  <pageMargins bottom="0.75" footer="0.3" header="0.3" left="0.7" right="0.7" top="0.75"/>
  <pageSetup fitToHeight="0" orientation="landscape" scale="17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J236"/>
  <sheetViews>
    <sheetView workbookViewId="0">
      <selection activeCell="L26" sqref="L26"/>
    </sheetView>
  </sheetViews>
  <sheetFormatPr baseColWidth="10" defaultRowHeight="15"/>
  <cols>
    <col customWidth="1" max="1" min="1" style="62" width="9.33203125"/>
    <col customWidth="1" max="2" min="2" style="62" width="13.5"/>
    <col customWidth="1" max="3" min="3" style="62" width="9.83203125"/>
    <col customWidth="1" max="4" min="4" style="62" width="8.6640625"/>
    <col customWidth="1" max="5" min="5" style="62" width="9.83203125"/>
    <col customWidth="1" max="6" min="6" style="62" width="9.5"/>
    <col customWidth="1" max="7" min="7" style="62" width="8.83203125"/>
    <col customWidth="1" max="8" min="8" style="62" width="10.83203125"/>
    <col customWidth="1" max="9" min="9" style="62" width="13.5"/>
    <col customWidth="1" max="10" min="10" style="62" width="8.6640625"/>
    <col customWidth="1" max="11" min="11" style="62" width="9.5"/>
    <col customWidth="1" max="12" min="12" style="62" width="8.6640625"/>
    <col customWidth="1" max="13" min="13" style="62" width="8.83203125"/>
    <col customWidth="1" max="15" min="14" style="62" width="11.33203125"/>
    <col customWidth="1" max="16" min="16" style="62" width="7.1640625"/>
    <col bestFit="1" customWidth="1" max="17" min="17" style="62" width="9.83203125"/>
    <col customWidth="1" max="19" min="18" style="62" width="10.33203125"/>
    <col customWidth="1" max="20" min="20" style="62" width="8.5"/>
    <col bestFit="1" customWidth="1" max="21" min="21" style="62" width="10.5"/>
    <col customWidth="1" max="23" min="22" style="62" width="8.83203125"/>
    <col bestFit="1" customWidth="1" max="24" min="24" style="62" width="9.5"/>
    <col customWidth="1" max="30" min="25" style="62" width="8.83203125"/>
    <col customWidth="1" max="31" min="31" style="62" width="12.1640625"/>
    <col customWidth="1" max="256" min="32" style="62" width="8.83203125"/>
  </cols>
  <sheetData>
    <row customHeight="1" ht="20.25" r="1" s="62" thickBot="1">
      <c r="B1" s="135" t="inlineStr">
        <is>
          <t>Pre-Surveillance to Surveillance Conversion report (10 Weeks)</t>
        </is>
      </c>
      <c r="C1" s="135" t="n"/>
      <c r="D1" s="135" t="n"/>
      <c r="E1" s="135" t="n"/>
      <c r="F1" s="135" t="n"/>
      <c r="G1" s="135" t="n"/>
      <c r="H1" s="135" t="n"/>
      <c r="I1" s="135" t="n"/>
      <c r="J1" s="136" t="n"/>
      <c r="K1" s="136" t="n"/>
    </row>
    <row customHeight="1" ht="16" r="2" s="62" thickBot="1">
      <c r="B2" s="68" t="inlineStr">
        <is>
          <t>Patient Study Number</t>
        </is>
      </c>
      <c r="C2" s="69" t="n"/>
      <c r="D2" s="69" t="n"/>
      <c r="E2" s="70" t="inlineStr">
        <is>
          <t>177628</t>
        </is>
      </c>
      <c r="F2" s="71" t="n"/>
      <c r="G2" s="104" t="n"/>
      <c r="H2" s="70" t="inlineStr">
        <is>
          <t>Supplemental Data</t>
        </is>
      </c>
      <c r="I2" s="294" t="inlineStr">
        <is>
          <t>Patient NL</t>
        </is>
      </c>
      <c r="J2" s="295" t="inlineStr">
        <is>
          <t>ABNL (Days)</t>
        </is>
      </c>
      <c r="K2" s="346" t="n"/>
      <c r="L2" s="346" t="n"/>
      <c r="M2" s="346" t="n"/>
      <c r="N2" s="347" t="n"/>
      <c r="O2" s="30" t="n"/>
      <c r="P2" s="30" t="n"/>
      <c r="Q2" s="67" t="n"/>
      <c r="R2" s="67" t="n"/>
      <c r="S2" s="67" t="n"/>
      <c r="U2" s="29" t="n"/>
      <c r="V2" s="29" t="n"/>
      <c r="W2" s="29" t="n"/>
      <c r="X2" s="29" t="n"/>
      <c r="Y2" s="29" t="n"/>
      <c r="AA2" s="29" t="n"/>
      <c r="AB2" s="29" t="n"/>
      <c r="AC2" s="29" t="n"/>
      <c r="AD2" s="29" t="n"/>
      <c r="AE2" s="29" t="n"/>
    </row>
    <row r="3">
      <c r="B3" s="72" t="inlineStr">
        <is>
          <t>Report Date</t>
        </is>
      </c>
      <c r="C3" s="79" t="n"/>
      <c r="D3" s="79" t="n"/>
      <c r="E3" s="74" t="inlineStr">
        <is>
          <t>11/04/19</t>
        </is>
      </c>
      <c r="F3" s="75" t="n"/>
      <c r="G3" s="296" t="inlineStr">
        <is>
          <t>Questionnare</t>
        </is>
      </c>
      <c r="H3" s="348" t="n"/>
      <c r="I3" s="231" t="inlineStr">
        <is>
          <t>NA</t>
        </is>
      </c>
      <c r="J3" s="387" t="inlineStr">
        <is>
          <t>NA</t>
        </is>
      </c>
      <c r="K3" s="348" t="n"/>
      <c r="L3" s="348" t="n"/>
      <c r="M3" s="348" t="n"/>
      <c r="N3" s="350" t="n"/>
      <c r="O3" s="30" t="n"/>
      <c r="P3" s="30" t="n"/>
      <c r="Q3" s="67" t="n"/>
      <c r="R3" s="67" t="n"/>
      <c r="S3" s="67" t="n"/>
      <c r="U3" s="29" t="n"/>
      <c r="V3" s="29" t="n"/>
      <c r="W3" s="29" t="n"/>
      <c r="X3" s="29" t="n"/>
      <c r="Y3" s="29" t="n"/>
      <c r="AA3" s="29" t="n"/>
      <c r="AB3" s="29" t="n"/>
      <c r="AC3" s="29" t="n"/>
      <c r="AD3" s="29" t="n"/>
      <c r="AE3" s="29" t="n"/>
    </row>
    <row r="4">
      <c r="A4" s="351" t="n"/>
      <c r="B4" s="72" t="inlineStr">
        <is>
          <t>Surveillance week</t>
        </is>
      </c>
      <c r="C4" s="79" t="n"/>
      <c r="D4" s="79" t="n"/>
      <c r="E4" s="76" t="n">
        <v>6</v>
      </c>
      <c r="F4" s="75" t="n"/>
      <c r="G4" s="229" t="n"/>
      <c r="H4" s="227" t="n"/>
      <c r="I4" s="228" t="n"/>
      <c r="J4" s="230" t="n"/>
      <c r="K4" s="226" t="n"/>
      <c r="L4" s="226" t="n"/>
      <c r="M4" s="226" t="n"/>
      <c r="N4" s="232" t="n"/>
      <c r="X4" s="27" t="n"/>
      <c r="Y4" s="28" t="n"/>
      <c r="AA4" s="27" t="n"/>
      <c r="AB4" s="27" t="n"/>
      <c r="AC4" s="27" t="n"/>
      <c r="AD4" s="27" t="n"/>
      <c r="AE4" s="55" t="n"/>
    </row>
    <row r="5">
      <c r="A5" s="351" t="n"/>
      <c r="B5" s="72" t="inlineStr">
        <is>
          <t xml:space="preserve">FEV1 (L) </t>
        </is>
      </c>
      <c r="C5" s="81" t="n"/>
      <c r="D5" s="81" t="n"/>
      <c r="E5" s="81" t="n"/>
      <c r="F5" s="75" t="n"/>
      <c r="G5" s="335" t="n"/>
      <c r="H5" s="336" t="n"/>
      <c r="I5" s="221" t="n"/>
      <c r="J5" s="222" t="n"/>
      <c r="K5" s="223" t="n"/>
      <c r="L5" s="223" t="n"/>
      <c r="M5" s="223" t="n"/>
      <c r="N5" s="224" t="n"/>
      <c r="X5" s="27" t="n"/>
      <c r="Y5" s="28" t="n"/>
      <c r="AA5" s="27" t="n"/>
      <c r="AB5" s="27" t="n"/>
      <c r="AC5" s="27" t="n"/>
      <c r="AD5" s="27" t="n"/>
      <c r="AE5" s="55" t="n"/>
    </row>
    <row r="6">
      <c r="A6" s="351" t="n"/>
      <c r="B6" s="72" t="inlineStr">
        <is>
          <t xml:space="preserve">    Pre-Surv NL Range</t>
        </is>
      </c>
      <c r="C6" s="81" t="n"/>
      <c r="D6" s="217">
        <f>(D41)</f>
        <v/>
      </c>
      <c r="E6" s="341">
        <f>(E30)</f>
        <v/>
      </c>
      <c r="F6" s="77" t="n"/>
      <c r="G6" s="335" t="inlineStr">
        <is>
          <t>Oximetry</t>
        </is>
      </c>
      <c r="H6" s="63" t="n"/>
      <c r="I6" s="78" t="n"/>
      <c r="J6" s="385" t="n"/>
      <c r="K6" s="63" t="n"/>
      <c r="L6" s="63" t="n"/>
      <c r="M6" s="63" t="n"/>
      <c r="N6" s="386" t="n"/>
      <c r="X6" s="27" t="n"/>
      <c r="Y6" s="28" t="n"/>
      <c r="AA6" s="27" t="n"/>
      <c r="AB6" s="27" t="n"/>
      <c r="AC6" s="27" t="n"/>
      <c r="AD6" s="27" t="n"/>
      <c r="AE6" s="55" t="n"/>
    </row>
    <row r="7">
      <c r="A7" s="351" t="n"/>
      <c r="B7" s="72" t="inlineStr">
        <is>
          <t xml:space="preserve">    Current NL Range</t>
        </is>
      </c>
      <c r="C7" s="81" t="n"/>
      <c r="D7" s="342" t="inlineStr">
        <is>
          <t>NA</t>
        </is>
      </c>
      <c r="E7" s="388" t="n"/>
      <c r="F7" s="77" t="n"/>
      <c r="G7" s="274" t="inlineStr">
        <is>
          <t>Mean O2 Sat (%)</t>
        </is>
      </c>
      <c r="H7" s="355" t="n"/>
      <c r="I7" s="158" t="n">
        <v>93</v>
      </c>
      <c r="J7" s="356" t="n"/>
      <c r="K7" s="355" t="n"/>
      <c r="L7" s="355" t="n"/>
      <c r="M7" s="355" t="n"/>
      <c r="N7" s="357" t="n"/>
      <c r="P7" s="172" t="n"/>
      <c r="Q7" s="171" t="n"/>
      <c r="R7" s="351" t="n"/>
      <c r="S7" s="351" t="n"/>
      <c r="U7" s="27" t="n"/>
      <c r="V7" s="27" t="n"/>
      <c r="W7" s="27" t="n"/>
      <c r="X7" s="27" t="n"/>
      <c r="Y7" s="28" t="n"/>
      <c r="AA7" s="27" t="n"/>
      <c r="AB7" s="27" t="n"/>
      <c r="AC7" s="27" t="n"/>
      <c r="AD7" s="27" t="n"/>
      <c r="AE7" s="55" t="n"/>
    </row>
    <row r="8">
      <c r="A8" s="351" t="n"/>
      <c r="B8" s="225" t="n"/>
      <c r="C8" s="81" t="n"/>
      <c r="D8" s="342" t="n"/>
      <c r="E8" s="388" t="n"/>
      <c r="F8" s="77" t="n"/>
      <c r="G8" s="267" t="inlineStr">
        <is>
          <t>O2 Sat (%) Range</t>
        </is>
      </c>
      <c r="I8" s="158" t="n">
        <v>98</v>
      </c>
      <c r="J8" s="358" t="n"/>
      <c r="N8" s="359" t="n"/>
      <c r="P8" s="172" t="n"/>
      <c r="Q8" s="171" t="n"/>
      <c r="R8" s="351" t="n"/>
      <c r="S8" s="351" t="n"/>
      <c r="U8" s="27" t="n"/>
      <c r="V8" s="27" t="n"/>
      <c r="W8" s="27" t="n"/>
      <c r="X8" s="27" t="n"/>
      <c r="Y8" s="28" t="n"/>
      <c r="AA8" s="27" t="n"/>
      <c r="AB8" s="27" t="n"/>
      <c r="AC8" s="27" t="n"/>
      <c r="AD8" s="27" t="n"/>
      <c r="AE8" s="55" t="n"/>
    </row>
    <row r="9">
      <c r="A9" s="351" t="n"/>
      <c r="B9" s="72" t="inlineStr">
        <is>
          <t>FEV1 Variance</t>
        </is>
      </c>
      <c r="C9" s="79" t="n"/>
      <c r="D9" s="79" t="n"/>
      <c r="E9" s="126" t="inlineStr">
        <is>
          <t>NA</t>
        </is>
      </c>
      <c r="F9" s="77" t="n"/>
      <c r="G9" s="267" t="inlineStr">
        <is>
          <t>Lowest Value</t>
        </is>
      </c>
      <c r="I9" s="178" t="n">
        <v>91</v>
      </c>
      <c r="J9" s="360" t="n"/>
      <c r="N9" s="359" t="n"/>
      <c r="P9" s="172" t="n"/>
      <c r="Q9" s="171" t="n"/>
      <c r="R9" s="351" t="n"/>
      <c r="S9" s="351" t="n"/>
      <c r="U9" s="27" t="n"/>
      <c r="V9" s="27" t="n"/>
      <c r="W9" s="27" t="n"/>
      <c r="X9" s="27" t="n"/>
      <c r="Y9" s="28" t="n"/>
      <c r="AA9" s="27" t="n"/>
      <c r="AB9" s="27" t="n"/>
      <c r="AC9" s="27" t="n"/>
      <c r="AD9" s="27" t="n"/>
      <c r="AE9" s="55" t="n"/>
    </row>
    <row r="10">
      <c r="A10" s="351" t="n"/>
      <c r="B10" s="72" t="inlineStr">
        <is>
          <t>FEV1 Variance Persistence</t>
        </is>
      </c>
      <c r="C10" s="79" t="n"/>
      <c r="D10" s="79" t="n"/>
      <c r="E10" s="126" t="inlineStr">
        <is>
          <t>NA</t>
        </is>
      </c>
      <c r="F10" s="77" t="n"/>
      <c r="G10" s="267" t="inlineStr">
        <is>
          <t>Duration (s)</t>
        </is>
      </c>
      <c r="I10" s="158" t="inlineStr">
        <is>
          <t>NA</t>
        </is>
      </c>
      <c r="J10" s="361" t="n"/>
      <c r="N10" s="359" t="n"/>
      <c r="P10" s="172" t="n"/>
      <c r="Q10" s="171" t="n"/>
      <c r="R10" s="351" t="n"/>
      <c r="S10" s="351" t="n"/>
      <c r="U10" s="27" t="n"/>
      <c r="V10" s="27" t="n"/>
      <c r="W10" s="27" t="n"/>
      <c r="X10" s="27" t="n"/>
      <c r="Y10" s="28" t="n"/>
      <c r="AA10" s="27" t="n"/>
      <c r="AB10" s="27" t="n"/>
      <c r="AC10" s="27" t="n"/>
      <c r="AD10" s="27" t="n"/>
      <c r="AE10" s="55" t="n"/>
    </row>
    <row customHeight="1" ht="16" r="11" s="62" thickBot="1">
      <c r="A11" s="351" t="n"/>
      <c r="B11" s="83" t="inlineStr">
        <is>
          <t>Lowest FEV1 (current month)</t>
        </is>
      </c>
      <c r="C11" s="84" t="n"/>
      <c r="D11" s="84" t="n"/>
      <c r="E11" s="106" t="inlineStr">
        <is>
          <t>NA</t>
        </is>
      </c>
      <c r="F11" s="85" t="n"/>
      <c r="G11" s="285" t="inlineStr">
        <is>
          <t>Heart Rate (B/M)</t>
        </is>
      </c>
      <c r="H11" s="362" t="n"/>
      <c r="I11" s="216" t="inlineStr">
        <is>
          <t>48-82</t>
        </is>
      </c>
      <c r="J11" s="363" t="n"/>
      <c r="K11" s="362" t="n"/>
      <c r="L11" s="362" t="n"/>
      <c r="M11" s="362" t="n"/>
      <c r="N11" s="364" t="n"/>
      <c r="P11" s="172" t="n"/>
      <c r="Q11" s="171" t="n"/>
      <c r="R11" s="351" t="n"/>
      <c r="S11" s="351" t="n"/>
      <c r="U11" s="27" t="n"/>
      <c r="V11" s="27" t="n"/>
      <c r="W11" s="27" t="n"/>
      <c r="X11" s="27" t="n"/>
      <c r="Y11" s="28" t="n"/>
      <c r="AA11" s="27" t="n"/>
      <c r="AB11" s="27" t="n"/>
      <c r="AC11" s="27" t="n"/>
      <c r="AD11" s="27" t="n"/>
      <c r="AE11" s="55" t="n"/>
    </row>
    <row r="12">
      <c r="A12" s="351" t="n"/>
      <c r="B12" s="81" t="n"/>
      <c r="C12" s="79" t="n"/>
      <c r="D12" s="82" t="inlineStr">
        <is>
          <t>Pre-Surveillance Weeks 1-10</t>
        </is>
      </c>
      <c r="E12" s="86" t="n"/>
      <c r="F12" s="79" t="n"/>
      <c r="G12" s="87" t="n"/>
      <c r="H12" s="81" t="n"/>
      <c r="I12" s="340" t="inlineStr">
        <is>
          <t>Pre-Surveillance Weeks 10-7</t>
        </is>
      </c>
      <c r="P12" s="172" t="n"/>
      <c r="Q12" s="171" t="n"/>
      <c r="R12" s="351" t="n"/>
      <c r="S12" s="351" t="n"/>
      <c r="U12" s="27" t="n"/>
      <c r="V12" s="27" t="n"/>
      <c r="W12" s="27" t="n"/>
      <c r="X12" s="27" t="n"/>
      <c r="Y12" s="28" t="n"/>
      <c r="AA12" s="27" t="n"/>
      <c r="AB12" s="27" t="n"/>
      <c r="AC12" s="27" t="n"/>
      <c r="AD12" s="27" t="n"/>
      <c r="AE12" s="55" t="n"/>
    </row>
    <row r="13">
      <c r="A13" s="351" t="n"/>
      <c r="B13" s="81" t="n"/>
      <c r="C13" s="88" t="n"/>
      <c r="D13" s="88" t="n"/>
      <c r="E13" s="88" t="n"/>
      <c r="F13" s="88" t="n"/>
      <c r="G13" s="88" t="n"/>
      <c r="H13" s="81" t="n"/>
      <c r="I13" s="88" t="n"/>
      <c r="J13" s="88" t="n"/>
      <c r="K13" s="88" t="n"/>
      <c r="L13" s="88" t="n"/>
      <c r="M13" s="88" t="n"/>
      <c r="N13" s="81" t="n"/>
      <c r="P13" s="172" t="n"/>
      <c r="Q13" s="171" t="n"/>
      <c r="R13" s="351" t="n"/>
      <c r="S13" s="351" t="n"/>
      <c r="U13" s="29" t="n"/>
      <c r="V13" s="29" t="n"/>
      <c r="W13" s="29" t="n"/>
      <c r="X13" s="29" t="n"/>
      <c r="Y13" s="29" t="n"/>
      <c r="AA13" s="29" t="n"/>
      <c r="AB13" s="29" t="n"/>
      <c r="AC13" s="29" t="n"/>
      <c r="AD13" s="29" t="n"/>
      <c r="AE13" s="29" t="n"/>
    </row>
    <row r="14">
      <c r="A14" s="351" t="n"/>
      <c r="B14" s="81" t="n"/>
      <c r="C14" s="88" t="n"/>
      <c r="D14" s="88" t="n"/>
      <c r="E14" s="88" t="n"/>
      <c r="F14" s="88" t="n"/>
      <c r="G14" s="88" t="n"/>
      <c r="H14" s="81" t="n"/>
      <c r="I14" s="88" t="n"/>
      <c r="J14" s="88" t="n"/>
      <c r="K14" s="88" t="n"/>
      <c r="L14" s="88" t="n"/>
      <c r="M14" s="88" t="n"/>
      <c r="N14" s="81" t="n"/>
      <c r="P14" s="172" t="n"/>
      <c r="Q14" s="171" t="n"/>
      <c r="R14" s="351" t="n"/>
      <c r="S14" s="351" t="n"/>
      <c r="U14" s="29" t="n"/>
      <c r="V14" s="29" t="n"/>
      <c r="W14" s="29" t="n"/>
      <c r="X14" s="29" t="n"/>
      <c r="Y14" s="29" t="n"/>
      <c r="AA14" s="29" t="n"/>
      <c r="AB14" s="29" t="n"/>
      <c r="AC14" s="29" t="n"/>
      <c r="AD14" s="29" t="n"/>
      <c r="AE14" s="29" t="n"/>
    </row>
    <row r="15">
      <c r="A15" s="351" t="n"/>
      <c r="B15" s="81" t="n"/>
      <c r="C15" s="88" t="n"/>
      <c r="D15" s="88" t="n"/>
      <c r="E15" s="88" t="n"/>
      <c r="F15" s="88" t="n"/>
      <c r="G15" s="88" t="n"/>
      <c r="H15" s="81" t="n"/>
      <c r="I15" s="88" t="n"/>
      <c r="J15" s="88" t="n"/>
      <c r="K15" s="88" t="n"/>
      <c r="L15" s="88" t="n"/>
      <c r="M15" s="88" t="n"/>
      <c r="N15" s="81" t="n"/>
      <c r="P15" s="172" t="n"/>
      <c r="Q15" s="171" t="n"/>
      <c r="R15" s="351" t="n"/>
      <c r="S15" s="351" t="n"/>
      <c r="U15" s="29" t="n"/>
      <c r="V15" s="29" t="n"/>
      <c r="W15" s="29" t="n"/>
      <c r="X15" s="29" t="n"/>
      <c r="Y15" s="29" t="n"/>
      <c r="AA15" s="29" t="n"/>
      <c r="AB15" s="29" t="n"/>
      <c r="AC15" s="29" t="n"/>
      <c r="AD15" s="29" t="n"/>
      <c r="AE15" s="29" t="n"/>
    </row>
    <row r="16">
      <c r="A16" s="351" t="n"/>
      <c r="B16" s="81" t="n"/>
      <c r="C16" s="88" t="n"/>
      <c r="D16" s="88" t="n"/>
      <c r="E16" s="88" t="n"/>
      <c r="F16" s="88" t="n"/>
      <c r="G16" s="88" t="n"/>
      <c r="H16" s="81" t="n"/>
      <c r="I16" s="88" t="n"/>
      <c r="J16" s="88" t="n"/>
      <c r="K16" s="88" t="n"/>
      <c r="L16" s="88" t="n"/>
      <c r="M16" s="88" t="n"/>
      <c r="N16" s="81" t="n"/>
      <c r="P16" s="172" t="n"/>
      <c r="Q16" s="171" t="n"/>
      <c r="R16" s="351" t="n"/>
      <c r="S16" s="351" t="n"/>
      <c r="U16" s="29" t="n"/>
      <c r="V16" s="29" t="n"/>
      <c r="W16" s="29" t="n"/>
      <c r="X16" s="29" t="n"/>
      <c r="Y16" s="29" t="n"/>
      <c r="AA16" s="29" t="n"/>
      <c r="AB16" s="29" t="n"/>
      <c r="AC16" s="29" t="n"/>
      <c r="AD16" s="29" t="n"/>
      <c r="AE16" s="29" t="n"/>
    </row>
    <row r="17">
      <c r="A17" s="351" t="n"/>
      <c r="B17" s="81" t="n"/>
      <c r="C17" s="88" t="n"/>
      <c r="D17" s="88" t="n"/>
      <c r="E17" s="88" t="n"/>
      <c r="F17" s="88" t="n"/>
      <c r="G17" s="88" t="n"/>
      <c r="H17" s="81" t="n"/>
      <c r="I17" s="88" t="n"/>
      <c r="J17" s="88" t="n"/>
      <c r="K17" s="88" t="n"/>
      <c r="L17" s="88" t="n"/>
      <c r="M17" s="88" t="n"/>
      <c r="N17" s="81" t="n"/>
      <c r="P17" s="172" t="n"/>
      <c r="Q17" s="171" t="n"/>
      <c r="R17" s="351" t="n"/>
      <c r="S17" s="351" t="n"/>
      <c r="U17" s="29" t="n"/>
      <c r="V17" s="29" t="n"/>
      <c r="W17" s="29" t="n"/>
      <c r="X17" s="29" t="n"/>
      <c r="Y17" s="29" t="n"/>
      <c r="AA17" s="29" t="n"/>
      <c r="AB17" s="29" t="n"/>
      <c r="AC17" s="29" t="n"/>
      <c r="AD17" s="29" t="n"/>
      <c r="AE17" s="29" t="n"/>
    </row>
    <row r="18">
      <c r="A18" s="351" t="n"/>
      <c r="B18" s="81" t="n"/>
      <c r="C18" s="88" t="n"/>
      <c r="D18" s="88" t="n"/>
      <c r="E18" s="88" t="n"/>
      <c r="F18" s="88" t="n"/>
      <c r="G18" s="88" t="n"/>
      <c r="H18" s="81" t="n"/>
      <c r="I18" s="88" t="n"/>
      <c r="J18" s="88" t="n"/>
      <c r="K18" s="88" t="n"/>
      <c r="L18" s="88" t="n"/>
      <c r="M18" s="88" t="n"/>
      <c r="N18" s="81" t="n"/>
      <c r="P18" s="172" t="n"/>
      <c r="Q18" s="171" t="n"/>
      <c r="R18" s="351" t="n"/>
      <c r="S18" s="351" t="n"/>
      <c r="U18" s="29" t="n"/>
      <c r="V18" s="29" t="n"/>
      <c r="W18" s="29" t="n"/>
      <c r="X18" s="29" t="n"/>
      <c r="Y18" s="29" t="n"/>
      <c r="AA18" s="29" t="n"/>
      <c r="AB18" s="29" t="n"/>
      <c r="AC18" s="29" t="n"/>
      <c r="AD18" s="29" t="n"/>
      <c r="AE18" s="29" t="n"/>
    </row>
    <row r="19">
      <c r="A19" s="351" t="n"/>
      <c r="B19" s="81" t="n"/>
      <c r="C19" s="88" t="n"/>
      <c r="D19" s="88" t="n"/>
      <c r="E19" s="88" t="n"/>
      <c r="F19" s="88" t="n"/>
      <c r="G19" s="88" t="n"/>
      <c r="H19" s="81" t="n"/>
      <c r="I19" s="88" t="n"/>
      <c r="J19" s="88" t="n"/>
      <c r="K19" s="88" t="n"/>
      <c r="L19" s="88" t="n"/>
      <c r="M19" s="88" t="n"/>
      <c r="N19" s="81" t="n"/>
      <c r="P19" s="172" t="n"/>
      <c r="Q19" s="171" t="n"/>
      <c r="R19" s="351" t="n"/>
      <c r="S19" s="351" t="n"/>
      <c r="U19" s="29" t="n"/>
      <c r="V19" s="29" t="n"/>
      <c r="W19" s="29" t="n"/>
      <c r="X19" s="29" t="n"/>
      <c r="Y19" s="29" t="n"/>
      <c r="AA19" s="29" t="n"/>
      <c r="AB19" s="29" t="n"/>
      <c r="AC19" s="29" t="n"/>
      <c r="AD19" s="29" t="n"/>
      <c r="AE19" s="29" t="n"/>
    </row>
    <row r="20">
      <c r="B20" s="81" t="n"/>
      <c r="C20" s="88" t="n"/>
      <c r="D20" s="88" t="n"/>
      <c r="E20" s="88" t="n"/>
      <c r="F20" s="88" t="n"/>
      <c r="G20" s="88" t="n"/>
      <c r="H20" s="81" t="n"/>
      <c r="I20" s="88" t="n"/>
      <c r="J20" s="88" t="n"/>
      <c r="K20" s="88" t="n"/>
      <c r="L20" s="88" t="n"/>
      <c r="M20" s="88" t="n"/>
      <c r="N20" s="81" t="n"/>
      <c r="P20" s="29" t="n"/>
      <c r="U20" s="29" t="n"/>
      <c r="V20" s="29" t="n"/>
      <c r="W20" s="29" t="n"/>
      <c r="X20" s="29" t="n"/>
      <c r="Y20" s="29" t="n"/>
      <c r="AA20" s="29" t="n"/>
      <c r="AB20" s="29" t="n"/>
      <c r="AC20" s="29" t="n"/>
      <c r="AD20" s="29" t="n"/>
      <c r="AE20" s="29" t="n"/>
    </row>
    <row r="21">
      <c r="B21" s="81" t="n"/>
      <c r="C21" s="88" t="n"/>
      <c r="D21" s="88" t="n"/>
      <c r="E21" s="88" t="n"/>
      <c r="F21" s="88" t="n"/>
      <c r="G21" s="88" t="n"/>
      <c r="H21" s="81" t="n"/>
      <c r="I21" s="88" t="n"/>
      <c r="J21" s="88" t="n"/>
      <c r="K21" s="88" t="n"/>
      <c r="L21" s="88" t="n"/>
      <c r="M21" s="88" t="n"/>
      <c r="N21" s="81" t="n"/>
      <c r="P21" s="29" t="n"/>
      <c r="U21" s="29" t="n"/>
      <c r="V21" s="29" t="n"/>
      <c r="W21" s="29" t="n"/>
      <c r="X21" s="29" t="n"/>
      <c r="Y21" s="29" t="n"/>
      <c r="AA21" s="29" t="n"/>
      <c r="AB21" s="29" t="n"/>
      <c r="AC21" s="29" t="n"/>
      <c r="AD21" s="29" t="n"/>
      <c r="AE21" s="29" t="n"/>
    </row>
    <row r="22">
      <c r="B22" s="81" t="n"/>
      <c r="C22" s="88" t="n"/>
      <c r="D22" s="88" t="n"/>
      <c r="E22" s="88" t="n"/>
      <c r="F22" s="88" t="n"/>
      <c r="G22" s="88" t="n"/>
      <c r="H22" s="81" t="n"/>
      <c r="I22" s="88" t="n"/>
      <c r="J22" s="88" t="n"/>
      <c r="K22" s="88" t="n"/>
      <c r="L22" s="88" t="n"/>
      <c r="M22" s="88" t="n"/>
      <c r="N22" s="81" t="n"/>
      <c r="P22" s="29" t="n"/>
      <c r="U22" s="29" t="n"/>
      <c r="V22" s="29" t="n"/>
      <c r="W22" s="29" t="n"/>
      <c r="X22" s="29" t="n"/>
      <c r="Y22" s="29" t="n"/>
      <c r="AA22" s="29" t="n"/>
      <c r="AB22" s="29" t="n"/>
      <c r="AC22" s="29" t="n"/>
      <c r="AD22" s="29" t="n"/>
      <c r="AE22" s="29" t="n"/>
    </row>
    <row r="23">
      <c r="B23" s="81" t="n"/>
      <c r="C23" s="88" t="n"/>
      <c r="D23" s="88" t="n"/>
      <c r="E23" s="88" t="n"/>
      <c r="F23" s="88" t="n"/>
      <c r="G23" s="88" t="n"/>
      <c r="H23" s="81" t="n"/>
      <c r="I23" s="88" t="n"/>
      <c r="J23" s="88" t="n"/>
      <c r="K23" s="88" t="n"/>
      <c r="L23" s="88" t="n"/>
      <c r="M23" s="88" t="n"/>
      <c r="N23" s="81" t="n"/>
      <c r="P23" s="29" t="n"/>
      <c r="U23" s="29" t="n"/>
      <c r="V23" s="29" t="n"/>
      <c r="W23" s="29" t="n"/>
      <c r="X23" s="29" t="n"/>
      <c r="Y23" s="29" t="n"/>
      <c r="AA23" s="29" t="n"/>
      <c r="AB23" s="29" t="n"/>
      <c r="AC23" s="29" t="n"/>
      <c r="AD23" s="29" t="n"/>
      <c r="AE23" s="29" t="n"/>
    </row>
    <row r="24">
      <c r="B24" s="81" t="n"/>
      <c r="C24" s="88" t="n"/>
      <c r="D24" s="88" t="n"/>
      <c r="E24" s="88" t="n"/>
      <c r="F24" s="88" t="n"/>
      <c r="G24" s="88" t="n"/>
      <c r="H24" s="81" t="n"/>
      <c r="I24" s="88" t="n"/>
      <c r="J24" s="88" t="n"/>
      <c r="K24" s="88" t="n"/>
      <c r="L24" s="88" t="n"/>
      <c r="M24" s="88" t="n"/>
      <c r="N24" s="81" t="n"/>
      <c r="P24" s="29" t="n"/>
      <c r="U24" s="29" t="n"/>
      <c r="V24" s="29" t="n"/>
      <c r="W24" s="29" t="n"/>
      <c r="X24" s="29" t="n"/>
      <c r="Y24" s="29" t="n"/>
      <c r="AA24" s="29" t="n"/>
      <c r="AB24" s="29" t="n"/>
      <c r="AC24" s="29" t="n"/>
      <c r="AD24" s="29" t="n"/>
      <c r="AE24" s="29" t="n"/>
    </row>
    <row r="25">
      <c r="B25" s="81" t="n"/>
      <c r="C25" s="88" t="n"/>
      <c r="D25" s="88" t="n"/>
      <c r="E25" s="88" t="n"/>
      <c r="F25" s="88" t="n"/>
      <c r="G25" s="88" t="n"/>
      <c r="H25" s="81" t="n"/>
      <c r="I25" s="88" t="n"/>
      <c r="J25" s="88" t="n"/>
      <c r="K25" s="88" t="n"/>
      <c r="L25" s="88" t="n"/>
      <c r="M25" s="88" t="n"/>
      <c r="N25" s="81" t="n"/>
      <c r="P25" s="29" t="n"/>
      <c r="U25" s="29" t="n"/>
      <c r="V25" s="29" t="n"/>
      <c r="W25" s="29" t="n"/>
      <c r="X25" s="29" t="n"/>
      <c r="Y25" s="29" t="n"/>
      <c r="AA25" s="29" t="n"/>
      <c r="AB25" s="29" t="n"/>
      <c r="AC25" s="29" t="n"/>
      <c r="AD25" s="29" t="n"/>
      <c r="AE25" s="29" t="n"/>
    </row>
    <row customHeight="1" ht="16" r="26" s="62" thickBot="1">
      <c r="B26" s="117" t="inlineStr">
        <is>
          <t>Liters</t>
        </is>
      </c>
      <c r="C26" s="117" t="inlineStr">
        <is>
          <t>Mean</t>
        </is>
      </c>
      <c r="D26" s="89" t="inlineStr">
        <is>
          <t>Min</t>
        </is>
      </c>
      <c r="E26" s="89" t="inlineStr">
        <is>
          <t>Max</t>
        </is>
      </c>
      <c r="F26" s="89" t="inlineStr">
        <is>
          <t>SD  2</t>
        </is>
      </c>
      <c r="G26" s="89" t="inlineStr">
        <is>
          <t>CV (2SD)</t>
        </is>
      </c>
      <c r="H26" s="165" t="n"/>
      <c r="I26" s="91" t="inlineStr">
        <is>
          <t>Slope (mL/M)</t>
        </is>
      </c>
      <c r="J26" s="92" t="inlineStr">
        <is>
          <t>R</t>
        </is>
      </c>
      <c r="K26" s="92" t="inlineStr">
        <is>
          <t>R-square</t>
        </is>
      </c>
      <c r="L26" s="92" t="inlineStr">
        <is>
          <t>TDays</t>
        </is>
      </c>
      <c r="M26" s="92" t="inlineStr">
        <is>
          <t>P-value</t>
        </is>
      </c>
      <c r="N26" s="166" t="n"/>
      <c r="P26" s="29" t="n"/>
      <c r="AA26" s="29" t="n"/>
      <c r="AB26" s="29" t="n"/>
      <c r="AC26" s="29" t="n"/>
      <c r="AD26" s="29" t="n"/>
      <c r="AE26" s="29" t="n"/>
    </row>
    <row r="27">
      <c r="B27" s="90" t="inlineStr">
        <is>
          <t>4 weeks</t>
        </is>
      </c>
      <c r="C27" s="118">
        <f>AVERAGE(H45:H74)</f>
        <v/>
      </c>
      <c r="D27" s="105">
        <f>MIN(H45:H75)</f>
        <v/>
      </c>
      <c r="E27" s="105">
        <f>MAX(H45:H75)</f>
        <v/>
      </c>
      <c r="F27" s="105">
        <f>STDEV(H45:H74)*2</f>
        <v/>
      </c>
      <c r="G27" s="163">
        <f>(F27)/C27</f>
        <v/>
      </c>
      <c r="H27" s="90" t="n"/>
      <c r="I27" s="125">
        <f>IF(H74&gt;0, SLOPE(M45:M74,R45:R74), "")</f>
        <v/>
      </c>
      <c r="J27" s="105">
        <f>IF(H44&gt;0, CORREL(M45:M74,P45:P74),"")</f>
        <v/>
      </c>
      <c r="K27" s="365">
        <f>IF(H74&gt;0, J27^2, "")</f>
        <v/>
      </c>
      <c r="L27" s="97">
        <f>COUNT(A45:A74)</f>
        <v/>
      </c>
      <c r="M27" s="169">
        <f>IF(J27&gt;0, TDIST(J27*SQRT((L27-2)/(1-K27)),(L27-2),1),TDIST(-J27*SQRT((L27-2)/(1-K27)),(L27-2),1))</f>
        <v/>
      </c>
      <c r="N27" s="164" t="n"/>
      <c r="P27" s="29" t="n"/>
      <c r="AA27" s="29" t="n"/>
      <c r="AB27" s="29" t="n"/>
      <c r="AC27" s="29" t="n"/>
      <c r="AD27" s="29" t="n"/>
      <c r="AE27" s="29" t="n"/>
    </row>
    <row r="28">
      <c r="B28" s="90" t="inlineStr">
        <is>
          <t>5 weeks</t>
        </is>
      </c>
      <c r="C28" s="118">
        <f>AVERAGE(H45:H81)</f>
        <v/>
      </c>
      <c r="D28" s="105">
        <f>MIN(H45:H81)</f>
        <v/>
      </c>
      <c r="E28" s="105">
        <f>MAX(H45:H81)</f>
        <v/>
      </c>
      <c r="F28" s="105">
        <f>STDEV(H45:H81)*2</f>
        <v/>
      </c>
      <c r="G28" s="163">
        <f>(F28)/C28</f>
        <v/>
      </c>
      <c r="H28" s="90" t="n"/>
      <c r="I28" s="125">
        <f>IF(H81&gt;0, SLOPE(M45:M81,R45:R81), "")</f>
        <v/>
      </c>
      <c r="J28" s="105">
        <f>IF(H81&gt;0, CORREL(M45:M81,P45:P81),"")</f>
        <v/>
      </c>
      <c r="K28" s="365">
        <f>IF(H81&gt;0, J28^2, "")</f>
        <v/>
      </c>
      <c r="L28" s="97">
        <f>COUNT(A45:A81)</f>
        <v/>
      </c>
      <c r="M28" s="169">
        <f>IF(J28&gt;0, TDIST(J28*SQRT((L28-2)/(1-K28)),(L28-2),1),TDIST(-J28*SQRT((L28-2)/(1-K28)),(L28-2),1))</f>
        <v/>
      </c>
      <c r="N28" s="164" t="n"/>
      <c r="P28" s="29" t="n"/>
      <c r="AA28" s="29" t="n"/>
      <c r="AB28" s="29" t="n"/>
      <c r="AC28" s="29" t="n"/>
      <c r="AD28" s="29" t="n"/>
      <c r="AE28" s="29" t="n"/>
    </row>
    <row r="29">
      <c r="B29" s="128" t="inlineStr">
        <is>
          <t>6 weeks</t>
        </is>
      </c>
      <c r="C29" s="119">
        <f>AVERAGE(H45:H88)</f>
        <v/>
      </c>
      <c r="D29" s="100">
        <f>MIN(H45:H88)</f>
        <v/>
      </c>
      <c r="E29" s="100">
        <f>MAX(H45:H88)</f>
        <v/>
      </c>
      <c r="F29" s="100">
        <f>STDEV(H45:H88)*2</f>
        <v/>
      </c>
      <c r="G29" s="167">
        <f>(F29)/C29</f>
        <v/>
      </c>
      <c r="H29" s="128" t="n"/>
      <c r="I29" s="179">
        <f>IF(H88&gt;0, SLOPE(M45:M88,R45:R88), "")</f>
        <v/>
      </c>
      <c r="J29" s="100">
        <f>IF(H88&gt;0, CORREL(M45:M88,P45:P88),"")</f>
        <v/>
      </c>
      <c r="K29" s="367">
        <f>IF(H88&gt;0, J29^2, "")</f>
        <v/>
      </c>
      <c r="L29" s="102">
        <f>COUNT(A44:A88)</f>
        <v/>
      </c>
      <c r="M29" s="180">
        <f>IF(J29&gt;0, TDIST(J29*SQRT((L29-2)/(1-K29)),(L29-2),1),TDIST(-J29*SQRT((L29-2)/(1-K29)),(L29-2),1))</f>
        <v/>
      </c>
      <c r="N29" s="164" t="n"/>
      <c r="P29" s="29" t="n"/>
      <c r="AA29" s="29" t="n"/>
      <c r="AB29" s="29" t="n"/>
      <c r="AC29" s="29" t="n"/>
      <c r="AD29" s="29" t="n"/>
      <c r="AE29" s="29" t="n"/>
    </row>
    <row r="30">
      <c r="B30" s="90" t="inlineStr">
        <is>
          <t>7 weeks</t>
        </is>
      </c>
      <c r="C30" s="118">
        <f>AVERAGE(H45:H95)</f>
        <v/>
      </c>
      <c r="D30" s="105">
        <f>MIN(H45:H95)</f>
        <v/>
      </c>
      <c r="E30" s="105">
        <f>MAX(H45:H95)</f>
        <v/>
      </c>
      <c r="F30" s="105">
        <f>STDEV(H45:H95)*2</f>
        <v/>
      </c>
      <c r="G30" s="163">
        <f>(F30)/C30</f>
        <v/>
      </c>
      <c r="H30" s="90" t="n"/>
      <c r="I30" s="168">
        <f>IF(H95&gt;0, SLOPE(M45:M95,R45:R95), "")</f>
        <v/>
      </c>
      <c r="J30" s="105">
        <f>IF(H95&gt;0, CORREL(M45:M95,P45:P95),"")</f>
        <v/>
      </c>
      <c r="K30" s="365">
        <f>IF(H95&gt;0, J30^2, "")</f>
        <v/>
      </c>
      <c r="L30" s="97">
        <f>COUNT(A45:A95)</f>
        <v/>
      </c>
      <c r="M30" s="169">
        <f>IF(J30&gt;0, TDIST(J30*SQRT((L30-2)/(1-K30)),(L30-2),1),TDIST(-J30*SQRT((L30-2)/(1-K30)),(L30-2),1))</f>
        <v/>
      </c>
      <c r="N30" s="164" t="n"/>
      <c r="P30" s="29" t="n"/>
      <c r="AA30" s="29" t="n"/>
      <c r="AB30" s="29" t="n"/>
      <c r="AC30" s="29" t="n"/>
      <c r="AD30" s="29" t="n"/>
      <c r="AE30" s="29" t="n"/>
    </row>
    <row r="31">
      <c r="B31" s="162" t="inlineStr">
        <is>
          <t>Weeks 7-2</t>
        </is>
      </c>
      <c r="C31" s="118">
        <f>AVERAGE(I54:I95)</f>
        <v/>
      </c>
      <c r="D31" s="105">
        <f>MIN(H54:H95)</f>
        <v/>
      </c>
      <c r="E31" s="105">
        <f>MAX(H54:H95)</f>
        <v/>
      </c>
      <c r="F31" s="105">
        <f>STDEV(H54:H95)*2</f>
        <v/>
      </c>
      <c r="G31" s="163">
        <f>(F31)/C31</f>
        <v/>
      </c>
      <c r="H31" s="90" t="n"/>
      <c r="I31" s="183">
        <f>IF(H95&gt;0, SLOPE(M54:M95,R54:R95), "")</f>
        <v/>
      </c>
      <c r="J31" s="184">
        <f>IF(H95&gt;0, CORREL(M54:M95,P54:P95),"")</f>
        <v/>
      </c>
      <c r="K31" s="389">
        <f>IF(H95&gt;0, J31^2, "")</f>
        <v/>
      </c>
      <c r="L31" s="186">
        <f>COUNT(A54:A95)</f>
        <v/>
      </c>
      <c r="M31" s="184">
        <f>IF(J31&gt;0, TDIST(J31*SQRT((L31-2)/(1-K31)),(L31-2),1),TDIST(-J31*SQRT((L31-2)/(1-K31)),(L31-2),1))</f>
        <v/>
      </c>
      <c r="N31" s="164" t="n"/>
      <c r="P31" s="29" t="n"/>
      <c r="AA31" s="29" t="n"/>
      <c r="AB31" s="29" t="n"/>
      <c r="AC31" s="29" t="n"/>
      <c r="AD31" s="29" t="n"/>
      <c r="AE31" s="29" t="n"/>
    </row>
    <row r="32">
      <c r="B32" s="181" t="inlineStr">
        <is>
          <t>Weeks 7-4</t>
        </is>
      </c>
      <c r="C32" s="119">
        <f>AVERAGE(H68:H95)</f>
        <v/>
      </c>
      <c r="D32" s="100">
        <f>MIN(H68:H95)</f>
        <v/>
      </c>
      <c r="E32" s="100">
        <f>MAX(H68:H95)</f>
        <v/>
      </c>
      <c r="F32" s="100">
        <f>STDEV(H68:H95)*2</f>
        <v/>
      </c>
      <c r="G32" s="167">
        <f>(F32)/C32</f>
        <v/>
      </c>
      <c r="H32" s="128" t="n"/>
      <c r="I32" s="187">
        <f>IF(H95&gt;0, SLOPE(M68:M95,R68:R95), "")</f>
        <v/>
      </c>
      <c r="J32" s="188">
        <f>IF(H95&gt;0, CORREL(M68:M95,P68:P95),"")</f>
        <v/>
      </c>
      <c r="K32" s="390">
        <f>IF(H95&gt;0, J32^2, "")</f>
        <v/>
      </c>
      <c r="L32" s="190">
        <f>COUNT(A68:A95)</f>
        <v/>
      </c>
      <c r="M32" s="191">
        <f>IF(J32&gt;0, TDIST(J32*SQRT((L32-2)/(1-K32)),(L32-2),1),TDIST(-J32*SQRT((L32-2)/(1-K32)),(L32-2),1))</f>
        <v/>
      </c>
      <c r="N32" s="164" t="n"/>
      <c r="P32" s="29" t="n"/>
      <c r="AA32" s="29" t="n"/>
      <c r="AB32" s="29" t="n"/>
      <c r="AC32" s="29" t="n"/>
      <c r="AD32" s="29" t="n"/>
      <c r="AE32" s="29" t="n"/>
    </row>
    <row r="33">
      <c r="B33" s="90" t="inlineStr">
        <is>
          <t>8 weeks</t>
        </is>
      </c>
      <c r="C33" s="118">
        <f>AVERAGE(H45:H102)</f>
        <v/>
      </c>
      <c r="D33" s="105">
        <f>MIN(H45:H102)</f>
        <v/>
      </c>
      <c r="E33" s="105">
        <f>MAX(H45:H102)</f>
        <v/>
      </c>
      <c r="F33" s="105">
        <f>STDEV(H45:H102)*2</f>
        <v/>
      </c>
      <c r="G33" s="163">
        <f>(F33)/C33</f>
        <v/>
      </c>
      <c r="H33" s="90" t="n"/>
      <c r="I33" s="168">
        <f>IF(H102&gt;0, SLOPE(M45:M102,R45:R102), "")</f>
        <v/>
      </c>
      <c r="J33" s="105">
        <f>IF(H102&gt;0, CORREL(M45:M102,P45:P102),"")</f>
        <v/>
      </c>
      <c r="K33" s="365">
        <f>IF(H102&gt;0, J33^2, "")</f>
        <v/>
      </c>
      <c r="L33" s="97">
        <f>COUNT(A45:A102)</f>
        <v/>
      </c>
      <c r="M33" s="169">
        <f>IF(J33&gt;0, TDIST(J33*SQRT((L33-2)/(1-K33)),(L33-2),1),TDIST(-J33*SQRT((L33-2)/(1-K33)),(L33-2),1))</f>
        <v/>
      </c>
      <c r="N33" s="164" t="n"/>
      <c r="P33" s="29" t="n"/>
      <c r="AA33" s="29" t="n"/>
      <c r="AB33" s="29" t="n"/>
      <c r="AC33" s="29" t="n"/>
      <c r="AD33" s="29" t="n"/>
      <c r="AE33" s="29" t="n"/>
    </row>
    <row r="34">
      <c r="B34" s="162" t="inlineStr">
        <is>
          <t>Weeks 8-3</t>
        </is>
      </c>
      <c r="C34" s="118">
        <f>AVERAGE(H48:H102)</f>
        <v/>
      </c>
      <c r="D34" s="105">
        <f>MIN(H48:H102)</f>
        <v/>
      </c>
      <c r="E34" s="105">
        <f>MAX(H48:H102)</f>
        <v/>
      </c>
      <c r="F34" s="105">
        <f>STDEV(H48:H102)*2</f>
        <v/>
      </c>
      <c r="G34" s="163">
        <f>(F34)/C34</f>
        <v/>
      </c>
      <c r="H34" s="90" t="n"/>
      <c r="I34" s="168">
        <f>IF(H102&gt;0, SLOPE(M48:M102,R48:R102), "")</f>
        <v/>
      </c>
      <c r="J34" s="105">
        <f>IF(H102&gt;0, CORREL(M48:M102,P48:P102),"")</f>
        <v/>
      </c>
      <c r="K34" s="365">
        <f>IF(H102&gt;0, J34^2, "")</f>
        <v/>
      </c>
      <c r="L34" s="97">
        <f>COUNT(A48:A102)</f>
        <v/>
      </c>
      <c r="M34" s="169">
        <f>IF(J34&gt;0, TDIST(J34*SQRT((L34-2)/(1-K34)),(L34-2),1),TDIST(-J34*SQRT((L34-2)/(1-K34)),(L34-2),1))</f>
        <v/>
      </c>
      <c r="N34" s="164" t="n"/>
      <c r="P34" s="29" t="n"/>
      <c r="AA34" s="29" t="n"/>
      <c r="AB34" s="29" t="n"/>
      <c r="AC34" s="29" t="n"/>
      <c r="AD34" s="29" t="n"/>
      <c r="AE34" s="29" t="n"/>
    </row>
    <row r="35">
      <c r="B35" s="181" t="inlineStr">
        <is>
          <t>Weeks 8-5</t>
        </is>
      </c>
      <c r="C35" s="119">
        <f>AVERAGE(H61:H102)</f>
        <v/>
      </c>
      <c r="D35" s="100">
        <f>MIN(H61:H102)</f>
        <v/>
      </c>
      <c r="E35" s="100">
        <f>MAX(H61:H102)</f>
        <v/>
      </c>
      <c r="F35" s="100">
        <f>STDEV(H61:H102)*2</f>
        <v/>
      </c>
      <c r="G35" s="167">
        <f>(F35)/C35</f>
        <v/>
      </c>
      <c r="H35" s="128" t="n"/>
      <c r="I35" s="187">
        <f>IF(H102&gt;0, SLOPE(M61:M102,R61:R102), "")</f>
        <v/>
      </c>
      <c r="J35" s="188">
        <f>IF(H102&gt;0, CORREL(M61:M102,P61:P102),"")</f>
        <v/>
      </c>
      <c r="K35" s="390">
        <f>IF(H102&gt;0, J35^2, "")</f>
        <v/>
      </c>
      <c r="L35" s="190">
        <f>COUNT(A61:A102)</f>
        <v/>
      </c>
      <c r="M35" s="191">
        <f>IF(J35&gt;0, TDIST(J35*SQRT((L35-2)/(1-K35)),(L35-2),1),TDIST(-J35*SQRT((L35-2)/(1-K35)),(L35-2),1))</f>
        <v/>
      </c>
      <c r="N35" s="164" t="n"/>
      <c r="P35" s="29" t="n"/>
      <c r="AA35" s="29" t="n"/>
      <c r="AB35" s="29" t="n"/>
      <c r="AC35" s="29" t="n"/>
      <c r="AD35" s="29" t="n"/>
      <c r="AE35" s="29" t="n"/>
    </row>
    <row r="36">
      <c r="B36" s="90" t="inlineStr">
        <is>
          <t>9 weeks</t>
        </is>
      </c>
      <c r="C36" s="118">
        <f>AVERAGE(H45:H109)</f>
        <v/>
      </c>
      <c r="D36" s="105">
        <f>MIN(H45:H109)</f>
        <v/>
      </c>
      <c r="E36" s="105">
        <f>MAX(H45:H109)</f>
        <v/>
      </c>
      <c r="F36" s="105">
        <f>STDEV(H45:H109)*2</f>
        <v/>
      </c>
      <c r="G36" s="163">
        <f>(F36)/C36</f>
        <v/>
      </c>
      <c r="H36" s="90" t="n"/>
      <c r="I36" s="168">
        <f>IF(H109&gt;0, SLOPE(M45:M109,R45:R109), "")</f>
        <v/>
      </c>
      <c r="J36" s="105">
        <f>IF(H109&gt;0, CORREL(M45:M109,P45:P109),"")</f>
        <v/>
      </c>
      <c r="K36" s="365">
        <f>IF(H109&gt;0, J36^2, "")</f>
        <v/>
      </c>
      <c r="L36" s="97">
        <f>COUNT(A45:A109)</f>
        <v/>
      </c>
      <c r="M36" s="169">
        <f>IF(J36&gt;0, TDIST(J36*SQRT((L36-2)/(1-K36)),(L36-2),1),TDIST(-J36*SQRT((L36-2)/(1-K36)),(L36-2),1))</f>
        <v/>
      </c>
      <c r="N36" s="164" t="n"/>
      <c r="P36" s="29" t="n"/>
      <c r="AA36" s="29" t="n"/>
      <c r="AB36" s="29" t="n"/>
      <c r="AC36" s="29" t="n"/>
      <c r="AD36" s="29" t="n"/>
      <c r="AE36" s="29" t="n"/>
    </row>
    <row r="37">
      <c r="B37" s="162" t="inlineStr">
        <is>
          <t>Weeks 9-4</t>
        </is>
      </c>
      <c r="C37" s="118">
        <f>AVERAGE(H68:H109)</f>
        <v/>
      </c>
      <c r="D37" s="105">
        <f>MIN(H68:H109)</f>
        <v/>
      </c>
      <c r="E37" s="105">
        <f>MAX(H68:H109)</f>
        <v/>
      </c>
      <c r="F37" s="105">
        <f>STDEV(H68:H109)*2</f>
        <v/>
      </c>
      <c r="G37" s="163">
        <f>(F37)/C37</f>
        <v/>
      </c>
      <c r="H37" s="90" t="n"/>
      <c r="I37" s="183">
        <f>IF(H109&gt;0, SLOPE(M68:M109,R68:R109), "")</f>
        <v/>
      </c>
      <c r="J37" s="184">
        <f>IF(H109&gt;0, CORREL(M68:M109,P68:P109),"")</f>
        <v/>
      </c>
      <c r="K37" s="389">
        <f>IF(H109&gt;0, J37^2, "")</f>
        <v/>
      </c>
      <c r="L37" s="186">
        <f>COUNT(A68:A109)</f>
        <v/>
      </c>
      <c r="M37" s="184">
        <f>IF(J37&gt;0, TDIST(J37*SQRT((L37-2)/(1-K37)),(L37-2),1),TDIST(-J37*SQRT((L37-2)/(1-K37)),(L37-2),1))</f>
        <v/>
      </c>
      <c r="N37" s="164" t="n"/>
      <c r="P37" s="29" t="n"/>
      <c r="AA37" s="29" t="n"/>
      <c r="AB37" s="29" t="n"/>
      <c r="AC37" s="29" t="n"/>
      <c r="AD37" s="29" t="n"/>
      <c r="AE37" s="29" t="n"/>
    </row>
    <row r="38">
      <c r="B38" s="181" t="inlineStr">
        <is>
          <t>Weeks 9-6</t>
        </is>
      </c>
      <c r="C38" s="119">
        <f>AVERAGE(H82:H109)</f>
        <v/>
      </c>
      <c r="D38" s="100">
        <f>MIN(H82:H109)</f>
        <v/>
      </c>
      <c r="E38" s="100">
        <f>MAX(H82:H109)</f>
        <v/>
      </c>
      <c r="F38" s="100">
        <f>STDEV(H82:H109)*2</f>
        <v/>
      </c>
      <c r="G38" s="167">
        <f>(F38)/C38</f>
        <v/>
      </c>
      <c r="H38" s="128" t="n"/>
      <c r="I38" s="187">
        <f>IF(H109&gt;0, SLOPE(M82:M109,R82:R109), "")</f>
        <v/>
      </c>
      <c r="J38" s="188">
        <f>IF(H109&gt;0, CORREL(M82:M109,P82:P109),"")</f>
        <v/>
      </c>
      <c r="K38" s="390">
        <f>IF(H109&gt;0, J38^2, "")</f>
        <v/>
      </c>
      <c r="L38" s="190">
        <f>COUNT(A82:A109)</f>
        <v/>
      </c>
      <c r="M38" s="191">
        <f>IF(J38&gt;0, TDIST(J38*SQRT((L38-2)/(1-K38)),(L38-2),1),TDIST(-J38*SQRT((L38-2)/(1-K38)),(L38-2),1))</f>
        <v/>
      </c>
      <c r="N38" s="164" t="n"/>
      <c r="P38" s="29" t="n"/>
      <c r="AA38" s="29" t="n"/>
      <c r="AB38" s="29" t="n"/>
      <c r="AC38" s="29" t="n"/>
      <c r="AD38" s="29" t="n"/>
      <c r="AE38" s="29" t="n"/>
    </row>
    <row r="39">
      <c r="B39" s="90" t="inlineStr">
        <is>
          <t>10 weeks</t>
        </is>
      </c>
      <c r="C39" s="118">
        <f>AVERAGE(H45:H116)</f>
        <v/>
      </c>
      <c r="D39" s="105">
        <f>MIN(H45:H116)</f>
        <v/>
      </c>
      <c r="E39" s="105">
        <f>MAX(H45:H116)</f>
        <v/>
      </c>
      <c r="F39" s="105">
        <f>STDEV(H45:H116)*2</f>
        <v/>
      </c>
      <c r="G39" s="163">
        <f>(F39)/C39</f>
        <v/>
      </c>
      <c r="H39" s="90" t="n"/>
      <c r="I39" s="168">
        <f>IF(H116&gt;0, SLOPE(M45:M116,R45:R116), "")</f>
        <v/>
      </c>
      <c r="J39" s="105">
        <f>IF(H116&gt;0, CORREL(M45:M116,P45:P116),"")</f>
        <v/>
      </c>
      <c r="K39" s="365">
        <f>IF(H116&gt;0, J39^2, "")</f>
        <v/>
      </c>
      <c r="L39" s="97">
        <f>COUNT(A45:A116)</f>
        <v/>
      </c>
      <c r="M39" s="169">
        <f>IF(J39&gt;0, TDIST(J39*SQRT((L39-2)/(1-K39)),(L39-2),1),TDIST(-J39*SQRT((L39-2)/(1-K39)),(L39-2),1))</f>
        <v/>
      </c>
      <c r="N39" s="164" t="n"/>
      <c r="P39" s="29" t="n"/>
      <c r="AA39" s="29" t="n"/>
      <c r="AB39" s="29" t="n"/>
      <c r="AC39" s="29" t="n"/>
      <c r="AD39" s="29" t="n"/>
      <c r="AE39" s="29" t="n"/>
    </row>
    <row r="40">
      <c r="B40" s="162" t="inlineStr">
        <is>
          <t>Weeks 10-5</t>
        </is>
      </c>
      <c r="C40" s="118">
        <f>AVERAGE(H75:H116)</f>
        <v/>
      </c>
      <c r="D40" s="105">
        <f>MIN(H75:H116)</f>
        <v/>
      </c>
      <c r="E40" s="105">
        <f>MAX(H75:H116)</f>
        <v/>
      </c>
      <c r="F40" s="105">
        <f>STDEV(H75:H116)*2</f>
        <v/>
      </c>
      <c r="G40" s="163">
        <f>(F40)/C40</f>
        <v/>
      </c>
      <c r="H40" s="90" t="n"/>
      <c r="I40" s="183">
        <f>IF(H116&gt;0, SLOPE(M75:M116,R75:R116), "")</f>
        <v/>
      </c>
      <c r="J40" s="184">
        <f>IF(H116&gt;0, CORREL(M75:M116,P75:P116),"")</f>
        <v/>
      </c>
      <c r="K40" s="389">
        <f>IF(H116&gt;0, J40^2, "")</f>
        <v/>
      </c>
      <c r="L40" s="186">
        <f>COUNT(A75:A116)</f>
        <v/>
      </c>
      <c r="M40" s="184">
        <f>IF(J40&gt;0, TDIST(J40*SQRT((L40-2)/(1-K40)),(L40-2),1),TDIST(-J40*SQRT((L40-2)/(1-K40)),(L40-2),1))</f>
        <v/>
      </c>
      <c r="N40" s="164" t="n"/>
      <c r="P40" s="29" t="n"/>
      <c r="AA40" s="29" t="n"/>
      <c r="AB40" s="29" t="n"/>
      <c r="AC40" s="29" t="n"/>
      <c r="AD40" s="29" t="n"/>
      <c r="AE40" s="29" t="n"/>
    </row>
    <row r="41">
      <c r="B41" s="182" t="inlineStr">
        <is>
          <t>Weeks 10-7</t>
        </is>
      </c>
      <c r="C41" s="119">
        <f>AVERAGE(H89:H116)</f>
        <v/>
      </c>
      <c r="D41" s="100">
        <f>MIN(H89:H116)</f>
        <v/>
      </c>
      <c r="E41" s="100">
        <f>MAX(H89:H116)</f>
        <v/>
      </c>
      <c r="F41" s="100">
        <f>STDEV(H89:H116)*2</f>
        <v/>
      </c>
      <c r="G41" s="167">
        <f>(F41)/C41</f>
        <v/>
      </c>
      <c r="H41" s="128" t="n"/>
      <c r="I41" s="156">
        <f>IF(H116&gt;0, SLOPE(M89:M116,R89:R116), "")</f>
        <v/>
      </c>
      <c r="J41" s="100">
        <f>IF(H116&gt;0, CORREL(M89:M116,P89:P116),"")</f>
        <v/>
      </c>
      <c r="K41" s="367">
        <f>IF(H116&gt;0, J41^2, "")</f>
        <v/>
      </c>
      <c r="L41" s="102">
        <f>COUNT(A89:A116)</f>
        <v/>
      </c>
      <c r="M41" s="103">
        <f>IF(J41&gt;0, TDIST(J41*SQRT((L41-2)/(1-K41)),(L41-2),1),TDIST(-J41*SQRT((L41-2)/(1-K41)),(L41-2),1))</f>
        <v/>
      </c>
      <c r="N41" s="124" t="n"/>
      <c r="P41" s="29" t="n"/>
      <c r="AA41" s="29" t="n"/>
      <c r="AB41" s="29" t="n"/>
      <c r="AC41" s="29" t="n"/>
      <c r="AD41" s="29" t="n"/>
      <c r="AE41" s="29" t="n"/>
    </row>
    <row r="42">
      <c r="C42" s="27" t="n"/>
      <c r="D42" s="27" t="n"/>
      <c r="E42" s="27" t="n"/>
      <c r="F42" s="27" t="n"/>
      <c r="G42" s="28" t="n"/>
      <c r="I42" s="369" t="n"/>
      <c r="J42" s="27" t="n"/>
      <c r="K42" s="369" t="n"/>
      <c r="L42" s="172" t="n"/>
      <c r="M42" s="27" t="n"/>
      <c r="P42" s="29" t="n"/>
      <c r="AA42" s="29" t="n"/>
      <c r="AB42" s="29" t="n"/>
      <c r="AC42" s="29" t="n"/>
      <c r="AD42" s="29" t="n"/>
      <c r="AE42" s="29" t="n"/>
    </row>
    <row r="43">
      <c r="B43" s="29" t="n"/>
      <c r="C43" s="29" t="n"/>
      <c r="D43" s="29" t="n"/>
      <c r="E43" s="29" t="n"/>
      <c r="F43" s="29" t="n"/>
      <c r="G43" s="29" t="n"/>
      <c r="H43" s="29" t="n"/>
      <c r="I43" s="29" t="n"/>
      <c r="J43" s="30" t="n"/>
      <c r="K43" s="30" t="n"/>
      <c r="L43" s="30" t="n"/>
      <c r="M43" s="30" t="n"/>
      <c r="N43" s="29" t="n"/>
      <c r="O43" s="29" t="n"/>
      <c r="P43" s="29" t="n"/>
      <c r="U43" s="29" t="n"/>
      <c r="V43" s="29" t="n"/>
      <c r="W43" s="29" t="n"/>
      <c r="X43" s="29" t="n"/>
      <c r="Y43" s="29" t="n"/>
      <c r="AA43" s="29" t="n"/>
      <c r="AB43" s="29" t="n"/>
      <c r="AC43" s="29" t="n"/>
      <c r="AD43" s="29" t="n"/>
      <c r="AE43" s="29" t="n"/>
    </row>
    <row customHeight="1" ht="16" r="44" s="62" thickBot="1">
      <c r="A44" s="48" t="inlineStr">
        <is>
          <t>PTN</t>
        </is>
      </c>
      <c r="B44" s="49" t="inlineStr">
        <is>
          <t>FEV11</t>
        </is>
      </c>
      <c r="C44" s="49" t="inlineStr">
        <is>
          <t>FEV12</t>
        </is>
      </c>
      <c r="D44" s="49" t="inlineStr">
        <is>
          <t>FEV13</t>
        </is>
      </c>
      <c r="E44" s="49" t="inlineStr">
        <is>
          <t>FEV14</t>
        </is>
      </c>
      <c r="F44" s="49" t="inlineStr">
        <is>
          <t>FEV15</t>
        </is>
      </c>
      <c r="G44" s="49" t="inlineStr">
        <is>
          <t>FEV16</t>
        </is>
      </c>
      <c r="H44" s="49" t="inlineStr">
        <is>
          <t>FEV1MAX</t>
        </is>
      </c>
      <c r="I44" s="49" t="inlineStr">
        <is>
          <t>MAX</t>
        </is>
      </c>
      <c r="J44" s="50" t="inlineStr">
        <is>
          <t>%MAX</t>
        </is>
      </c>
      <c r="K44" s="50" t="inlineStr">
        <is>
          <t>Mean</t>
        </is>
      </c>
      <c r="L44" s="50" t="inlineStr">
        <is>
          <t>% Mean</t>
        </is>
      </c>
      <c r="M44" s="50" t="inlineStr">
        <is>
          <t>FEV1×K</t>
        </is>
      </c>
      <c r="N44" s="50" t="inlineStr">
        <is>
          <t>Date</t>
        </is>
      </c>
      <c r="O44" s="50" t="inlineStr">
        <is>
          <t>Enroll Date</t>
        </is>
      </c>
      <c r="P44" s="50" t="inlineStr">
        <is>
          <t>Days</t>
        </is>
      </c>
      <c r="Q44" s="54" t="inlineStr">
        <is>
          <t>DTx</t>
        </is>
      </c>
      <c r="R44" s="54" t="inlineStr">
        <is>
          <t>WeeksPEn</t>
        </is>
      </c>
      <c r="S44" s="53" t="inlineStr">
        <is>
          <t>Status</t>
        </is>
      </c>
      <c r="U44" s="29" t="n"/>
      <c r="V44" s="29" t="n"/>
      <c r="W44" s="29" t="n"/>
      <c r="X44" s="29" t="n"/>
      <c r="Y44" s="29" t="n"/>
      <c r="AA44" s="29" t="n"/>
      <c r="AB44" s="29" t="n"/>
      <c r="AC44" s="29" t="n"/>
      <c r="AD44" s="29" t="n"/>
      <c r="AE44" s="29" t="n"/>
    </row>
    <row r="45">
      <c r="A45" s="42" t="n">
        <v>177628</v>
      </c>
      <c r="B45" s="42" t="n">
        <v>2.5</v>
      </c>
      <c r="C45" s="42" t="n">
        <v>2.38</v>
      </c>
      <c r="D45" s="42" t="n">
        <v>2.4</v>
      </c>
      <c r="E45" s="42" t="n">
        <v>2.38</v>
      </c>
      <c r="F45" s="42" t="n">
        <v>2.32</v>
      </c>
      <c r="G45" s="42" t="n">
        <v>2.38</v>
      </c>
      <c r="H45" s="42">
        <f>MAX(B45:G45)</f>
        <v/>
      </c>
      <c r="I45" s="368">
        <f>MAX(H45:H88)</f>
        <v/>
      </c>
      <c r="J45" s="37">
        <f>(H45-I45)/(I45)</f>
        <v/>
      </c>
      <c r="K45" s="43">
        <f>AVERAGE(H45:H88)</f>
        <v/>
      </c>
      <c r="L45" s="37">
        <f>(H45-K45)/(K45)</f>
        <v/>
      </c>
      <c r="M45" s="42">
        <f>1000*H45</f>
        <v/>
      </c>
      <c r="N45" s="44" t="n">
        <v>43701</v>
      </c>
      <c r="O45" s="44" t="n">
        <v>43700</v>
      </c>
      <c r="P45" s="47">
        <f>(N45-O45)</f>
        <v/>
      </c>
      <c r="Q45" s="44" t="n"/>
      <c r="R45" s="368">
        <f>(N45-O45)/7</f>
        <v/>
      </c>
      <c r="S45" s="368" t="inlineStr">
        <is>
          <t>Pre-surv</t>
        </is>
      </c>
      <c r="U45" s="27" t="n"/>
      <c r="V45" s="27" t="n"/>
      <c r="W45" s="27" t="n"/>
      <c r="X45" s="27" t="n"/>
      <c r="Y45" s="28" t="n"/>
    </row>
    <row r="46">
      <c r="A46" s="42" t="n">
        <v>177628</v>
      </c>
      <c r="B46" s="42" t="n">
        <v>2.38</v>
      </c>
      <c r="C46" s="42" t="n">
        <v>2.35</v>
      </c>
      <c r="D46" s="42" t="n">
        <v>2.36</v>
      </c>
      <c r="E46" s="42" t="n">
        <v>2.35</v>
      </c>
      <c r="F46" s="42" t="n">
        <v>2.36</v>
      </c>
      <c r="G46" s="42" t="n">
        <v>2.36</v>
      </c>
      <c r="H46" s="42">
        <f>MAX(B46:G46)</f>
        <v/>
      </c>
      <c r="I46" s="368">
        <f>(I45)</f>
        <v/>
      </c>
      <c r="J46" s="37">
        <f>(H46-I46)/(I46)</f>
        <v/>
      </c>
      <c r="K46" s="43">
        <f>(K45)</f>
        <v/>
      </c>
      <c r="L46" s="37">
        <f>(H46-K46)/(K46)</f>
        <v/>
      </c>
      <c r="M46" s="42">
        <f>1000*H46</f>
        <v/>
      </c>
      <c r="N46" s="44" t="n">
        <v>43703</v>
      </c>
      <c r="O46" s="44" t="n">
        <v>43700</v>
      </c>
      <c r="P46" s="47">
        <f>(N46-O46)</f>
        <v/>
      </c>
      <c r="Q46" s="44" t="n"/>
      <c r="R46" s="368">
        <f>(N46-O46)/7</f>
        <v/>
      </c>
      <c r="S46" s="368" t="inlineStr">
        <is>
          <t>Pre-surv</t>
        </is>
      </c>
      <c r="AA46" s="67" t="n"/>
    </row>
    <row r="47">
      <c r="A47" s="42" t="n">
        <v>177628</v>
      </c>
      <c r="B47" s="42" t="n">
        <v>2.2</v>
      </c>
      <c r="C47" s="42" t="n">
        <v>1.73</v>
      </c>
      <c r="D47" s="42" t="n">
        <v>1.94</v>
      </c>
      <c r="E47" s="42" t="n">
        <v>2.17</v>
      </c>
      <c r="F47" s="42" t="n">
        <v>1.79</v>
      </c>
      <c r="G47" s="42" t="n">
        <v>1.43</v>
      </c>
      <c r="H47" s="42">
        <f>MAX(B47:G47)</f>
        <v/>
      </c>
      <c r="I47" s="42">
        <f>(I46)</f>
        <v/>
      </c>
      <c r="J47" s="37">
        <f>(H47-I47)/(I47)</f>
        <v/>
      </c>
      <c r="K47" s="43">
        <f>(K46)</f>
        <v/>
      </c>
      <c r="L47" s="37">
        <f>(H47-K47)/(K47)</f>
        <v/>
      </c>
      <c r="M47" s="42">
        <f>1000*H47</f>
        <v/>
      </c>
      <c r="N47" s="44" t="n">
        <v>43703</v>
      </c>
      <c r="O47" s="44" t="n">
        <v>43700</v>
      </c>
      <c r="P47" s="47">
        <f>(N47-O47)</f>
        <v/>
      </c>
      <c r="Q47" s="44" t="n"/>
      <c r="R47" s="368">
        <f>(N47-O47)/7</f>
        <v/>
      </c>
      <c r="S47" s="368" t="inlineStr">
        <is>
          <t>Pre-surv</t>
        </is>
      </c>
    </row>
    <row r="48">
      <c r="A48" s="42" t="n">
        <v>177628</v>
      </c>
      <c r="B48" s="42" t="n">
        <v>2.49</v>
      </c>
      <c r="C48" s="42" t="n">
        <v>2.39</v>
      </c>
      <c r="D48" s="42" t="n">
        <v>2.43</v>
      </c>
      <c r="E48" s="42" t="n">
        <v>2.39</v>
      </c>
      <c r="F48" s="42" t="n">
        <v>2.39</v>
      </c>
      <c r="G48" s="42" t="n">
        <v>2.48</v>
      </c>
      <c r="H48" s="42">
        <f>MAX(B48:G48)</f>
        <v/>
      </c>
      <c r="I48" s="42">
        <f>(I47)</f>
        <v/>
      </c>
      <c r="J48" s="37">
        <f>(H48-I48)/(I48)</f>
        <v/>
      </c>
      <c r="K48" s="43">
        <f>(K47)</f>
        <v/>
      </c>
      <c r="L48" s="37">
        <f>(H48-K48)/(K48)</f>
        <v/>
      </c>
      <c r="M48" s="42">
        <f>1000*H48</f>
        <v/>
      </c>
      <c r="N48" s="44" t="n">
        <v>43705</v>
      </c>
      <c r="O48" s="44" t="n">
        <v>43700</v>
      </c>
      <c r="P48" s="47">
        <f>(N48-O48)</f>
        <v/>
      </c>
      <c r="Q48" s="44" t="n"/>
      <c r="R48" s="368">
        <f>(N48-O48)/7</f>
        <v/>
      </c>
      <c r="S48" s="368" t="inlineStr">
        <is>
          <t>Pre-surv</t>
        </is>
      </c>
    </row>
    <row r="49">
      <c r="A49" s="42" t="n">
        <v>177628</v>
      </c>
      <c r="B49" s="42" t="n">
        <v>2.42</v>
      </c>
      <c r="C49" s="42" t="n">
        <v>2.48</v>
      </c>
      <c r="D49" s="42" t="n">
        <v>2.41</v>
      </c>
      <c r="E49" s="42" t="n">
        <v>2.39</v>
      </c>
      <c r="F49" s="42" t="n">
        <v>2.31</v>
      </c>
      <c r="G49" s="42" t="n">
        <v>2.32</v>
      </c>
      <c r="H49" s="42">
        <f>MAX(B49:G49)</f>
        <v/>
      </c>
      <c r="I49" s="42">
        <f>(I48)</f>
        <v/>
      </c>
      <c r="J49" s="37">
        <f>(H49-I49)/(I49)</f>
        <v/>
      </c>
      <c r="K49" s="43">
        <f>(K48)</f>
        <v/>
      </c>
      <c r="L49" s="37">
        <f>(H49-K49)/(K49)</f>
        <v/>
      </c>
      <c r="M49" s="42">
        <f>1000*H49</f>
        <v/>
      </c>
      <c r="N49" s="44" t="n">
        <v>43706</v>
      </c>
      <c r="O49" s="44" t="n">
        <v>43700</v>
      </c>
      <c r="P49" s="47">
        <f>(N49-O49)</f>
        <v/>
      </c>
      <c r="Q49" s="44" t="n"/>
      <c r="R49" s="368">
        <f>(N49-O49)/7</f>
        <v/>
      </c>
      <c r="S49" s="368" t="inlineStr">
        <is>
          <t>Pre-surv</t>
        </is>
      </c>
    </row>
    <row r="50">
      <c r="A50" s="42" t="n">
        <v>177628</v>
      </c>
      <c r="B50" s="42" t="n">
        <v>2.46</v>
      </c>
      <c r="C50" s="42" t="n">
        <v>2.48</v>
      </c>
      <c r="D50" s="42" t="n">
        <v>2.53</v>
      </c>
      <c r="E50" s="42" t="n">
        <v>2.51</v>
      </c>
      <c r="F50" s="42" t="n">
        <v>2.51</v>
      </c>
      <c r="G50" s="42" t="n">
        <v>2.52</v>
      </c>
      <c r="H50" s="42">
        <f>MAX(B50:G50)</f>
        <v/>
      </c>
      <c r="I50" s="42">
        <f>(I49)</f>
        <v/>
      </c>
      <c r="J50" s="37">
        <f>(H50-I50)/(I50)</f>
        <v/>
      </c>
      <c r="K50" s="43">
        <f>(K49)</f>
        <v/>
      </c>
      <c r="L50" s="37">
        <f>(H50-K50)/(K50)</f>
        <v/>
      </c>
      <c r="M50" s="42">
        <f>1000*H50</f>
        <v/>
      </c>
      <c r="N50" s="44" t="n">
        <v>43707</v>
      </c>
      <c r="O50" s="44" t="n">
        <v>43700</v>
      </c>
      <c r="P50" s="47">
        <f>(N50-O50)</f>
        <v/>
      </c>
      <c r="Q50" s="44" t="n"/>
      <c r="R50" s="368">
        <f>(N50-O50)/7</f>
        <v/>
      </c>
      <c r="S50" s="368" t="inlineStr">
        <is>
          <t>Pre-surv</t>
        </is>
      </c>
    </row>
    <row r="51">
      <c r="A51" s="42" t="n">
        <v>177628</v>
      </c>
      <c r="B51" s="42" t="n">
        <v>2.35</v>
      </c>
      <c r="C51" s="42" t="n">
        <v>2.37</v>
      </c>
      <c r="D51" s="42" t="n">
        <v>2.38</v>
      </c>
      <c r="E51" s="42" t="n">
        <v>2.37</v>
      </c>
      <c r="F51" s="42" t="n">
        <v>2.48</v>
      </c>
      <c r="G51" s="42" t="n">
        <v>2.49</v>
      </c>
      <c r="H51" s="42">
        <f>MAX(B51:G51)</f>
        <v/>
      </c>
      <c r="I51" s="42">
        <f>(I50)</f>
        <v/>
      </c>
      <c r="J51" s="37">
        <f>(H51-I51)/(I51)</f>
        <v/>
      </c>
      <c r="K51" s="43">
        <f>(K50)</f>
        <v/>
      </c>
      <c r="L51" s="37">
        <f>(H51-K51)/(K51)</f>
        <v/>
      </c>
      <c r="M51" s="42">
        <f>1000*H51</f>
        <v/>
      </c>
      <c r="N51" s="44" t="n">
        <v>43717</v>
      </c>
      <c r="O51" s="44" t="n">
        <v>43700</v>
      </c>
      <c r="P51" s="47">
        <f>(N51-O51)</f>
        <v/>
      </c>
      <c r="Q51" s="44" t="n"/>
      <c r="R51" s="368">
        <f>(N51-O51)/7</f>
        <v/>
      </c>
      <c r="S51" s="368" t="inlineStr">
        <is>
          <t>Pre-surv</t>
        </is>
      </c>
    </row>
    <row r="52">
      <c r="A52" s="42" t="n">
        <v>177628</v>
      </c>
      <c r="B52" s="42" t="n">
        <v>2.45</v>
      </c>
      <c r="C52" s="42" t="n">
        <v>2.46</v>
      </c>
      <c r="D52" s="42" t="n">
        <v>2.42</v>
      </c>
      <c r="E52" s="42" t="n">
        <v>2.46</v>
      </c>
      <c r="F52" s="42" t="n">
        <v>2.4</v>
      </c>
      <c r="G52" s="42" t="n">
        <v>2.38</v>
      </c>
      <c r="H52" s="42">
        <f>MAX(B52:G52)</f>
        <v/>
      </c>
      <c r="I52" s="42">
        <f>(I51)</f>
        <v/>
      </c>
      <c r="J52" s="37">
        <f>(H52-I52)/(I52)</f>
        <v/>
      </c>
      <c r="K52" s="43">
        <f>(K51)</f>
        <v/>
      </c>
      <c r="L52" s="37">
        <f>(H52-K52)/(K52)</f>
        <v/>
      </c>
      <c r="M52" s="42">
        <f>1000*H52</f>
        <v/>
      </c>
      <c r="N52" s="44" t="n">
        <v>43717</v>
      </c>
      <c r="O52" s="44" t="n">
        <v>43700</v>
      </c>
      <c r="P52" s="47">
        <f>(N52-O52)</f>
        <v/>
      </c>
      <c r="Q52" s="44" t="n"/>
      <c r="R52" s="368">
        <f>(N52-O52)/7</f>
        <v/>
      </c>
      <c r="S52" s="368" t="inlineStr">
        <is>
          <t>Pre-surv</t>
        </is>
      </c>
    </row>
    <row r="53">
      <c r="A53" s="42" t="n">
        <v>177628</v>
      </c>
      <c r="B53" s="42" t="n">
        <v>2.55</v>
      </c>
      <c r="C53" s="42" t="n">
        <v>2.47</v>
      </c>
      <c r="D53" s="42" t="n">
        <v>2.48</v>
      </c>
      <c r="E53" s="42" t="n">
        <v>2.51</v>
      </c>
      <c r="F53" s="42" t="n">
        <v>2.53</v>
      </c>
      <c r="G53" s="42" t="n">
        <v>2.44</v>
      </c>
      <c r="H53" s="42">
        <f>MAX(B53:G53)</f>
        <v/>
      </c>
      <c r="I53" s="42">
        <f>(I52)</f>
        <v/>
      </c>
      <c r="J53" s="37">
        <f>(H53-I53)/(I53)</f>
        <v/>
      </c>
      <c r="K53" s="43">
        <f>(K52)</f>
        <v/>
      </c>
      <c r="L53" s="37">
        <f>(H53-K53)/(K53)</f>
        <v/>
      </c>
      <c r="M53" s="42">
        <f>1000*H53</f>
        <v/>
      </c>
      <c r="N53" s="44" t="n">
        <v>43718</v>
      </c>
      <c r="O53" s="44" t="n">
        <v>43700</v>
      </c>
      <c r="P53" s="47">
        <f>(N53-O53)</f>
        <v/>
      </c>
      <c r="Q53" s="44" t="n"/>
      <c r="R53" s="368">
        <f>(N53-O53)/7</f>
        <v/>
      </c>
      <c r="S53" s="368" t="inlineStr">
        <is>
          <t>Pre-surv</t>
        </is>
      </c>
    </row>
    <row r="54">
      <c r="A54" s="42" t="n">
        <v>177628</v>
      </c>
      <c r="B54" s="42" t="n">
        <v>2.39</v>
      </c>
      <c r="C54" s="42" t="n">
        <v>2.44</v>
      </c>
      <c r="D54" s="42" t="n">
        <v>2.5</v>
      </c>
      <c r="E54" s="42" t="n">
        <v>2.45</v>
      </c>
      <c r="F54" s="42" t="n">
        <v>2.44</v>
      </c>
      <c r="G54" s="42" t="n">
        <v>2.4</v>
      </c>
      <c r="H54" s="42">
        <f>MAX(B54:G54)</f>
        <v/>
      </c>
      <c r="I54" s="42">
        <f>(I53)</f>
        <v/>
      </c>
      <c r="J54" s="37">
        <f>(H54-I54)/(I54)</f>
        <v/>
      </c>
      <c r="K54" s="43">
        <f>(K53)</f>
        <v/>
      </c>
      <c r="L54" s="37">
        <f>(H54-K54)/(K54)</f>
        <v/>
      </c>
      <c r="M54" s="42">
        <f>1000*H54</f>
        <v/>
      </c>
      <c r="N54" s="44" t="n">
        <v>43718</v>
      </c>
      <c r="O54" s="44" t="n">
        <v>43700</v>
      </c>
      <c r="P54" s="47">
        <f>(N54-O54)</f>
        <v/>
      </c>
      <c r="Q54" s="44" t="n"/>
      <c r="R54" s="368">
        <f>(N54-O54)/7</f>
        <v/>
      </c>
      <c r="S54" s="368" t="inlineStr">
        <is>
          <t>Pre-surv</t>
        </is>
      </c>
    </row>
    <row r="55">
      <c r="A55" s="42" t="n">
        <v>177628</v>
      </c>
      <c r="B55" s="42" t="n">
        <v>2.48</v>
      </c>
      <c r="C55" s="42" t="n">
        <v>2.57</v>
      </c>
      <c r="D55" s="42" t="n">
        <v>2.5</v>
      </c>
      <c r="E55" s="42" t="n">
        <v>2.51</v>
      </c>
      <c r="F55" s="42" t="n">
        <v>2.54</v>
      </c>
      <c r="G55" s="42" t="n">
        <v>2.44</v>
      </c>
      <c r="H55" s="42">
        <f>MAX(B55:G55)</f>
        <v/>
      </c>
      <c r="I55" s="42">
        <f>(I54)</f>
        <v/>
      </c>
      <c r="J55" s="37">
        <f>(H55-I55)/(I55)</f>
        <v/>
      </c>
      <c r="K55" s="43">
        <f>(K54)</f>
        <v/>
      </c>
      <c r="L55" s="37">
        <f>(H55-K55)/(K55)</f>
        <v/>
      </c>
      <c r="M55" s="42">
        <f>1000*H55</f>
        <v/>
      </c>
      <c r="N55" s="44" t="n">
        <v>43720</v>
      </c>
      <c r="O55" s="44" t="n">
        <v>43700</v>
      </c>
      <c r="P55" s="47">
        <f>(N55-O55)</f>
        <v/>
      </c>
      <c r="Q55" s="44" t="n"/>
      <c r="R55" s="368">
        <f>(N55-O55)/7</f>
        <v/>
      </c>
      <c r="S55" s="368" t="inlineStr">
        <is>
          <t>Pre-surv</t>
        </is>
      </c>
    </row>
    <row r="56">
      <c r="A56" s="42" t="n">
        <v>177628</v>
      </c>
      <c r="B56" s="42" t="n">
        <v>2.52</v>
      </c>
      <c r="C56" s="42" t="n">
        <v>2.51</v>
      </c>
      <c r="D56" s="42" t="n">
        <v>2.49</v>
      </c>
      <c r="E56" s="42" t="n">
        <v>2.39</v>
      </c>
      <c r="F56" s="42" t="n">
        <v>2.41</v>
      </c>
      <c r="G56" s="42" t="n">
        <v>2.43</v>
      </c>
      <c r="H56" s="42">
        <f>MAX(B56:G56)</f>
        <v/>
      </c>
      <c r="I56" s="42">
        <f>(I55)</f>
        <v/>
      </c>
      <c r="J56" s="37">
        <f>(H56-I56)/(I56)</f>
        <v/>
      </c>
      <c r="K56" s="43">
        <f>(K55)</f>
        <v/>
      </c>
      <c r="L56" s="37">
        <f>(H56-K56)/(K56)</f>
        <v/>
      </c>
      <c r="M56" s="42">
        <f>1000*H56</f>
        <v/>
      </c>
      <c r="N56" s="44" t="n">
        <v>43721</v>
      </c>
      <c r="O56" s="44" t="n">
        <v>43700</v>
      </c>
      <c r="P56" s="47">
        <f>(N56-O56)</f>
        <v/>
      </c>
      <c r="Q56" s="44" t="n"/>
      <c r="R56" s="368">
        <f>(N56-O56)/7</f>
        <v/>
      </c>
      <c r="S56" s="368" t="inlineStr">
        <is>
          <t>Pre-surv</t>
        </is>
      </c>
    </row>
    <row r="57">
      <c r="A57" s="42" t="n">
        <v>177628</v>
      </c>
      <c r="B57" s="42" t="n">
        <v>2.55</v>
      </c>
      <c r="C57" s="42" t="n">
        <v>2.57</v>
      </c>
      <c r="D57" s="42" t="n">
        <v>2.59</v>
      </c>
      <c r="E57" s="42" t="n">
        <v>2.52</v>
      </c>
      <c r="F57" s="42" t="n">
        <v>2.58</v>
      </c>
      <c r="G57" s="42" t="n">
        <v>2.5</v>
      </c>
      <c r="H57" s="42">
        <f>MAX(B57:G57)</f>
        <v/>
      </c>
      <c r="I57" s="42">
        <f>(I56)</f>
        <v/>
      </c>
      <c r="J57" s="37">
        <f>(H57-I57)/(I57)</f>
        <v/>
      </c>
      <c r="K57" s="43">
        <f>(K56)</f>
        <v/>
      </c>
      <c r="L57" s="37">
        <f>(H57-K57)/(K57)</f>
        <v/>
      </c>
      <c r="M57" s="42">
        <f>1000*H57</f>
        <v/>
      </c>
      <c r="N57" s="44" t="n">
        <v>43722</v>
      </c>
      <c r="O57" s="44" t="n">
        <v>43700</v>
      </c>
      <c r="P57" s="47">
        <f>(N57-O57)</f>
        <v/>
      </c>
      <c r="Q57" s="44" t="n"/>
      <c r="R57" s="368">
        <f>(N57-O57)/7</f>
        <v/>
      </c>
      <c r="S57" s="368" t="inlineStr">
        <is>
          <t>Pre-surv</t>
        </is>
      </c>
    </row>
    <row r="58">
      <c r="A58" s="42" t="n">
        <v>177628</v>
      </c>
      <c r="B58" s="42" t="n">
        <v>2.55</v>
      </c>
      <c r="C58" s="42" t="n">
        <v>2.49</v>
      </c>
      <c r="D58" s="42" t="n">
        <v>2.67</v>
      </c>
      <c r="E58" s="42" t="n">
        <v>2.49</v>
      </c>
      <c r="F58" s="42" t="n">
        <v>2.52</v>
      </c>
      <c r="G58" s="42" t="n">
        <v>2.48</v>
      </c>
      <c r="H58" s="42">
        <f>MAX(B58:G58)</f>
        <v/>
      </c>
      <c r="I58" s="42">
        <f>(I57)</f>
        <v/>
      </c>
      <c r="J58" s="37">
        <f>(H58-I58)/(I58)</f>
        <v/>
      </c>
      <c r="K58" s="43">
        <f>(K57)</f>
        <v/>
      </c>
      <c r="L58" s="37">
        <f>(H58-K58)/(K58)</f>
        <v/>
      </c>
      <c r="M58" s="42">
        <f>1000*H58</f>
        <v/>
      </c>
      <c r="N58" s="44" t="n">
        <v>43723</v>
      </c>
      <c r="O58" s="44" t="n">
        <v>43700</v>
      </c>
      <c r="P58" s="47">
        <f>(N58-O58)</f>
        <v/>
      </c>
      <c r="Q58" s="44" t="n"/>
      <c r="R58" s="368">
        <f>(N58-O58)/7</f>
        <v/>
      </c>
      <c r="S58" s="368" t="inlineStr">
        <is>
          <t>Pre-surv</t>
        </is>
      </c>
    </row>
    <row r="59">
      <c r="A59" s="42" t="n">
        <v>177628</v>
      </c>
      <c r="B59" s="42" t="n">
        <v>2.47</v>
      </c>
      <c r="C59" s="42" t="n">
        <v>2.5</v>
      </c>
      <c r="D59" s="42" t="n">
        <v>2.49</v>
      </c>
      <c r="E59" s="42" t="n">
        <v>2.49</v>
      </c>
      <c r="F59" s="42" t="n">
        <v>2.41</v>
      </c>
      <c r="G59" s="42" t="n">
        <v>2.49</v>
      </c>
      <c r="H59" s="42">
        <f>MAX(B59:G59)</f>
        <v/>
      </c>
      <c r="I59" s="42">
        <f>(I58)</f>
        <v/>
      </c>
      <c r="J59" s="37">
        <f>(H59-I59)/(I59)</f>
        <v/>
      </c>
      <c r="K59" s="43">
        <f>(K58)</f>
        <v/>
      </c>
      <c r="L59" s="37">
        <f>(H59-K59)/(K59)</f>
        <v/>
      </c>
      <c r="M59" s="42">
        <f>1000*H59</f>
        <v/>
      </c>
      <c r="N59" s="44" t="n">
        <v>43724</v>
      </c>
      <c r="O59" s="44" t="n">
        <v>43700</v>
      </c>
      <c r="P59" s="47">
        <f>(N59-O59)</f>
        <v/>
      </c>
      <c r="Q59" s="44" t="n"/>
      <c r="R59" s="368">
        <f>(N59-O59)/7</f>
        <v/>
      </c>
      <c r="S59" s="368" t="inlineStr">
        <is>
          <t>Pre-surv</t>
        </is>
      </c>
      <c r="U59" s="30" t="n"/>
      <c r="V59" s="30" t="n"/>
      <c r="W59" s="30" t="n"/>
      <c r="X59" s="30" t="n"/>
      <c r="Y59" s="30" t="n"/>
      <c r="AA59" s="30" t="n"/>
      <c r="AB59" s="30" t="n"/>
      <c r="AC59" s="30" t="n"/>
      <c r="AD59" s="30" t="n"/>
      <c r="AE59" s="30" t="n"/>
    </row>
    <row r="60">
      <c r="A60" s="42" t="n">
        <v>177628</v>
      </c>
      <c r="B60" s="42" t="n">
        <v>2.45</v>
      </c>
      <c r="C60" s="42" t="n">
        <v>2.39</v>
      </c>
      <c r="D60" s="42" t="n">
        <v>2.45</v>
      </c>
      <c r="E60" s="42" t="n">
        <v>2.38</v>
      </c>
      <c r="F60" s="42" t="n">
        <v>2.4</v>
      </c>
      <c r="G60" s="42" t="n">
        <v>2.4</v>
      </c>
      <c r="H60" s="42">
        <f>MAX(B60:G60)</f>
        <v/>
      </c>
      <c r="I60" s="42">
        <f>(I59)</f>
        <v/>
      </c>
      <c r="J60" s="37">
        <f>(H60-I60)/(I60)</f>
        <v/>
      </c>
      <c r="K60" s="43">
        <f>(K59)</f>
        <v/>
      </c>
      <c r="L60" s="37">
        <f>(H60-K60)/(K60)</f>
        <v/>
      </c>
      <c r="M60" s="42">
        <f>1000*H60</f>
        <v/>
      </c>
      <c r="N60" s="44" t="n">
        <v>43726</v>
      </c>
      <c r="O60" s="44" t="n">
        <v>43700</v>
      </c>
      <c r="P60" s="47">
        <f>(N60-O60)</f>
        <v/>
      </c>
      <c r="Q60" s="44" t="n"/>
      <c r="R60" s="368">
        <f>(N60-O60)/7</f>
        <v/>
      </c>
      <c r="S60" s="368" t="inlineStr">
        <is>
          <t>Pre-surv</t>
        </is>
      </c>
      <c r="U60" s="369" t="n"/>
      <c r="V60" s="27" t="n"/>
      <c r="W60" s="370" t="n"/>
      <c r="X60" s="172" t="n"/>
      <c r="Y60" s="370" t="n"/>
      <c r="AA60" s="369" t="n"/>
      <c r="AB60" s="27" t="n"/>
      <c r="AC60" s="369" t="n"/>
      <c r="AD60" s="172" t="n"/>
      <c r="AE60" s="370" t="n"/>
    </row>
    <row r="61">
      <c r="A61" s="42" t="n">
        <v>177628</v>
      </c>
      <c r="B61" s="42" t="n">
        <v>2.49</v>
      </c>
      <c r="C61" s="42" t="n">
        <v>2.52</v>
      </c>
      <c r="D61" s="42" t="n">
        <v>2.5</v>
      </c>
      <c r="E61" s="42" t="n">
        <v>2.55</v>
      </c>
      <c r="F61" s="42" t="n">
        <v>2.5</v>
      </c>
      <c r="G61" s="42" t="n">
        <v>2.47</v>
      </c>
      <c r="H61" s="42">
        <f>MAX(B61:G61)</f>
        <v/>
      </c>
      <c r="I61" s="42">
        <f>(I60)</f>
        <v/>
      </c>
      <c r="J61" s="37">
        <f>(H61-I61)/(I61)</f>
        <v/>
      </c>
      <c r="K61" s="43">
        <f>(K60)</f>
        <v/>
      </c>
      <c r="L61" s="37">
        <f>(H61-K61)/(K61)</f>
        <v/>
      </c>
      <c r="M61" s="42">
        <f>1000*H61</f>
        <v/>
      </c>
      <c r="N61" s="44" t="n">
        <v>43727</v>
      </c>
      <c r="O61" s="44" t="n">
        <v>43700</v>
      </c>
      <c r="P61" s="47">
        <f>(N61-O61)</f>
        <v/>
      </c>
      <c r="Q61" s="44" t="n"/>
      <c r="R61" s="368">
        <f>(N61-O61)/7</f>
        <v/>
      </c>
      <c r="S61" s="368" t="inlineStr">
        <is>
          <t>Pre-surv</t>
        </is>
      </c>
    </row>
    <row r="62">
      <c r="A62" s="42" t="n">
        <v>177628</v>
      </c>
      <c r="B62" s="42" t="n">
        <v>2.49</v>
      </c>
      <c r="C62" s="42" t="n">
        <v>2.52</v>
      </c>
      <c r="D62" s="42" t="n">
        <v>2.5</v>
      </c>
      <c r="E62" s="42" t="n">
        <v>2.55</v>
      </c>
      <c r="F62" s="42" t="n">
        <v>2.5</v>
      </c>
      <c r="G62" s="42" t="n">
        <v>2.47</v>
      </c>
      <c r="H62" s="42">
        <f>MAX(B62:G62)</f>
        <v/>
      </c>
      <c r="I62" s="42">
        <f>(I61)</f>
        <v/>
      </c>
      <c r="J62" s="37">
        <f>(H62-I62)/(I62)</f>
        <v/>
      </c>
      <c r="K62" s="43">
        <f>(K61)</f>
        <v/>
      </c>
      <c r="L62" s="37">
        <f>(H62-K62)/(K62)</f>
        <v/>
      </c>
      <c r="M62" s="42">
        <f>1000*H62</f>
        <v/>
      </c>
      <c r="N62" s="44" t="n">
        <v>43727</v>
      </c>
      <c r="O62" s="44" t="n">
        <v>43700</v>
      </c>
      <c r="P62" s="47">
        <f>(N62-O62)</f>
        <v/>
      </c>
      <c r="Q62" s="44" t="n"/>
      <c r="R62" s="368">
        <f>(N62-O62)/7</f>
        <v/>
      </c>
      <c r="S62" s="368" t="inlineStr">
        <is>
          <t>Pre-surv</t>
        </is>
      </c>
      <c r="U62" s="29" t="n"/>
      <c r="V62" s="29" t="n"/>
      <c r="W62" s="29" t="n"/>
      <c r="X62" s="29" t="n"/>
      <c r="Y62" s="29" t="n"/>
    </row>
    <row r="63">
      <c r="A63" s="42" t="n">
        <v>177628</v>
      </c>
      <c r="B63" s="42" t="n">
        <v>2.49</v>
      </c>
      <c r="C63" s="42" t="n">
        <v>2.52</v>
      </c>
      <c r="D63" s="42" t="n">
        <v>2.5</v>
      </c>
      <c r="E63" s="42" t="n">
        <v>2.55</v>
      </c>
      <c r="F63" s="42" t="n">
        <v>2.5</v>
      </c>
      <c r="G63" s="42" t="n">
        <v>2.47</v>
      </c>
      <c r="H63" s="42">
        <f>MAX(B63:G63)</f>
        <v/>
      </c>
      <c r="I63" s="42">
        <f>(I62)</f>
        <v/>
      </c>
      <c r="J63" s="37">
        <f>(H63-I63)/(I63)</f>
        <v/>
      </c>
      <c r="K63" s="43">
        <f>(K62)</f>
        <v/>
      </c>
      <c r="L63" s="37">
        <f>(H63-K63)/(K63)</f>
        <v/>
      </c>
      <c r="M63" s="42">
        <f>1000*H63</f>
        <v/>
      </c>
      <c r="N63" s="44" t="n">
        <v>43727</v>
      </c>
      <c r="O63" s="44" t="n">
        <v>43700</v>
      </c>
      <c r="P63" s="47">
        <f>(N63-O63)</f>
        <v/>
      </c>
      <c r="Q63" s="44" t="n"/>
      <c r="R63" s="368">
        <f>(N63-O63)/7</f>
        <v/>
      </c>
      <c r="S63" s="368" t="inlineStr">
        <is>
          <t>Pre-surv</t>
        </is>
      </c>
      <c r="U63" s="121" t="n"/>
      <c r="V63" s="121" t="n"/>
      <c r="W63" s="121" t="n"/>
      <c r="X63" s="122" t="n"/>
      <c r="Y63" s="28" t="n"/>
      <c r="AA63" s="28" t="n"/>
      <c r="AB63" s="28" t="n"/>
      <c r="AC63" s="28" t="n"/>
      <c r="AD63" s="28" t="n"/>
      <c r="AE63" s="28" t="n"/>
    </row>
    <row r="64">
      <c r="A64" s="42" t="n">
        <v>177628</v>
      </c>
      <c r="B64" s="42" t="n">
        <v>2.4</v>
      </c>
      <c r="C64" s="42" t="n">
        <v>2.54</v>
      </c>
      <c r="D64" s="42" t="n">
        <v>2.45</v>
      </c>
      <c r="E64" s="42" t="n">
        <v>2.5</v>
      </c>
      <c r="F64" s="42" t="n">
        <v>2.51</v>
      </c>
      <c r="G64" s="42" t="n">
        <v>2.5</v>
      </c>
      <c r="H64" s="42">
        <f>MAX(B64:G64)</f>
        <v/>
      </c>
      <c r="I64" s="42">
        <f>(I63)</f>
        <v/>
      </c>
      <c r="J64" s="37">
        <f>(H64-I64)/(I64)</f>
        <v/>
      </c>
      <c r="K64" s="43">
        <f>(K63)</f>
        <v/>
      </c>
      <c r="L64" s="37">
        <f>(H64-K64)/(K64)</f>
        <v/>
      </c>
      <c r="M64" s="42">
        <f>1000*H64</f>
        <v/>
      </c>
      <c r="N64" s="44" t="n">
        <v>43727</v>
      </c>
      <c r="O64" s="44" t="n">
        <v>43700</v>
      </c>
      <c r="P64" s="47">
        <f>(N64-O64)</f>
        <v/>
      </c>
      <c r="Q64" s="44" t="n"/>
      <c r="R64" s="368">
        <f>(N64-O64)/7</f>
        <v/>
      </c>
      <c r="S64" s="368" t="inlineStr">
        <is>
          <t>Pre-surv</t>
        </is>
      </c>
    </row>
    <row r="65">
      <c r="A65" s="42" t="n">
        <v>177628</v>
      </c>
      <c r="B65" s="42" t="n">
        <v>2.4</v>
      </c>
      <c r="C65" s="42" t="n">
        <v>2.54</v>
      </c>
      <c r="D65" s="42" t="n">
        <v>2.45</v>
      </c>
      <c r="E65" s="42" t="n">
        <v>2.5</v>
      </c>
      <c r="F65" s="42" t="n">
        <v>2.51</v>
      </c>
      <c r="G65" s="42" t="n">
        <v>2.5</v>
      </c>
      <c r="H65" s="42">
        <f>MAX(B65:G65)</f>
        <v/>
      </c>
      <c r="I65" s="42">
        <f>(I64)</f>
        <v/>
      </c>
      <c r="J65" s="37">
        <f>(H65-I65)/(I65)</f>
        <v/>
      </c>
      <c r="K65" s="43">
        <f>(K64)</f>
        <v/>
      </c>
      <c r="L65" s="37">
        <f>(H65-K65)/(K65)</f>
        <v/>
      </c>
      <c r="M65" s="42">
        <f>1000*H65</f>
        <v/>
      </c>
      <c r="N65" s="44" t="n">
        <v>43727</v>
      </c>
      <c r="O65" s="44" t="n">
        <v>43700</v>
      </c>
      <c r="P65" s="47">
        <f>(N65-O65)</f>
        <v/>
      </c>
      <c r="Q65" s="44" t="n"/>
      <c r="R65" s="368">
        <f>(N65-O65)/7</f>
        <v/>
      </c>
      <c r="S65" s="368" t="inlineStr">
        <is>
          <t>Pre-surv</t>
        </is>
      </c>
    </row>
    <row r="66">
      <c r="A66" s="42" t="n">
        <v>177628</v>
      </c>
      <c r="B66" s="42" t="n">
        <v>2.4</v>
      </c>
      <c r="C66" s="42" t="n">
        <v>2.54</v>
      </c>
      <c r="D66" s="42" t="n">
        <v>2.45</v>
      </c>
      <c r="E66" s="42" t="n">
        <v>2.5</v>
      </c>
      <c r="F66" s="42" t="n">
        <v>2.51</v>
      </c>
      <c r="G66" s="42" t="n">
        <v>2.5</v>
      </c>
      <c r="H66" s="42">
        <f>MAX(B66:G66)</f>
        <v/>
      </c>
      <c r="I66" s="42">
        <f>(I65)</f>
        <v/>
      </c>
      <c r="J66" s="37">
        <f>(H66-I66)/(I66)</f>
        <v/>
      </c>
      <c r="K66" s="43">
        <f>(K65)</f>
        <v/>
      </c>
      <c r="L66" s="37">
        <f>(H66-K66)/(K66)</f>
        <v/>
      </c>
      <c r="M66" s="42">
        <f>1000*H66</f>
        <v/>
      </c>
      <c r="N66" s="44" t="n">
        <v>43727</v>
      </c>
      <c r="O66" s="44" t="n">
        <v>43700</v>
      </c>
      <c r="P66" s="47">
        <f>(N66-O66)</f>
        <v/>
      </c>
      <c r="Q66" s="44" t="n"/>
      <c r="R66" s="368">
        <f>(N66-O66)/7</f>
        <v/>
      </c>
      <c r="S66" s="368" t="inlineStr">
        <is>
          <t>Pre-surv</t>
        </is>
      </c>
    </row>
    <row r="67">
      <c r="A67" s="42" t="n">
        <v>177628</v>
      </c>
      <c r="B67" s="42" t="n">
        <v>2.45</v>
      </c>
      <c r="C67" s="42" t="n">
        <v>2.24</v>
      </c>
      <c r="D67" s="42" t="n">
        <v>2.26</v>
      </c>
      <c r="E67" s="42" t="n">
        <v>2.34</v>
      </c>
      <c r="F67" s="42" t="n">
        <v>2.33</v>
      </c>
      <c r="G67" s="42" t="n">
        <v>2.35</v>
      </c>
      <c r="H67" s="42">
        <f>MAX(B67:G67)</f>
        <v/>
      </c>
      <c r="I67" s="42">
        <f>(I66)</f>
        <v/>
      </c>
      <c r="J67" s="37">
        <f>(H67-I67)/(I67)</f>
        <v/>
      </c>
      <c r="K67" s="43">
        <f>(K66)</f>
        <v/>
      </c>
      <c r="L67" s="37">
        <f>(H67-K67)/(K67)</f>
        <v/>
      </c>
      <c r="M67" s="42">
        <f>1000*H67</f>
        <v/>
      </c>
      <c r="N67" s="44" t="n">
        <v>43727</v>
      </c>
      <c r="O67" s="44" t="n">
        <v>43700</v>
      </c>
      <c r="P67" s="47">
        <f>(N67-O67)</f>
        <v/>
      </c>
      <c r="Q67" s="44" t="n"/>
      <c r="R67" s="368">
        <f>(N67-O67)/7</f>
        <v/>
      </c>
      <c r="S67" s="368" t="inlineStr">
        <is>
          <t>Pre-surv</t>
        </is>
      </c>
    </row>
    <row r="68">
      <c r="A68" s="42" t="n">
        <v>177628</v>
      </c>
      <c r="B68" s="42" t="n">
        <v>2.41</v>
      </c>
      <c r="C68" s="42" t="n">
        <v>2.31</v>
      </c>
      <c r="D68" s="42" t="n">
        <v>2.2</v>
      </c>
      <c r="E68" s="42" t="n">
        <v>1.98</v>
      </c>
      <c r="F68" s="42" t="n">
        <v>2.1</v>
      </c>
      <c r="G68" s="42" t="n">
        <v>1.93</v>
      </c>
      <c r="H68" s="42">
        <f>MAX(B68:G68)</f>
        <v/>
      </c>
      <c r="I68" s="42">
        <f>(I67)</f>
        <v/>
      </c>
      <c r="J68" s="37">
        <f>(H68-I68)/(I68)</f>
        <v/>
      </c>
      <c r="K68" s="43">
        <f>(K67)</f>
        <v/>
      </c>
      <c r="L68" s="37">
        <f>(H68-K68)/(K68)</f>
        <v/>
      </c>
      <c r="M68" s="42">
        <f>1000*H68</f>
        <v/>
      </c>
      <c r="N68" s="44" t="n">
        <v>43727</v>
      </c>
      <c r="O68" s="44" t="n">
        <v>43700</v>
      </c>
      <c r="P68" s="47">
        <f>(N68-O68)</f>
        <v/>
      </c>
      <c r="Q68" s="44" t="n"/>
      <c r="R68" s="368">
        <f>(N68-O68)/7</f>
        <v/>
      </c>
      <c r="S68" s="368" t="inlineStr">
        <is>
          <t>Pre-surv</t>
        </is>
      </c>
    </row>
    <row r="69">
      <c r="A69" s="42" t="n">
        <v>177628</v>
      </c>
      <c r="B69" s="42" t="n">
        <v>2.48</v>
      </c>
      <c r="C69" s="42" t="n">
        <v>2.43</v>
      </c>
      <c r="D69" s="42" t="n">
        <v>2.33</v>
      </c>
      <c r="E69" s="42" t="n">
        <v>2.32</v>
      </c>
      <c r="F69" s="42" t="n">
        <v>2.33</v>
      </c>
      <c r="G69" s="42" t="n">
        <v>2.31</v>
      </c>
      <c r="H69" s="42">
        <f>MAX(B69:G69)</f>
        <v/>
      </c>
      <c r="I69" s="42">
        <f>(I68)</f>
        <v/>
      </c>
      <c r="J69" s="37">
        <f>(H69-I69)/(I69)</f>
        <v/>
      </c>
      <c r="K69" s="43">
        <f>(K68)</f>
        <v/>
      </c>
      <c r="L69" s="37">
        <f>(H69-K69)/(K69)</f>
        <v/>
      </c>
      <c r="M69" s="42">
        <f>1000*H69</f>
        <v/>
      </c>
      <c r="N69" s="44" t="n">
        <v>43727</v>
      </c>
      <c r="O69" s="44" t="n">
        <v>43700</v>
      </c>
      <c r="P69" s="47">
        <f>(N69-O69)</f>
        <v/>
      </c>
      <c r="Q69" s="44" t="n"/>
      <c r="R69" s="368">
        <f>(N69-O69)/7</f>
        <v/>
      </c>
      <c r="S69" s="368" t="inlineStr">
        <is>
          <t>Pre-surv</t>
        </is>
      </c>
    </row>
    <row r="70">
      <c r="A70" s="42" t="n">
        <v>177628</v>
      </c>
      <c r="B70" s="42" t="n">
        <v>2.51</v>
      </c>
      <c r="C70" s="42" t="n">
        <v>2.46</v>
      </c>
      <c r="D70" s="42" t="n">
        <v>2.46</v>
      </c>
      <c r="E70" s="42" t="n">
        <v>2.34</v>
      </c>
      <c r="F70" s="42" t="n">
        <v>2.38</v>
      </c>
      <c r="G70" s="42" t="n">
        <v>2.35</v>
      </c>
      <c r="H70" s="42">
        <f>MAX(B70:G70)</f>
        <v/>
      </c>
      <c r="I70" s="42">
        <f>(I69)</f>
        <v/>
      </c>
      <c r="J70" s="37">
        <f>(H70-I70)/(I70)</f>
        <v/>
      </c>
      <c r="K70" s="43">
        <f>(K69)</f>
        <v/>
      </c>
      <c r="L70" s="37">
        <f>(H70-K70)/(K70)</f>
        <v/>
      </c>
      <c r="M70" s="42">
        <f>1000*H70</f>
        <v/>
      </c>
      <c r="N70" s="44" t="n">
        <v>43728</v>
      </c>
      <c r="O70" s="44" t="n">
        <v>43700</v>
      </c>
      <c r="P70" s="47">
        <f>(N70-O70)</f>
        <v/>
      </c>
      <c r="Q70" s="44" t="n"/>
      <c r="R70" s="368">
        <f>(N70-O70)/7</f>
        <v/>
      </c>
      <c r="S70" s="368" t="inlineStr">
        <is>
          <t>Pre-surv</t>
        </is>
      </c>
    </row>
    <row r="71">
      <c r="A71" s="42" t="n">
        <v>177628</v>
      </c>
      <c r="B71" s="42" t="n">
        <v>2.5</v>
      </c>
      <c r="C71" s="42" t="n">
        <v>2.4</v>
      </c>
      <c r="D71" s="42" t="n">
        <v>2.5</v>
      </c>
      <c r="E71" s="42" t="n">
        <v>2.47</v>
      </c>
      <c r="F71" s="42" t="n">
        <v>2.46</v>
      </c>
      <c r="G71" s="42" t="n">
        <v>2.67</v>
      </c>
      <c r="H71" s="42">
        <f>MAX(B71:G71)</f>
        <v/>
      </c>
      <c r="I71" s="42">
        <f>(I70)</f>
        <v/>
      </c>
      <c r="J71" s="37">
        <f>(H71-I71)/(I71)</f>
        <v/>
      </c>
      <c r="K71" s="43">
        <f>(K70)</f>
        <v/>
      </c>
      <c r="L71" s="37">
        <f>(H71-K71)/(K71)</f>
        <v/>
      </c>
      <c r="M71" s="42">
        <f>1000*H71</f>
        <v/>
      </c>
      <c r="N71" s="44" t="n">
        <v>43730</v>
      </c>
      <c r="O71" s="44" t="n">
        <v>43700</v>
      </c>
      <c r="P71" s="47">
        <f>(N71-O71)</f>
        <v/>
      </c>
      <c r="Q71" s="44" t="n"/>
      <c r="R71" s="368">
        <f>(N71-O71)/7</f>
        <v/>
      </c>
      <c r="S71" s="368" t="inlineStr">
        <is>
          <t>Pre-surv</t>
        </is>
      </c>
    </row>
    <row r="72">
      <c r="A72" s="42" t="n">
        <v>177628</v>
      </c>
      <c r="B72" s="42" t="n">
        <v>2.41</v>
      </c>
      <c r="C72" s="42" t="n">
        <v>2.47</v>
      </c>
      <c r="D72" s="42" t="n">
        <v>2.45</v>
      </c>
      <c r="E72" s="42" t="n">
        <v>2.43</v>
      </c>
      <c r="F72" s="42" t="n">
        <v>2.4</v>
      </c>
      <c r="G72" s="42" t="n">
        <v>2.43</v>
      </c>
      <c r="H72" s="42">
        <f>MAX(B72:G72)</f>
        <v/>
      </c>
      <c r="I72" s="42">
        <f>(I71)</f>
        <v/>
      </c>
      <c r="J72" s="37">
        <f>(H72-I72)/(I72)</f>
        <v/>
      </c>
      <c r="K72" s="43">
        <f>(K71)</f>
        <v/>
      </c>
      <c r="L72" s="37">
        <f>(H72-K72)/(K72)</f>
        <v/>
      </c>
      <c r="M72" s="42">
        <f>1000*H72</f>
        <v/>
      </c>
      <c r="N72" s="44" t="n">
        <v>43731</v>
      </c>
      <c r="O72" s="44" t="n">
        <v>43700</v>
      </c>
      <c r="P72" s="47">
        <f>(N72-O72)</f>
        <v/>
      </c>
      <c r="Q72" s="44" t="n"/>
      <c r="R72" s="368">
        <f>(N72-O72)/7</f>
        <v/>
      </c>
      <c r="S72" s="368" t="inlineStr">
        <is>
          <t>Pre-surv</t>
        </is>
      </c>
    </row>
    <row r="73">
      <c r="A73" s="42" t="n">
        <v>177628</v>
      </c>
      <c r="B73" s="42" t="n">
        <v>2.53</v>
      </c>
      <c r="C73" s="42" t="n">
        <v>2.48</v>
      </c>
      <c r="D73" s="42" t="n">
        <v>2.47</v>
      </c>
      <c r="E73" s="42" t="n">
        <v>2.53</v>
      </c>
      <c r="F73" s="42" t="n">
        <v>2.5</v>
      </c>
      <c r="G73" s="42" t="n">
        <v>2.51</v>
      </c>
      <c r="H73" s="42">
        <f>MAX(B73:G73)</f>
        <v/>
      </c>
      <c r="I73" s="42">
        <f>(I72)</f>
        <v/>
      </c>
      <c r="J73" s="37">
        <f>(H73-I73)/(I73)</f>
        <v/>
      </c>
      <c r="K73" s="43">
        <f>(K72)</f>
        <v/>
      </c>
      <c r="L73" s="37">
        <f>(H73-K73)/(K73)</f>
        <v/>
      </c>
      <c r="M73" s="42">
        <f>1000*H73</f>
        <v/>
      </c>
      <c r="N73" s="44" t="n">
        <v>43732</v>
      </c>
      <c r="O73" s="44" t="n">
        <v>43700</v>
      </c>
      <c r="P73" s="47">
        <f>(N73-O73)</f>
        <v/>
      </c>
      <c r="Q73" s="44" t="n"/>
      <c r="R73" s="368">
        <f>(N73-O73)/7</f>
        <v/>
      </c>
      <c r="S73" s="368" t="inlineStr">
        <is>
          <t>Pre-surv</t>
        </is>
      </c>
    </row>
    <row r="74">
      <c r="A74" s="113" t="n">
        <v>177628</v>
      </c>
      <c r="B74" s="113" t="n">
        <v>2.56</v>
      </c>
      <c r="C74" s="113" t="n">
        <v>2.42</v>
      </c>
      <c r="D74" s="113" t="n">
        <v>2.47</v>
      </c>
      <c r="E74" s="113" t="n">
        <v>2.41</v>
      </c>
      <c r="F74" s="113" t="n">
        <v>2.49</v>
      </c>
      <c r="G74" s="113" t="n">
        <v>2.48</v>
      </c>
      <c r="H74" s="113">
        <f>MAX(B74:G74)</f>
        <v/>
      </c>
      <c r="I74" s="113">
        <f>(I73)</f>
        <v/>
      </c>
      <c r="J74" s="111">
        <f>(H74-I74)/(I74)</f>
        <v/>
      </c>
      <c r="K74" s="112">
        <f>(K73)</f>
        <v/>
      </c>
      <c r="L74" s="111">
        <f>(H74-K74)/(K74)</f>
        <v/>
      </c>
      <c r="M74" s="113">
        <f>1000*H74</f>
        <v/>
      </c>
      <c r="N74" s="114" t="n">
        <v>43733</v>
      </c>
      <c r="O74" s="114" t="n">
        <v>43700</v>
      </c>
      <c r="P74" s="115">
        <f>(N74-O74)</f>
        <v/>
      </c>
      <c r="Q74" s="114" t="n"/>
      <c r="R74" s="368">
        <f>(N74-O74)/7</f>
        <v/>
      </c>
      <c r="S74" s="371" t="inlineStr">
        <is>
          <t>Pre-surv</t>
        </is>
      </c>
    </row>
    <row r="75">
      <c r="A75" s="42" t="n">
        <v>177628</v>
      </c>
      <c r="B75" s="42" t="n">
        <v>2.51</v>
      </c>
      <c r="C75" s="42" t="n">
        <v>2.53</v>
      </c>
      <c r="D75" s="42" t="n">
        <v>2.5</v>
      </c>
      <c r="E75" s="42" t="n">
        <v>2.5</v>
      </c>
      <c r="F75" s="42" t="n">
        <v>2.51</v>
      </c>
      <c r="G75" s="42" t="n">
        <v>2.48</v>
      </c>
      <c r="H75" s="42">
        <f>MAX(B75:G75)</f>
        <v/>
      </c>
      <c r="I75" s="42">
        <f>(I74)</f>
        <v/>
      </c>
      <c r="J75" s="37">
        <f>(H75-I75)/(I75)</f>
        <v/>
      </c>
      <c r="K75" s="43">
        <f>(K74)</f>
        <v/>
      </c>
      <c r="L75" s="37">
        <f>(H75-K75)/(K75)</f>
        <v/>
      </c>
      <c r="M75" s="42">
        <f>1000*H75</f>
        <v/>
      </c>
      <c r="N75" s="44" t="n">
        <v>43734</v>
      </c>
      <c r="O75" s="44" t="n">
        <v>43700</v>
      </c>
      <c r="P75" s="47">
        <f>(N75-O75)</f>
        <v/>
      </c>
      <c r="Q75" s="44" t="n"/>
      <c r="R75" s="368">
        <f>(N75-O75)/7</f>
        <v/>
      </c>
      <c r="S75" s="368" t="inlineStr">
        <is>
          <t>Pre-surv</t>
        </is>
      </c>
    </row>
    <row r="76">
      <c r="A76" s="42" t="n">
        <v>177628</v>
      </c>
      <c r="B76" s="42" t="n">
        <v>2.56</v>
      </c>
      <c r="C76" s="42" t="n">
        <v>2.55</v>
      </c>
      <c r="D76" s="46" t="n">
        <v>2.5</v>
      </c>
      <c r="E76" s="42" t="n">
        <v>2.45</v>
      </c>
      <c r="F76" s="42" t="n">
        <v>2.45</v>
      </c>
      <c r="G76" s="42" t="n">
        <v>2.5</v>
      </c>
      <c r="H76" s="42">
        <f>MAX(B76:G76)</f>
        <v/>
      </c>
      <c r="I76" s="42">
        <f>(I75)</f>
        <v/>
      </c>
      <c r="J76" s="37">
        <f>(H76-I76)/(I76)</f>
        <v/>
      </c>
      <c r="K76" s="43">
        <f>(K75)</f>
        <v/>
      </c>
      <c r="L76" s="37">
        <f>(H76-K76)/(K76)</f>
        <v/>
      </c>
      <c r="M76" s="42">
        <f>1000*H76</f>
        <v/>
      </c>
      <c r="N76" s="44" t="n">
        <v>43735</v>
      </c>
      <c r="O76" s="44" t="n">
        <v>43700</v>
      </c>
      <c r="P76" s="47">
        <f>(N76-O76)</f>
        <v/>
      </c>
      <c r="Q76" s="44" t="n"/>
      <c r="R76" s="368">
        <f>(N76-O76)/7</f>
        <v/>
      </c>
      <c r="S76" s="368" t="inlineStr">
        <is>
          <t>Pre-surv</t>
        </is>
      </c>
    </row>
    <row r="77">
      <c r="A77" s="42" t="n">
        <v>177628</v>
      </c>
      <c r="B77" s="42" t="n">
        <v>2.52</v>
      </c>
      <c r="C77" s="42" t="n">
        <v>2.53</v>
      </c>
      <c r="D77" s="42" t="n">
        <v>2.53</v>
      </c>
      <c r="E77" s="42" t="n">
        <v>2.46</v>
      </c>
      <c r="F77" s="42" t="n">
        <v>2.57</v>
      </c>
      <c r="G77" s="42" t="n">
        <v>2.46</v>
      </c>
      <c r="H77" s="42">
        <f>MAX(B77:G77)</f>
        <v/>
      </c>
      <c r="I77" s="42">
        <f>(I76)</f>
        <v/>
      </c>
      <c r="J77" s="37">
        <f>(H77-I77)/(I77)</f>
        <v/>
      </c>
      <c r="K77" s="43">
        <f>(K76)</f>
        <v/>
      </c>
      <c r="L77" s="37">
        <f>(H77-K77)/(K77)</f>
        <v/>
      </c>
      <c r="M77" s="42">
        <f>1000*H77</f>
        <v/>
      </c>
      <c r="N77" s="44" t="n">
        <v>43736</v>
      </c>
      <c r="O77" s="44" t="n">
        <v>43700</v>
      </c>
      <c r="P77" s="47">
        <f>(N77-O77)</f>
        <v/>
      </c>
      <c r="Q77" s="44" t="n"/>
      <c r="R77" s="368">
        <f>(N77-O77)/7</f>
        <v/>
      </c>
      <c r="S77" s="368" t="inlineStr">
        <is>
          <t>Pre-surv</t>
        </is>
      </c>
      <c r="U77" s="30" t="n"/>
      <c r="V77" s="30" t="n"/>
      <c r="W77" s="30" t="n"/>
      <c r="X77" s="30" t="n"/>
      <c r="Y77" s="30" t="n"/>
      <c r="AA77" s="30" t="n"/>
      <c r="AB77" s="30" t="n"/>
      <c r="AC77" s="30" t="n"/>
      <c r="AD77" s="30" t="n"/>
      <c r="AE77" s="30" t="n"/>
    </row>
    <row r="78">
      <c r="A78" s="42" t="n">
        <v>177628</v>
      </c>
      <c r="B78" s="42" t="n">
        <v>2.35</v>
      </c>
      <c r="C78" s="42" t="n">
        <v>2.32</v>
      </c>
      <c r="D78" s="42" t="n">
        <v>2.23</v>
      </c>
      <c r="E78" s="42" t="n">
        <v>2.26</v>
      </c>
      <c r="F78" s="42" t="n">
        <v>2.27</v>
      </c>
      <c r="G78" s="42" t="n">
        <v>2.35</v>
      </c>
      <c r="H78" s="42">
        <f>MAX(B78:G78)</f>
        <v/>
      </c>
      <c r="I78" s="42">
        <f>(I77)</f>
        <v/>
      </c>
      <c r="J78" s="37">
        <f>(H78-I78)/(I78)</f>
        <v/>
      </c>
      <c r="K78" s="43">
        <f>(K77)</f>
        <v/>
      </c>
      <c r="L78" s="37">
        <f>(H78-K78)/(K78)</f>
        <v/>
      </c>
      <c r="M78" s="42">
        <f>1000*H78</f>
        <v/>
      </c>
      <c r="N78" s="44" t="n">
        <v>43737</v>
      </c>
      <c r="O78" s="44" t="n">
        <v>43700</v>
      </c>
      <c r="P78" s="47">
        <f>(N78-O78)</f>
        <v/>
      </c>
      <c r="Q78" s="44" t="n"/>
      <c r="R78" s="368">
        <f>(N78-O78)/7</f>
        <v/>
      </c>
      <c r="S78" s="368" t="inlineStr">
        <is>
          <t>Pre-surv</t>
        </is>
      </c>
      <c r="U78" s="370" t="n"/>
      <c r="V78" s="27" t="n"/>
      <c r="W78" s="369" t="n"/>
      <c r="X78" s="172" t="n"/>
      <c r="Y78" s="370" t="n"/>
      <c r="AA78" s="369" t="n"/>
      <c r="AB78" s="27" t="n"/>
      <c r="AC78" s="369" t="n"/>
      <c r="AD78" s="172" t="n"/>
      <c r="AE78" s="370" t="n"/>
    </row>
    <row r="79">
      <c r="A79" s="42" t="n">
        <v>177628</v>
      </c>
      <c r="B79" s="42" t="n">
        <v>2.48</v>
      </c>
      <c r="C79" s="42" t="n">
        <v>2.49</v>
      </c>
      <c r="D79" s="42" t="n">
        <v>2.43</v>
      </c>
      <c r="E79" s="42" t="n">
        <v>2.5</v>
      </c>
      <c r="F79" s="42" t="n">
        <v>2.52</v>
      </c>
      <c r="G79" s="42" t="n">
        <v>2.51</v>
      </c>
      <c r="H79" s="42">
        <f>MAX(B79:G79)</f>
        <v/>
      </c>
      <c r="I79" s="42">
        <f>(I78)</f>
        <v/>
      </c>
      <c r="J79" s="37">
        <f>(H79-I79)/(I79)</f>
        <v/>
      </c>
      <c r="K79" s="43">
        <f>(K78)</f>
        <v/>
      </c>
      <c r="L79" s="37">
        <f>(H79-K79)/(K79)</f>
        <v/>
      </c>
      <c r="M79" s="42">
        <f>1000*H79</f>
        <v/>
      </c>
      <c r="N79" s="44" t="n">
        <v>43738</v>
      </c>
      <c r="O79" s="44" t="n">
        <v>43700</v>
      </c>
      <c r="P79" s="47">
        <f>(N79-O79)</f>
        <v/>
      </c>
      <c r="Q79" s="44" t="n"/>
      <c r="R79" s="368">
        <f>(N79-O79)/7</f>
        <v/>
      </c>
      <c r="S79" s="368" t="inlineStr">
        <is>
          <t>Pre-surv</t>
        </is>
      </c>
      <c r="U79" s="29" t="n"/>
      <c r="V79" s="29" t="n"/>
      <c r="W79" s="29" t="n"/>
      <c r="X79" s="29" t="n"/>
      <c r="Y79" s="29" t="n"/>
    </row>
    <row r="80">
      <c r="A80" s="42" t="n">
        <v>177628</v>
      </c>
      <c r="B80" s="42" t="n">
        <v>2.45</v>
      </c>
      <c r="C80" s="42" t="n">
        <v>2.4</v>
      </c>
      <c r="D80" s="42" t="n">
        <v>2.36</v>
      </c>
      <c r="E80" s="42" t="n">
        <v>2.43</v>
      </c>
      <c r="F80" s="42" t="n">
        <v>2.46</v>
      </c>
      <c r="G80" s="42" t="n">
        <v>2.47</v>
      </c>
      <c r="H80" s="42">
        <f>MAX(B80:G80)</f>
        <v/>
      </c>
      <c r="I80" s="42">
        <f>(I79)</f>
        <v/>
      </c>
      <c r="J80" s="37">
        <f>(H80-I80)/(I80)</f>
        <v/>
      </c>
      <c r="K80" s="43">
        <f>(K79)</f>
        <v/>
      </c>
      <c r="L80" s="37">
        <f>(H80-K80)/(K80)</f>
        <v/>
      </c>
      <c r="M80" s="42">
        <f>1000*H80</f>
        <v/>
      </c>
      <c r="N80" s="44" t="n">
        <v>43739</v>
      </c>
      <c r="O80" s="44" t="n">
        <v>43700</v>
      </c>
      <c r="P80" s="47">
        <f>(N80-O80)</f>
        <v/>
      </c>
      <c r="Q80" s="44" t="n"/>
      <c r="R80" s="368">
        <f>(N80-O80)/7</f>
        <v/>
      </c>
      <c r="S80" s="368" t="inlineStr">
        <is>
          <t>Pre-surv</t>
        </is>
      </c>
      <c r="U80" s="121" t="n"/>
      <c r="V80" s="121" t="n"/>
      <c r="W80" s="121" t="n"/>
      <c r="X80" s="122" t="n"/>
      <c r="Y80" s="28" t="n"/>
      <c r="AA80" s="28" t="n"/>
      <c r="AB80" s="28" t="n"/>
      <c r="AC80" s="28" t="n"/>
      <c r="AD80" s="28" t="n"/>
      <c r="AE80" s="28" t="n"/>
    </row>
    <row r="81">
      <c r="A81" s="113" t="n">
        <v>177628</v>
      </c>
      <c r="B81" s="113" t="n">
        <v>2.5</v>
      </c>
      <c r="C81" s="113" t="n">
        <v>2.48</v>
      </c>
      <c r="D81" s="113" t="n">
        <v>2.5</v>
      </c>
      <c r="E81" s="113" t="n">
        <v>2.41</v>
      </c>
      <c r="F81" s="113" t="n">
        <v>2.41</v>
      </c>
      <c r="G81" s="113" t="n">
        <v>2.43</v>
      </c>
      <c r="H81" s="113">
        <f>MAX(B81:G81)</f>
        <v/>
      </c>
      <c r="I81" s="113">
        <f>(I80)</f>
        <v/>
      </c>
      <c r="J81" s="111">
        <f>(H81-I81)/(I81)</f>
        <v/>
      </c>
      <c r="K81" s="112">
        <f>(K80)</f>
        <v/>
      </c>
      <c r="L81" s="111">
        <f>(H81-K81)/(K81)</f>
        <v/>
      </c>
      <c r="M81" s="113">
        <f>1000*H81</f>
        <v/>
      </c>
      <c r="N81" s="114" t="n">
        <v>43741</v>
      </c>
      <c r="O81" s="114" t="n">
        <v>43700</v>
      </c>
      <c r="P81" s="115">
        <f>(N81-O81)</f>
        <v/>
      </c>
      <c r="Q81" s="114" t="n"/>
      <c r="R81" s="368">
        <f>(N81-O81)/7</f>
        <v/>
      </c>
      <c r="S81" s="371" t="inlineStr">
        <is>
          <t>Pre-surv</t>
        </is>
      </c>
    </row>
    <row r="82">
      <c r="A82" s="42" t="n">
        <v>177628</v>
      </c>
      <c r="B82" s="42" t="n">
        <v>2.45</v>
      </c>
      <c r="C82" s="42" t="n">
        <v>2.51</v>
      </c>
      <c r="D82" s="42" t="n">
        <v>2.51</v>
      </c>
      <c r="E82" s="42" t="n">
        <v>2.43</v>
      </c>
      <c r="F82" s="42" t="n">
        <v>2.46</v>
      </c>
      <c r="G82" s="42" t="n">
        <v>2.49</v>
      </c>
      <c r="H82" s="42">
        <f>MAX(B82:G82)</f>
        <v/>
      </c>
      <c r="I82" s="42">
        <f>(I81)</f>
        <v/>
      </c>
      <c r="J82" s="37">
        <f>(H82-I82)/(I82)</f>
        <v/>
      </c>
      <c r="K82" s="43">
        <f>(K81)</f>
        <v/>
      </c>
      <c r="L82" s="37">
        <f>(H82-K82)/(K82)</f>
        <v/>
      </c>
      <c r="M82" s="42">
        <f>1000*H82</f>
        <v/>
      </c>
      <c r="N82" s="44" t="n">
        <v>43742</v>
      </c>
      <c r="O82" s="44" t="n">
        <v>43700</v>
      </c>
      <c r="P82" s="47">
        <f>(N82-O82)</f>
        <v/>
      </c>
      <c r="Q82" s="44" t="n"/>
      <c r="R82" s="368">
        <f>(N82-O82)/7</f>
        <v/>
      </c>
      <c r="S82" s="368" t="inlineStr">
        <is>
          <t>Pre-surv</t>
        </is>
      </c>
    </row>
    <row r="83">
      <c r="A83" s="42" t="n">
        <v>177628</v>
      </c>
      <c r="B83" s="42" t="n">
        <v>2.48</v>
      </c>
      <c r="C83" s="42" t="n">
        <v>2.51</v>
      </c>
      <c r="D83" s="46" t="n">
        <v>2.39</v>
      </c>
      <c r="E83" s="42" t="n">
        <v>2.34</v>
      </c>
      <c r="F83" s="42" t="n">
        <v>2.24</v>
      </c>
      <c r="G83" s="42" t="n">
        <v>2.28</v>
      </c>
      <c r="H83" s="42">
        <f>MAX(B83:G83)</f>
        <v/>
      </c>
      <c r="I83" s="42">
        <f>(I82)</f>
        <v/>
      </c>
      <c r="J83" s="37">
        <f>(H83-I83)/(I83)</f>
        <v/>
      </c>
      <c r="K83" s="43">
        <f>(K82)</f>
        <v/>
      </c>
      <c r="L83" s="37">
        <f>(H83-K83)/(K83)</f>
        <v/>
      </c>
      <c r="M83" s="42">
        <f>1000*H83</f>
        <v/>
      </c>
      <c r="N83" s="44" t="n">
        <v>43742</v>
      </c>
      <c r="O83" s="44" t="n">
        <v>43700</v>
      </c>
      <c r="P83" s="47">
        <f>(N83-O83)</f>
        <v/>
      </c>
      <c r="Q83" s="44" t="n"/>
      <c r="R83" s="368">
        <f>(N83-O83)/7</f>
        <v/>
      </c>
      <c r="S83" s="368" t="inlineStr">
        <is>
          <t>Pre-surv</t>
        </is>
      </c>
    </row>
    <row r="84">
      <c r="A84" s="42" t="n">
        <v>177628</v>
      </c>
      <c r="B84" s="42" t="n">
        <v>2.38</v>
      </c>
      <c r="C84" s="42" t="n">
        <v>2.46</v>
      </c>
      <c r="D84" s="42" t="n">
        <v>2.44</v>
      </c>
      <c r="E84" s="42" t="n">
        <v>2.44</v>
      </c>
      <c r="F84" s="42" t="n">
        <v>2.38</v>
      </c>
      <c r="G84" s="42" t="n">
        <v>2.46</v>
      </c>
      <c r="H84" s="42">
        <f>MAX(B84:G84)</f>
        <v/>
      </c>
      <c r="I84" s="42">
        <f>(I83)</f>
        <v/>
      </c>
      <c r="J84" s="37">
        <f>(H84-I84)/(I84)</f>
        <v/>
      </c>
      <c r="K84" s="43">
        <f>(K83)</f>
        <v/>
      </c>
      <c r="L84" s="37">
        <f>(H84-K84)/(K84)</f>
        <v/>
      </c>
      <c r="M84" s="42">
        <f>1000*H84</f>
        <v/>
      </c>
      <c r="N84" s="44" t="n">
        <v>43744</v>
      </c>
      <c r="O84" s="44" t="n">
        <v>43700</v>
      </c>
      <c r="P84" s="47">
        <f>(N84-O84)</f>
        <v/>
      </c>
      <c r="Q84" s="44" t="n"/>
      <c r="R84" s="368">
        <f>(N84-O84)/7</f>
        <v/>
      </c>
      <c r="S84" s="368" t="inlineStr">
        <is>
          <t>Pre-surv</t>
        </is>
      </c>
    </row>
    <row r="85">
      <c r="A85" s="42" t="n">
        <v>177628</v>
      </c>
      <c r="B85" s="42" t="n">
        <v>2.44</v>
      </c>
      <c r="C85" s="42" t="n">
        <v>2.39</v>
      </c>
      <c r="D85" s="42" t="n">
        <v>2.43</v>
      </c>
      <c r="E85" s="42" t="n">
        <v>2.44</v>
      </c>
      <c r="F85" s="42" t="n">
        <v>2.51</v>
      </c>
      <c r="G85" s="42" t="n">
        <v>2.4</v>
      </c>
      <c r="H85" s="42">
        <f>MAX(B85:G85)</f>
        <v/>
      </c>
      <c r="I85" s="42">
        <f>(I84)</f>
        <v/>
      </c>
      <c r="J85" s="37">
        <f>(H85-I85)/(I85)</f>
        <v/>
      </c>
      <c r="K85" s="43">
        <f>(K84)</f>
        <v/>
      </c>
      <c r="L85" s="37">
        <f>(H85-K85)/(K85)</f>
        <v/>
      </c>
      <c r="M85" s="42">
        <f>1000*H85</f>
        <v/>
      </c>
      <c r="N85" s="44" t="n">
        <v>43745</v>
      </c>
      <c r="O85" s="44" t="n">
        <v>43700</v>
      </c>
      <c r="P85" s="47">
        <f>(N85-O85)</f>
        <v/>
      </c>
      <c r="Q85" s="44" t="n"/>
      <c r="R85" s="368">
        <f>(N85-O85)/7</f>
        <v/>
      </c>
      <c r="S85" s="368" t="inlineStr">
        <is>
          <t>Pre-surv</t>
        </is>
      </c>
    </row>
    <row r="86">
      <c r="A86" s="42" t="n">
        <v>177628</v>
      </c>
      <c r="B86" s="42" t="n">
        <v>2.4</v>
      </c>
      <c r="C86" s="42" t="n">
        <v>2.41</v>
      </c>
      <c r="D86" s="42" t="n">
        <v>2.39</v>
      </c>
      <c r="E86" s="42" t="n">
        <v>2.47</v>
      </c>
      <c r="F86" s="42" t="n">
        <v>2.47</v>
      </c>
      <c r="G86" s="42" t="n">
        <v>2.42</v>
      </c>
      <c r="H86" s="42">
        <f>MAX(B86:G86)</f>
        <v/>
      </c>
      <c r="I86" s="42">
        <f>(I85)</f>
        <v/>
      </c>
      <c r="J86" s="37">
        <f>(H86-I86)/(I86)</f>
        <v/>
      </c>
      <c r="K86" s="43">
        <f>(K85)</f>
        <v/>
      </c>
      <c r="L86" s="37">
        <f>(H86-K86)/(K86)</f>
        <v/>
      </c>
      <c r="M86" s="42">
        <f>1000*H86</f>
        <v/>
      </c>
      <c r="N86" s="44" t="n">
        <v>43746</v>
      </c>
      <c r="O86" s="44" t="n">
        <v>43700</v>
      </c>
      <c r="P86" s="47">
        <f>(N86-O86)</f>
        <v/>
      </c>
      <c r="Q86" s="44" t="n"/>
      <c r="R86" s="368">
        <f>(N86-O86)/7</f>
        <v/>
      </c>
      <c r="S86" s="368" t="inlineStr">
        <is>
          <t>Pre-surv</t>
        </is>
      </c>
    </row>
    <row r="87">
      <c r="A87" s="42" t="n">
        <v>177628</v>
      </c>
      <c r="B87" s="42" t="n">
        <v>2.45</v>
      </c>
      <c r="C87" s="42" t="n">
        <v>2.39</v>
      </c>
      <c r="D87" s="42" t="n">
        <v>2.39</v>
      </c>
      <c r="E87" s="42" t="n">
        <v>2.41</v>
      </c>
      <c r="F87" s="42" t="n">
        <v>2.4</v>
      </c>
      <c r="G87" s="42" t="n">
        <v>2.45</v>
      </c>
      <c r="H87" s="42">
        <f>MAX(B87:G87)</f>
        <v/>
      </c>
      <c r="I87" s="42">
        <f>(I86)</f>
        <v/>
      </c>
      <c r="J87" s="37">
        <f>(H87-I87)/(I87)</f>
        <v/>
      </c>
      <c r="K87" s="43">
        <f>(K86)</f>
        <v/>
      </c>
      <c r="L87" s="37">
        <f>(H87-K87)/(K87)</f>
        <v/>
      </c>
      <c r="M87" s="42">
        <f>1000*H87</f>
        <v/>
      </c>
      <c r="N87" s="44" t="n">
        <v>43747</v>
      </c>
      <c r="O87" s="44" t="n">
        <v>43700</v>
      </c>
      <c r="P87" s="47">
        <f>(N87-O87)</f>
        <v/>
      </c>
      <c r="Q87" s="44" t="n"/>
      <c r="R87" s="368">
        <f>(N87-O87)/7</f>
        <v/>
      </c>
      <c r="S87" s="368" t="inlineStr">
        <is>
          <t>Pre-surv</t>
        </is>
      </c>
    </row>
    <row r="88">
      <c r="A88" s="113" t="n">
        <v>177628</v>
      </c>
      <c r="B88" s="113" t="n">
        <v>2.52</v>
      </c>
      <c r="C88" s="113" t="n">
        <v>2.49</v>
      </c>
      <c r="D88" s="113" t="n">
        <v>2.5</v>
      </c>
      <c r="E88" s="113" t="n">
        <v>2.47</v>
      </c>
      <c r="F88" s="113" t="n">
        <v>2.5</v>
      </c>
      <c r="G88" s="113" t="n">
        <v>2.54</v>
      </c>
      <c r="H88" s="113">
        <f>MAX(B88:G88)</f>
        <v/>
      </c>
      <c r="I88" s="113">
        <f>(I87)</f>
        <v/>
      </c>
      <c r="J88" s="111">
        <f>(H88-I88)/(I88)</f>
        <v/>
      </c>
      <c r="K88" s="112">
        <f>(K87)</f>
        <v/>
      </c>
      <c r="L88" s="111">
        <f>(H88-K88)/(K88)</f>
        <v/>
      </c>
      <c r="M88" s="113">
        <f>1000*H88</f>
        <v/>
      </c>
      <c r="N88" s="114" t="n">
        <v>43748</v>
      </c>
      <c r="O88" s="114" t="n">
        <v>43700</v>
      </c>
      <c r="P88" s="115">
        <f>(N88-O88)</f>
        <v/>
      </c>
      <c r="Q88" s="114" t="n"/>
      <c r="R88" s="368">
        <f>(N88-O88)/7</f>
        <v/>
      </c>
      <c r="S88" s="371" t="inlineStr">
        <is>
          <t>Pre-surv</t>
        </is>
      </c>
    </row>
    <row r="89">
      <c r="A89" s="42" t="n">
        <v>177628</v>
      </c>
      <c r="B89" s="42" t="n">
        <v>2.49</v>
      </c>
      <c r="C89" s="42" t="n">
        <v>2.51</v>
      </c>
      <c r="D89" s="42" t="n">
        <v>2.53</v>
      </c>
      <c r="E89" s="42" t="n">
        <v>2.48</v>
      </c>
      <c r="F89" s="42" t="n">
        <v>2.5</v>
      </c>
      <c r="G89" s="42" t="n">
        <v>2.42</v>
      </c>
      <c r="H89" s="42">
        <f>MAX(B89:G89)</f>
        <v/>
      </c>
      <c r="I89" s="42">
        <f>(I88)</f>
        <v/>
      </c>
      <c r="J89" s="37">
        <f>(H89-I89)/(I89)</f>
        <v/>
      </c>
      <c r="K89" s="43">
        <f>(K88)</f>
        <v/>
      </c>
      <c r="L89" s="37">
        <f>(H89-K89)/(K89)</f>
        <v/>
      </c>
      <c r="M89" s="42">
        <f>1000*H89</f>
        <v/>
      </c>
      <c r="N89" s="44" t="n">
        <v>43749</v>
      </c>
      <c r="O89" s="44" t="n">
        <v>43700</v>
      </c>
      <c r="P89" s="47">
        <f>(N89-O89)</f>
        <v/>
      </c>
      <c r="Q89" s="44" t="n"/>
      <c r="R89" s="368">
        <f>(N89-O89)/7</f>
        <v/>
      </c>
      <c r="S89" s="368" t="inlineStr">
        <is>
          <t>Pre-surv</t>
        </is>
      </c>
    </row>
    <row r="90">
      <c r="A90" s="42" t="n">
        <v>177628</v>
      </c>
      <c r="B90" s="42" t="n">
        <v>2.32</v>
      </c>
      <c r="C90" s="42" t="n">
        <v>2.38</v>
      </c>
      <c r="D90" s="46" t="n">
        <v>2.38</v>
      </c>
      <c r="E90" s="42" t="n">
        <v>2.32</v>
      </c>
      <c r="F90" s="42" t="n">
        <v>2.41</v>
      </c>
      <c r="G90" s="42" t="n">
        <v>2.35</v>
      </c>
      <c r="H90" s="42">
        <f>MAX(B90:G90)</f>
        <v/>
      </c>
      <c r="I90" s="42">
        <f>(I89)</f>
        <v/>
      </c>
      <c r="J90" s="37">
        <f>(H90-I90)/(I90)</f>
        <v/>
      </c>
      <c r="K90" s="43">
        <f>(K89)</f>
        <v/>
      </c>
      <c r="L90" s="37">
        <f>(H90-K90)/(K90)</f>
        <v/>
      </c>
      <c r="M90" s="42">
        <f>1000*H90</f>
        <v/>
      </c>
      <c r="N90" s="44" t="n">
        <v>43750</v>
      </c>
      <c r="O90" s="44" t="n">
        <v>43700</v>
      </c>
      <c r="P90" s="47">
        <f>(N90-O90)</f>
        <v/>
      </c>
      <c r="Q90" s="44" t="n"/>
      <c r="R90" s="368">
        <f>(N90-O90)/7</f>
        <v/>
      </c>
      <c r="S90" s="368" t="inlineStr">
        <is>
          <t>Pre-surv</t>
        </is>
      </c>
    </row>
    <row r="91">
      <c r="A91" s="42" t="n">
        <v>177628</v>
      </c>
      <c r="B91" s="42" t="n">
        <v>2.5</v>
      </c>
      <c r="C91" s="42" t="n">
        <v>2.5</v>
      </c>
      <c r="D91" s="42" t="n">
        <v>2.48</v>
      </c>
      <c r="E91" s="42" t="n">
        <v>2.43</v>
      </c>
      <c r="F91" s="42" t="n">
        <v>2.48</v>
      </c>
      <c r="G91" s="42" t="n">
        <v>2.47</v>
      </c>
      <c r="H91" s="42">
        <f>MAX(B91:G91)</f>
        <v/>
      </c>
      <c r="I91" s="42">
        <f>(I90)</f>
        <v/>
      </c>
      <c r="J91" s="37">
        <f>(H91-I91)/(I91)</f>
        <v/>
      </c>
      <c r="K91" s="43">
        <f>(K90)</f>
        <v/>
      </c>
      <c r="L91" s="37">
        <f>(H91-K91)/(K91)</f>
        <v/>
      </c>
      <c r="M91" s="42">
        <f>1000*H91</f>
        <v/>
      </c>
      <c r="N91" s="44" t="n">
        <v>43751</v>
      </c>
      <c r="O91" s="44" t="n">
        <v>43700</v>
      </c>
      <c r="P91" s="47">
        <f>(N91-O91)</f>
        <v/>
      </c>
      <c r="Q91" s="44" t="n"/>
      <c r="R91" s="368">
        <f>(N91-O91)/7</f>
        <v/>
      </c>
      <c r="S91" s="368" t="inlineStr">
        <is>
          <t>Pre-surv</t>
        </is>
      </c>
    </row>
    <row r="92">
      <c r="A92" s="42" t="n">
        <v>177628</v>
      </c>
      <c r="B92" s="42" t="n">
        <v>2.45</v>
      </c>
      <c r="C92" s="42" t="n">
        <v>2.41</v>
      </c>
      <c r="D92" s="42" t="n">
        <v>2.39</v>
      </c>
      <c r="E92" s="42" t="n">
        <v>2.36</v>
      </c>
      <c r="F92" s="42" t="n">
        <v>2.44</v>
      </c>
      <c r="G92" s="42" t="n">
        <v>2.32</v>
      </c>
      <c r="H92" s="42">
        <f>MAX(B92:G92)</f>
        <v/>
      </c>
      <c r="I92" s="42">
        <f>(I91)</f>
        <v/>
      </c>
      <c r="J92" s="37">
        <f>(H92-I92)/(I92)</f>
        <v/>
      </c>
      <c r="K92" s="43">
        <f>(K91)</f>
        <v/>
      </c>
      <c r="L92" s="37">
        <f>(H92-K92)/(K92)</f>
        <v/>
      </c>
      <c r="M92" s="42">
        <f>1000*H92</f>
        <v/>
      </c>
      <c r="N92" s="44" t="n">
        <v>43752</v>
      </c>
      <c r="O92" s="44" t="n">
        <v>43700</v>
      </c>
      <c r="P92" s="47">
        <f>(N92-O92)</f>
        <v/>
      </c>
      <c r="Q92" s="44" t="n"/>
      <c r="R92" s="368">
        <f>(N92-O92)/7</f>
        <v/>
      </c>
      <c r="S92" s="368" t="inlineStr">
        <is>
          <t>Pre-surv</t>
        </is>
      </c>
    </row>
    <row r="93">
      <c r="A93" s="42" t="n">
        <v>177628</v>
      </c>
      <c r="B93" s="42" t="n">
        <v>2.38</v>
      </c>
      <c r="C93" s="42" t="n">
        <v>2.37</v>
      </c>
      <c r="D93" s="42" t="n">
        <v>2.41</v>
      </c>
      <c r="E93" s="42" t="n">
        <v>2.38</v>
      </c>
      <c r="F93" s="42" t="n">
        <v>2.43</v>
      </c>
      <c r="G93" s="42" t="n">
        <v>2.36</v>
      </c>
      <c r="H93" s="42">
        <f>MAX(B93:G93)</f>
        <v/>
      </c>
      <c r="I93" s="42">
        <f>(I92)</f>
        <v/>
      </c>
      <c r="J93" s="37">
        <f>(H93-I93)/(I93)</f>
        <v/>
      </c>
      <c r="K93" s="43">
        <f>(K92)</f>
        <v/>
      </c>
      <c r="L93" s="37">
        <f>(H93-K93)/(K93)</f>
        <v/>
      </c>
      <c r="M93" s="42">
        <f>1000*H93</f>
        <v/>
      </c>
      <c r="N93" s="44" t="n">
        <v>43753</v>
      </c>
      <c r="O93" s="44" t="n">
        <v>43700</v>
      </c>
      <c r="P93" s="47">
        <f>(N93-O93)</f>
        <v/>
      </c>
      <c r="Q93" s="44" t="n"/>
      <c r="R93" s="368">
        <f>(N93-O93)/7</f>
        <v/>
      </c>
      <c r="S93" s="368" t="inlineStr">
        <is>
          <t>Pre-surv</t>
        </is>
      </c>
    </row>
    <row r="94">
      <c r="A94" s="42" t="n">
        <v>177628</v>
      </c>
      <c r="B94" s="42" t="n">
        <v>2.35</v>
      </c>
      <c r="C94" s="42" t="n">
        <v>2.4</v>
      </c>
      <c r="D94" s="42" t="n">
        <v>2.47</v>
      </c>
      <c r="E94" s="42" t="n">
        <v>2.39</v>
      </c>
      <c r="F94" s="42" t="n">
        <v>2.37</v>
      </c>
      <c r="G94" s="42" t="n">
        <v>2.37</v>
      </c>
      <c r="H94" s="42">
        <f>MAX(B94:G94)</f>
        <v/>
      </c>
      <c r="I94" s="42">
        <f>(I93)</f>
        <v/>
      </c>
      <c r="J94" s="37">
        <f>(H94-I94)/(I94)</f>
        <v/>
      </c>
      <c r="K94" s="43">
        <f>(K93)</f>
        <v/>
      </c>
      <c r="L94" s="37">
        <f>(H94-K94)/(K94)</f>
        <v/>
      </c>
      <c r="M94" s="42">
        <f>1000*H94</f>
        <v/>
      </c>
      <c r="N94" s="44" t="n">
        <v>43754</v>
      </c>
      <c r="O94" s="44" t="n">
        <v>43700</v>
      </c>
      <c r="P94" s="47">
        <f>(N94-O94)</f>
        <v/>
      </c>
      <c r="Q94" s="44" t="n"/>
      <c r="R94" s="368">
        <f>(N94-O94)/7</f>
        <v/>
      </c>
      <c r="S94" s="368" t="inlineStr">
        <is>
          <t>Pre-surv</t>
        </is>
      </c>
      <c r="U94" s="30" t="n"/>
      <c r="V94" s="30" t="n"/>
      <c r="W94" s="30" t="n"/>
      <c r="X94" s="30" t="n"/>
    </row>
    <row r="95">
      <c r="A95" s="113" t="n">
        <v>177628</v>
      </c>
      <c r="B95" s="113" t="n">
        <v>2.51</v>
      </c>
      <c r="C95" s="113" t="n">
        <v>2.48</v>
      </c>
      <c r="D95" s="113" t="n">
        <v>2.48</v>
      </c>
      <c r="E95" s="113" t="n">
        <v>2.42</v>
      </c>
      <c r="F95" s="113" t="n">
        <v>2.3</v>
      </c>
      <c r="G95" s="113" t="n">
        <v>2.36</v>
      </c>
      <c r="H95" s="113">
        <f>MAX(B95:G95)</f>
        <v/>
      </c>
      <c r="I95" s="113">
        <f>(I94)</f>
        <v/>
      </c>
      <c r="J95" s="111">
        <f>(H95-I95)/(I95)</f>
        <v/>
      </c>
      <c r="K95" s="112">
        <f>(K94)</f>
        <v/>
      </c>
      <c r="L95" s="111">
        <f>(H95-K95)/(K95)</f>
        <v/>
      </c>
      <c r="M95" s="113">
        <f>1000*H95</f>
        <v/>
      </c>
      <c r="N95" s="114" t="n">
        <v>43755</v>
      </c>
      <c r="O95" s="114" t="n">
        <v>43700</v>
      </c>
      <c r="P95" s="115">
        <f>(N95-O95)</f>
        <v/>
      </c>
      <c r="Q95" s="114" t="n"/>
      <c r="R95" s="368">
        <f>(N95-O95)/7</f>
        <v/>
      </c>
      <c r="S95" s="371" t="inlineStr">
        <is>
          <t>Pre-surv</t>
        </is>
      </c>
      <c r="U95" s="370" t="n"/>
      <c r="V95" s="27" t="n"/>
      <c r="W95" s="369" t="n"/>
      <c r="X95" s="370" t="n"/>
    </row>
    <row r="96">
      <c r="A96" s="42" t="n">
        <v>177628</v>
      </c>
      <c r="B96" s="42" t="n">
        <v>2.37</v>
      </c>
      <c r="C96" s="42" t="n">
        <v>2.43</v>
      </c>
      <c r="D96" s="42" t="n">
        <v>2.42</v>
      </c>
      <c r="E96" s="42" t="n">
        <v>2.43</v>
      </c>
      <c r="F96" s="42" t="n">
        <v>2.39</v>
      </c>
      <c r="G96" s="42" t="n">
        <v>2.4</v>
      </c>
      <c r="H96" s="42">
        <f>MAX(B96:G96)</f>
        <v/>
      </c>
      <c r="I96" s="42">
        <f>(I95)</f>
        <v/>
      </c>
      <c r="J96" s="37">
        <f>(H96-I96)/(I96)</f>
        <v/>
      </c>
      <c r="K96" s="43">
        <f>(K95)</f>
        <v/>
      </c>
      <c r="L96" s="37">
        <f>(H96-K96)/(K96)</f>
        <v/>
      </c>
      <c r="M96" s="42">
        <f>1000*H96</f>
        <v/>
      </c>
      <c r="N96" s="44" t="n">
        <v>43756</v>
      </c>
      <c r="O96" s="44" t="n">
        <v>43700</v>
      </c>
      <c r="P96" s="47">
        <f>(N96-O96)</f>
        <v/>
      </c>
      <c r="Q96" s="44" t="n"/>
      <c r="R96" s="368">
        <f>(N96-O96)/7</f>
        <v/>
      </c>
      <c r="S96" s="368" t="inlineStr">
        <is>
          <t>Pre-surv</t>
        </is>
      </c>
      <c r="U96" s="369" t="n"/>
      <c r="V96" s="27" t="n"/>
      <c r="W96" s="369" t="n"/>
      <c r="X96" s="370" t="n"/>
    </row>
    <row r="97">
      <c r="A97" s="42" t="n">
        <v>177628</v>
      </c>
      <c r="B97" s="42" t="n">
        <v>2.49</v>
      </c>
      <c r="C97" s="42" t="n">
        <v>2.4</v>
      </c>
      <c r="D97" s="46" t="n">
        <v>2.45</v>
      </c>
      <c r="E97" s="42" t="n">
        <v>2.43</v>
      </c>
      <c r="F97" s="42" t="n">
        <v>2.35</v>
      </c>
      <c r="G97" s="42" t="n">
        <v>2.43</v>
      </c>
      <c r="H97" s="42">
        <f>MAX(B97:G97)</f>
        <v/>
      </c>
      <c r="I97" s="42">
        <f>(I96)</f>
        <v/>
      </c>
      <c r="J97" s="37">
        <f>(H97-I97)/(I97)</f>
        <v/>
      </c>
      <c r="K97" s="43">
        <f>(K96)</f>
        <v/>
      </c>
      <c r="L97" s="37">
        <f>(H97-K97)/(K97)</f>
        <v/>
      </c>
      <c r="M97" s="42">
        <f>1000*H97</f>
        <v/>
      </c>
      <c r="N97" s="44" t="n">
        <v>43756</v>
      </c>
      <c r="O97" s="44" t="n">
        <v>43700</v>
      </c>
      <c r="P97" s="47">
        <f>(N97-O97)</f>
        <v/>
      </c>
      <c r="Q97" s="44" t="n"/>
      <c r="R97" s="368">
        <f>(N97-O97)/7</f>
        <v/>
      </c>
      <c r="S97" s="368" t="inlineStr">
        <is>
          <t>Pre-surv</t>
        </is>
      </c>
      <c r="U97" s="369" t="n"/>
      <c r="V97" s="27" t="n"/>
      <c r="W97" s="369" t="n"/>
      <c r="X97" s="370" t="n"/>
    </row>
    <row r="98">
      <c r="A98" s="42" t="n">
        <v>177628</v>
      </c>
      <c r="B98" s="42" t="n">
        <v>2.49</v>
      </c>
      <c r="C98" s="42" t="n">
        <v>2.4</v>
      </c>
      <c r="D98" s="42" t="n">
        <v>2.45</v>
      </c>
      <c r="E98" s="42" t="n">
        <v>2.43</v>
      </c>
      <c r="F98" s="42" t="n">
        <v>2.35</v>
      </c>
      <c r="G98" s="42" t="n">
        <v>2.43</v>
      </c>
      <c r="H98" s="42">
        <f>MAX(B98:G98)</f>
        <v/>
      </c>
      <c r="I98" s="42">
        <f>(I97)</f>
        <v/>
      </c>
      <c r="J98" s="37">
        <f>(H98-I98)/(I98)</f>
        <v/>
      </c>
      <c r="K98" s="43">
        <f>(K97)</f>
        <v/>
      </c>
      <c r="L98" s="37">
        <f>(H98-K98)/(K98)</f>
        <v/>
      </c>
      <c r="M98" s="42">
        <f>1000*H98</f>
        <v/>
      </c>
      <c r="N98" s="44" t="n">
        <v>43756</v>
      </c>
      <c r="O98" s="44" t="n">
        <v>43700</v>
      </c>
      <c r="P98" s="47">
        <f>(N98-O98)</f>
        <v/>
      </c>
      <c r="Q98" s="44" t="n"/>
      <c r="R98" s="368">
        <f>(N98-O98)/7</f>
        <v/>
      </c>
      <c r="S98" s="368" t="inlineStr">
        <is>
          <t>Pre-surv</t>
        </is>
      </c>
      <c r="U98" s="369" t="n"/>
      <c r="V98" s="27" t="n"/>
      <c r="W98" s="369" t="n"/>
      <c r="X98" s="370" t="n"/>
    </row>
    <row r="99">
      <c r="A99" s="42" t="n">
        <v>177628</v>
      </c>
      <c r="B99" s="42" t="n">
        <v>2.37</v>
      </c>
      <c r="C99" s="42" t="n">
        <v>2.39</v>
      </c>
      <c r="D99" s="42" t="n">
        <v>2.37</v>
      </c>
      <c r="E99" s="42" t="n">
        <v>2.35</v>
      </c>
      <c r="F99" s="42" t="n">
        <v>2.36</v>
      </c>
      <c r="G99" s="42" t="n">
        <v>2.38</v>
      </c>
      <c r="H99" s="42">
        <f>MAX(B99:G99)</f>
        <v/>
      </c>
      <c r="I99" s="42">
        <f>(I98)</f>
        <v/>
      </c>
      <c r="J99" s="37">
        <f>(H99-I99)/(I99)</f>
        <v/>
      </c>
      <c r="K99" s="43">
        <f>(K98)</f>
        <v/>
      </c>
      <c r="L99" s="37">
        <f>(H99-K99)/(K99)</f>
        <v/>
      </c>
      <c r="M99" s="42">
        <f>1000*H99</f>
        <v/>
      </c>
      <c r="N99" s="44" t="n">
        <v>43757</v>
      </c>
      <c r="O99" s="44" t="n">
        <v>43700</v>
      </c>
      <c r="P99" s="47">
        <f>(N99-O99)</f>
        <v/>
      </c>
      <c r="Q99" s="44" t="n"/>
      <c r="R99" s="368">
        <f>(N99-O99)/7</f>
        <v/>
      </c>
      <c r="S99" s="368" t="inlineStr">
        <is>
          <t>Pre-surv</t>
        </is>
      </c>
      <c r="U99" s="369" t="n"/>
      <c r="V99" s="27" t="n"/>
      <c r="W99" s="369" t="n"/>
      <c r="X99" s="370" t="n"/>
    </row>
    <row r="100">
      <c r="A100" s="42" t="n">
        <v>177628</v>
      </c>
      <c r="B100" s="42" t="n">
        <v>2.36</v>
      </c>
      <c r="C100" s="42" t="n">
        <v>2.32</v>
      </c>
      <c r="D100" s="42" t="n">
        <v>2.25</v>
      </c>
      <c r="E100" s="42" t="n">
        <v>2.36</v>
      </c>
      <c r="F100" s="42" t="n">
        <v>2.27</v>
      </c>
      <c r="G100" s="42" t="n">
        <v>2.24</v>
      </c>
      <c r="H100" s="42">
        <f>MAX(B100:G100)</f>
        <v/>
      </c>
      <c r="I100" s="42">
        <f>(I99)</f>
        <v/>
      </c>
      <c r="J100" s="37">
        <f>(H100-I100)/(I100)</f>
        <v/>
      </c>
      <c r="K100" s="43">
        <f>(K99)</f>
        <v/>
      </c>
      <c r="L100" s="37">
        <f>(H100-K100)/(K100)</f>
        <v/>
      </c>
      <c r="M100" s="42">
        <f>1000*H100</f>
        <v/>
      </c>
      <c r="N100" s="44" t="n">
        <v>43758</v>
      </c>
      <c r="O100" s="44" t="n">
        <v>43700</v>
      </c>
      <c r="P100" s="47">
        <f>(N100-O100)</f>
        <v/>
      </c>
      <c r="Q100" s="44" t="n"/>
      <c r="R100" s="368">
        <f>(N100-O100)/7</f>
        <v/>
      </c>
      <c r="S100" s="368" t="inlineStr">
        <is>
          <t>Pre-surv</t>
        </is>
      </c>
      <c r="U100" s="67" t="n"/>
    </row>
    <row r="101">
      <c r="A101" s="42" t="n">
        <v>177628</v>
      </c>
      <c r="B101" s="42" t="n">
        <v>2.28</v>
      </c>
      <c r="C101" s="42" t="n">
        <v>2.25</v>
      </c>
      <c r="D101" s="42" t="n">
        <v>2.19</v>
      </c>
      <c r="E101" s="42" t="n">
        <v>2.51</v>
      </c>
      <c r="F101" s="42" t="n">
        <v>2.3</v>
      </c>
      <c r="G101" s="42" t="n">
        <v>2.43</v>
      </c>
      <c r="H101" s="42">
        <f>MAX(B101:G101)</f>
        <v/>
      </c>
      <c r="I101" s="42">
        <f>(I100)</f>
        <v/>
      </c>
      <c r="J101" s="37">
        <f>(H101-I101)/(I101)</f>
        <v/>
      </c>
      <c r="K101" s="43">
        <f>(K100)</f>
        <v/>
      </c>
      <c r="L101" s="37">
        <f>(H101-K101)/(K101)</f>
        <v/>
      </c>
      <c r="M101" s="42">
        <f>1000*H101</f>
        <v/>
      </c>
      <c r="N101" s="44" t="n">
        <v>43759</v>
      </c>
      <c r="O101" s="44" t="n">
        <v>43700</v>
      </c>
      <c r="P101" s="47">
        <f>(N101-O101)</f>
        <v/>
      </c>
      <c r="Q101" s="44" t="n"/>
      <c r="R101" s="368">
        <f>(N101-O101)/7</f>
        <v/>
      </c>
      <c r="S101" s="368" t="inlineStr">
        <is>
          <t>Pre-surv</t>
        </is>
      </c>
      <c r="U101" s="29" t="n"/>
      <c r="V101" s="29" t="n"/>
      <c r="W101" s="29" t="n"/>
      <c r="X101" s="29" t="n"/>
      <c r="Y101" s="29" t="n"/>
      <c r="AA101" s="29" t="n"/>
      <c r="AB101" s="29" t="n"/>
      <c r="AC101" s="29" t="n"/>
      <c r="AD101" s="29" t="n"/>
      <c r="AE101" s="29" t="n"/>
    </row>
    <row r="102">
      <c r="A102" s="113" t="n">
        <v>177628</v>
      </c>
      <c r="B102" s="113" t="n">
        <v>2.3</v>
      </c>
      <c r="C102" s="113" t="n">
        <v>2.37</v>
      </c>
      <c r="D102" s="113" t="n">
        <v>2.26</v>
      </c>
      <c r="E102" s="113" t="n">
        <v>2.24</v>
      </c>
      <c r="F102" s="113" t="n">
        <v>2.28</v>
      </c>
      <c r="G102" s="113" t="n">
        <v>2.14</v>
      </c>
      <c r="H102" s="113">
        <f>MAX(B102:G102)</f>
        <v/>
      </c>
      <c r="I102" s="113">
        <f>(I101)</f>
        <v/>
      </c>
      <c r="J102" s="111">
        <f>(H102-I102)/(I102)</f>
        <v/>
      </c>
      <c r="K102" s="112">
        <f>(K101)</f>
        <v/>
      </c>
      <c r="L102" s="111">
        <f>(H102-K102)/(K102)</f>
        <v/>
      </c>
      <c r="M102" s="113">
        <f>1000*H102</f>
        <v/>
      </c>
      <c r="N102" s="114" t="n">
        <v>43760</v>
      </c>
      <c r="O102" s="114" t="n">
        <v>43700</v>
      </c>
      <c r="P102" s="115">
        <f>(N102-O102)</f>
        <v/>
      </c>
      <c r="Q102" s="114" t="n"/>
      <c r="R102" s="368">
        <f>(N102-O102)/7</f>
        <v/>
      </c>
      <c r="S102" s="371" t="inlineStr">
        <is>
          <t>Pre-surv</t>
        </is>
      </c>
      <c r="U102" s="27" t="n"/>
      <c r="V102" s="27" t="n"/>
      <c r="W102" s="27" t="n"/>
      <c r="X102" s="27" t="n"/>
      <c r="Y102" s="28" t="n"/>
    </row>
    <row r="103">
      <c r="A103" s="42" t="n">
        <v>177628</v>
      </c>
      <c r="B103" s="42" t="n">
        <v>2.39</v>
      </c>
      <c r="C103" s="42" t="n">
        <v>2.32</v>
      </c>
      <c r="D103" s="42" t="n">
        <v>2.31</v>
      </c>
      <c r="E103" s="42" t="n">
        <v>2.4</v>
      </c>
      <c r="F103" s="42" t="n">
        <v>2.43</v>
      </c>
      <c r="G103" s="42" t="n">
        <v>2.36</v>
      </c>
      <c r="H103" s="42">
        <f>MAX(B103:G103)</f>
        <v/>
      </c>
      <c r="I103" s="42">
        <f>(I102)</f>
        <v/>
      </c>
      <c r="J103" s="37">
        <f>(H103-I103)/(I103)</f>
        <v/>
      </c>
      <c r="K103" s="43">
        <f>(K102)</f>
        <v/>
      </c>
      <c r="L103" s="37">
        <f>(H103-K103)/(K103)</f>
        <v/>
      </c>
      <c r="M103" s="42">
        <f>1000*H103</f>
        <v/>
      </c>
      <c r="N103" s="44" t="n">
        <v>43761</v>
      </c>
      <c r="O103" s="44" t="n">
        <v>43700</v>
      </c>
      <c r="P103" s="47">
        <f>(N103-O103)</f>
        <v/>
      </c>
      <c r="Q103" s="44" t="n"/>
      <c r="R103" s="368">
        <f>(N103-O103)/7</f>
        <v/>
      </c>
      <c r="S103" s="368" t="inlineStr">
        <is>
          <t>Pre-surv</t>
        </is>
      </c>
    </row>
    <row r="104">
      <c r="A104" s="42" t="n">
        <v>177628</v>
      </c>
      <c r="B104" s="42" t="n">
        <v>2.44</v>
      </c>
      <c r="C104" s="42" t="n">
        <v>2.38</v>
      </c>
      <c r="D104" s="46" t="n">
        <v>2.41</v>
      </c>
      <c r="E104" s="42" t="n">
        <v>2.53</v>
      </c>
      <c r="F104" s="42" t="n">
        <v>2.45</v>
      </c>
      <c r="G104" s="42" t="n">
        <v>2.41</v>
      </c>
      <c r="H104" s="42">
        <f>MAX(B104:G104)</f>
        <v/>
      </c>
      <c r="I104" s="42">
        <f>(I103)</f>
        <v/>
      </c>
      <c r="J104" s="37">
        <f>(H104-I104)/(I104)</f>
        <v/>
      </c>
      <c r="K104" s="43">
        <f>(K103)</f>
        <v/>
      </c>
      <c r="L104" s="37">
        <f>(H104-K104)/(K104)</f>
        <v/>
      </c>
      <c r="M104" s="42">
        <f>1000*H104</f>
        <v/>
      </c>
      <c r="N104" s="44" t="n">
        <v>43762</v>
      </c>
      <c r="O104" s="44" t="n">
        <v>43700</v>
      </c>
      <c r="P104" s="47">
        <f>(N104-O104)</f>
        <v/>
      </c>
      <c r="Q104" s="44" t="n"/>
      <c r="R104" s="368">
        <f>(N104-O104)/7</f>
        <v/>
      </c>
      <c r="S104" s="368" t="inlineStr">
        <is>
          <t>Pre-surv</t>
        </is>
      </c>
    </row>
    <row r="105">
      <c r="A105" s="42" t="n">
        <v>177628</v>
      </c>
      <c r="B105" s="42" t="n">
        <v>2.34</v>
      </c>
      <c r="C105" s="42" t="n">
        <v>2.36</v>
      </c>
      <c r="D105" s="42" t="n">
        <v>2.47</v>
      </c>
      <c r="E105" s="42" t="n">
        <v>2.2</v>
      </c>
      <c r="F105" s="42" t="n">
        <v>2.16</v>
      </c>
      <c r="G105" s="42" t="n">
        <v>2.52</v>
      </c>
      <c r="H105" s="42">
        <f>MAX(B105:G105)</f>
        <v/>
      </c>
      <c r="I105" s="42">
        <f>(I104)</f>
        <v/>
      </c>
      <c r="J105" s="37">
        <f>(H105-I105)/(I105)</f>
        <v/>
      </c>
      <c r="K105" s="43">
        <f>(K104)</f>
        <v/>
      </c>
      <c r="L105" s="37">
        <f>(H105-K105)/(K105)</f>
        <v/>
      </c>
      <c r="M105" s="42">
        <f>1000*H105</f>
        <v/>
      </c>
      <c r="N105" s="44" t="n">
        <v>43763</v>
      </c>
      <c r="O105" s="44" t="n">
        <v>43700</v>
      </c>
      <c r="P105" s="47">
        <f>(N105-O105)</f>
        <v/>
      </c>
      <c r="Q105" s="44" t="n"/>
      <c r="R105" s="368">
        <f>(N105-O105)/7</f>
        <v/>
      </c>
      <c r="S105" s="368" t="inlineStr">
        <is>
          <t>Pre-surv</t>
        </is>
      </c>
    </row>
    <row r="106">
      <c r="A106" s="42" t="n">
        <v>177628</v>
      </c>
      <c r="B106" s="42" t="n">
        <v>2.07</v>
      </c>
      <c r="C106" s="42" t="n">
        <v>2.12</v>
      </c>
      <c r="D106" s="42" t="n">
        <v>2.14</v>
      </c>
      <c r="E106" s="42" t="n">
        <v>2.17</v>
      </c>
      <c r="F106" s="42" t="n">
        <v>2.21</v>
      </c>
      <c r="G106" s="42" t="n">
        <v>2.14</v>
      </c>
      <c r="H106" s="42">
        <f>MAX(B106:G106)</f>
        <v/>
      </c>
      <c r="I106" s="42">
        <f>(I105)</f>
        <v/>
      </c>
      <c r="J106" s="37">
        <f>(H106-I106)/(I106)</f>
        <v/>
      </c>
      <c r="K106" s="43">
        <f>(K105)</f>
        <v/>
      </c>
      <c r="L106" s="37">
        <f>(H106-K106)/(K106)</f>
        <v/>
      </c>
      <c r="M106" s="42">
        <f>1000*H106</f>
        <v/>
      </c>
      <c r="N106" s="44" t="n">
        <v>43765</v>
      </c>
      <c r="O106" s="44" t="n">
        <v>43700</v>
      </c>
      <c r="P106" s="47">
        <f>(N106-O106)</f>
        <v/>
      </c>
      <c r="Q106" s="44" t="n"/>
      <c r="R106" s="368">
        <f>(N106-O106)/7</f>
        <v/>
      </c>
      <c r="S106" s="368" t="inlineStr">
        <is>
          <t>Pre-surv</t>
        </is>
      </c>
    </row>
    <row r="107">
      <c r="A107" s="42" t="n">
        <v>177628</v>
      </c>
      <c r="B107" s="42" t="n">
        <v>2.36</v>
      </c>
      <c r="C107" s="42" t="n">
        <v>2.26</v>
      </c>
      <c r="D107" s="42" t="n">
        <v>2.24</v>
      </c>
      <c r="E107" s="42" t="n">
        <v>2.21</v>
      </c>
      <c r="F107" s="42" t="n">
        <v>2.26</v>
      </c>
      <c r="G107" s="42" t="n">
        <v>2.11</v>
      </c>
      <c r="H107" s="42">
        <f>MAX(B107:G107)</f>
        <v/>
      </c>
      <c r="I107" s="42">
        <f>(I106)</f>
        <v/>
      </c>
      <c r="J107" s="37">
        <f>(H107-I107)/(I107)</f>
        <v/>
      </c>
      <c r="K107" s="43">
        <f>(K106)</f>
        <v/>
      </c>
      <c r="L107" s="37">
        <f>(H107-K107)/(K107)</f>
        <v/>
      </c>
      <c r="M107" s="42">
        <f>1000*H107</f>
        <v/>
      </c>
      <c r="N107" s="44" t="n">
        <v>43766</v>
      </c>
      <c r="O107" s="44" t="n">
        <v>43700</v>
      </c>
      <c r="P107" s="47">
        <f>(N107-O107)</f>
        <v/>
      </c>
      <c r="Q107" s="44" t="n"/>
      <c r="R107" s="368">
        <f>(N107-O107)/7</f>
        <v/>
      </c>
      <c r="S107" s="368" t="inlineStr">
        <is>
          <t>Pre-surv</t>
        </is>
      </c>
    </row>
    <row r="108">
      <c r="A108" s="42" t="n">
        <v>177628</v>
      </c>
      <c r="B108" s="42" t="n">
        <v>2.5</v>
      </c>
      <c r="C108" s="42" t="n">
        <v>2.31</v>
      </c>
      <c r="D108" s="42" t="n">
        <v>2.29</v>
      </c>
      <c r="E108" s="42" t="n">
        <v>2.31</v>
      </c>
      <c r="F108" s="42" t="n">
        <v>2.13</v>
      </c>
      <c r="G108" s="42" t="n">
        <v>2.33</v>
      </c>
      <c r="H108" s="42">
        <f>MAX(B108:G108)</f>
        <v/>
      </c>
      <c r="I108" s="42">
        <f>(I107)</f>
        <v/>
      </c>
      <c r="J108" s="37">
        <f>(H108-I108)/(I108)</f>
        <v/>
      </c>
      <c r="K108" s="43">
        <f>(K107)</f>
        <v/>
      </c>
      <c r="L108" s="37">
        <f>(H108-K108)/(K108)</f>
        <v/>
      </c>
      <c r="M108" s="42">
        <f>1000*H108</f>
        <v/>
      </c>
      <c r="N108" s="44" t="n">
        <v>43767</v>
      </c>
      <c r="O108" s="44" t="n">
        <v>43700</v>
      </c>
      <c r="P108" s="47">
        <f>(N108-O108)</f>
        <v/>
      </c>
      <c r="Q108" s="44" t="n"/>
      <c r="R108" s="368">
        <f>(N108-O108)/7</f>
        <v/>
      </c>
      <c r="S108" s="368" t="inlineStr">
        <is>
          <t>Pre-surv</t>
        </is>
      </c>
    </row>
    <row r="109">
      <c r="A109" s="113" t="n">
        <v>177628</v>
      </c>
      <c r="B109" s="113" t="n">
        <v>2.33</v>
      </c>
      <c r="C109" s="113" t="n">
        <v>2.18</v>
      </c>
      <c r="D109" s="113" t="n">
        <v>2.1</v>
      </c>
      <c r="E109" s="113" t="n">
        <v>2.19</v>
      </c>
      <c r="F109" s="113" t="n">
        <v>2.27</v>
      </c>
      <c r="G109" s="113" t="n">
        <v>2.03</v>
      </c>
      <c r="H109" s="113">
        <f>MAX(B109:G109)</f>
        <v/>
      </c>
      <c r="I109" s="113">
        <f>(I108)</f>
        <v/>
      </c>
      <c r="J109" s="111">
        <f>(H109-I109)/(I109)</f>
        <v/>
      </c>
      <c r="K109" s="112">
        <f>(K108)</f>
        <v/>
      </c>
      <c r="L109" s="111">
        <f>(H109-K109)/(K109)</f>
        <v/>
      </c>
      <c r="M109" s="113">
        <f>1000*H109</f>
        <v/>
      </c>
      <c r="N109" s="114" t="n">
        <v>43768</v>
      </c>
      <c r="O109" s="114" t="n">
        <v>43700</v>
      </c>
      <c r="P109" s="115">
        <f>(N109-O109)</f>
        <v/>
      </c>
      <c r="Q109" s="114" t="n"/>
      <c r="R109" s="368">
        <f>(N109-O109)/7</f>
        <v/>
      </c>
      <c r="S109" s="371" t="inlineStr">
        <is>
          <t>Pre-surv</t>
        </is>
      </c>
    </row>
    <row r="110">
      <c r="A110" s="42" t="n">
        <v>177628</v>
      </c>
      <c r="B110" s="42" t="n">
        <v>2.28</v>
      </c>
      <c r="C110" s="42" t="n">
        <v>2.2</v>
      </c>
      <c r="D110" s="42" t="n">
        <v>2.3</v>
      </c>
      <c r="E110" s="42" t="n">
        <v>2.24</v>
      </c>
      <c r="F110" s="42" t="n">
        <v>2.24</v>
      </c>
      <c r="G110" s="42" t="n">
        <v>2.26</v>
      </c>
      <c r="H110" s="42">
        <f>MAX(B110:G110)</f>
        <v/>
      </c>
      <c r="I110" s="42">
        <f>(I109)</f>
        <v/>
      </c>
      <c r="J110" s="37">
        <f>(H110-I110)/(I110)</f>
        <v/>
      </c>
      <c r="K110" s="43">
        <f>(K109)</f>
        <v/>
      </c>
      <c r="L110" s="37">
        <f>(H110-K110)/(K110)</f>
        <v/>
      </c>
      <c r="M110" s="42">
        <f>1000*H110</f>
        <v/>
      </c>
      <c r="N110" s="44" t="n">
        <v>43769</v>
      </c>
      <c r="O110" s="44" t="n">
        <v>43700</v>
      </c>
      <c r="P110" s="47">
        <f>(N110-O110)</f>
        <v/>
      </c>
      <c r="Q110" s="44" t="n"/>
      <c r="R110" s="368">
        <f>(N110-O110)/7</f>
        <v/>
      </c>
      <c r="S110" s="368" t="inlineStr">
        <is>
          <t>Pre-surv</t>
        </is>
      </c>
    </row>
    <row r="111">
      <c r="A111" s="42" t="n">
        <v>177628</v>
      </c>
      <c r="B111" s="42" t="n">
        <v>2.3</v>
      </c>
      <c r="C111" s="42" t="n">
        <v>2.11</v>
      </c>
      <c r="D111" s="46" t="n">
        <v>2.19</v>
      </c>
      <c r="E111" s="42" t="n">
        <v>2.15</v>
      </c>
      <c r="F111" s="42" t="n">
        <v>2.2</v>
      </c>
      <c r="G111" s="42" t="n">
        <v>2.16</v>
      </c>
      <c r="H111" s="42">
        <f>MAX(B111:G111)</f>
        <v/>
      </c>
      <c r="I111" s="42">
        <f>(I110)</f>
        <v/>
      </c>
      <c r="J111" s="37">
        <f>(H111-I111)/(I111)</f>
        <v/>
      </c>
      <c r="K111" s="43">
        <f>(K110)</f>
        <v/>
      </c>
      <c r="L111" s="37">
        <f>(H111-K111)/(K111)</f>
        <v/>
      </c>
      <c r="M111" s="42">
        <f>1000*H111</f>
        <v/>
      </c>
      <c r="N111" s="44" t="n">
        <v>43770</v>
      </c>
      <c r="O111" s="44" t="n">
        <v>43700</v>
      </c>
      <c r="P111" s="47">
        <f>(N111-O111)</f>
        <v/>
      </c>
      <c r="Q111" s="44" t="n"/>
      <c r="R111" s="368">
        <f>(N111-O111)/7</f>
        <v/>
      </c>
      <c r="S111" s="368" t="inlineStr">
        <is>
          <t>Pre-surv</t>
        </is>
      </c>
    </row>
    <row r="112">
      <c r="A112" s="42" t="n">
        <v>177628</v>
      </c>
      <c r="B112" s="42" t="n">
        <v>2.16</v>
      </c>
      <c r="C112" s="42" t="n">
        <v>2.06</v>
      </c>
      <c r="D112" s="42" t="n">
        <v>2.05</v>
      </c>
      <c r="E112" s="42" t="n">
        <v>2.09</v>
      </c>
      <c r="F112" s="42" t="n">
        <v>1.99</v>
      </c>
      <c r="G112" s="42" t="n">
        <v>2.05</v>
      </c>
      <c r="H112" s="42">
        <f>MAX(B112:G112)</f>
        <v/>
      </c>
      <c r="I112" s="42">
        <f>(I111)</f>
        <v/>
      </c>
      <c r="J112" s="37">
        <f>(H112-I112)/(I112)</f>
        <v/>
      </c>
      <c r="K112" s="43">
        <f>(K111)</f>
        <v/>
      </c>
      <c r="L112" s="37">
        <f>(H112-K112)/(K112)</f>
        <v/>
      </c>
      <c r="M112" s="42">
        <f>1000*H112</f>
        <v/>
      </c>
      <c r="N112" s="44" t="n">
        <v>43771</v>
      </c>
      <c r="O112" s="44" t="n">
        <v>43700</v>
      </c>
      <c r="P112" s="47">
        <f>(N112-O112)</f>
        <v/>
      </c>
      <c r="Q112" s="44" t="n"/>
      <c r="R112" s="368">
        <f>(N112-O112)/7</f>
        <v/>
      </c>
      <c r="S112" s="368" t="inlineStr">
        <is>
          <t>Pre-surv</t>
        </is>
      </c>
    </row>
    <row r="113">
      <c r="A113" s="42" t="n">
        <v>177628</v>
      </c>
      <c r="B113" s="42" t="n">
        <v>2.21</v>
      </c>
      <c r="C113" s="42" t="n">
        <v>2.1</v>
      </c>
      <c r="D113" s="42" t="n">
        <v>2.09</v>
      </c>
      <c r="E113" s="42" t="n">
        <v>2.16</v>
      </c>
      <c r="F113" s="42" t="n">
        <v>2.18</v>
      </c>
      <c r="G113" s="42" t="n">
        <v>2.21</v>
      </c>
      <c r="H113" s="42">
        <f>MAX(B113:G113)</f>
        <v/>
      </c>
      <c r="I113" s="42">
        <f>(I112)</f>
        <v/>
      </c>
      <c r="J113" s="37">
        <f>(H113-I113)/(I113)</f>
        <v/>
      </c>
      <c r="K113" s="43">
        <f>(K112)</f>
        <v/>
      </c>
      <c r="L113" s="37">
        <f>(H113-K113)/(K113)</f>
        <v/>
      </c>
      <c r="M113" s="42">
        <f>1000*H113</f>
        <v/>
      </c>
      <c r="N113" s="44" t="n">
        <v>43772</v>
      </c>
      <c r="O113" s="44" t="n">
        <v>43700</v>
      </c>
      <c r="P113" s="47">
        <f>(N113-O113)</f>
        <v/>
      </c>
      <c r="Q113" s="44" t="n"/>
      <c r="R113" s="368">
        <f>(N113-O113)/7</f>
        <v/>
      </c>
      <c r="S113" s="368" t="inlineStr">
        <is>
          <t>Pre-surv</t>
        </is>
      </c>
    </row>
    <row r="114">
      <c r="A114" s="42" t="inlineStr"/>
      <c r="B114" s="42" t="inlineStr"/>
      <c r="C114" s="42" t="inlineStr"/>
      <c r="D114" s="42" t="inlineStr"/>
      <c r="E114" s="42" t="inlineStr"/>
      <c r="F114" s="42" t="inlineStr"/>
      <c r="G114" s="42" t="inlineStr"/>
      <c r="H114" s="42" t="inlineStr"/>
      <c r="I114" s="42" t="inlineStr"/>
      <c r="J114" s="37" t="inlineStr"/>
      <c r="K114" s="43" t="inlineStr"/>
      <c r="L114" s="37" t="inlineStr"/>
      <c r="M114" s="42" t="inlineStr"/>
      <c r="N114" s="44" t="inlineStr"/>
      <c r="O114" s="44" t="inlineStr"/>
      <c r="P114" s="47" t="inlineStr"/>
      <c r="Q114" s="44" t="inlineStr"/>
      <c r="R114" s="368" t="inlineStr"/>
      <c r="S114" s="368" t="inlineStr"/>
    </row>
    <row r="115">
      <c r="A115" s="42" t="inlineStr"/>
      <c r="B115" s="42" t="inlineStr"/>
      <c r="C115" s="42" t="inlineStr"/>
      <c r="D115" s="42" t="inlineStr"/>
      <c r="E115" s="42" t="inlineStr"/>
      <c r="F115" s="42" t="inlineStr"/>
      <c r="G115" s="42" t="inlineStr"/>
      <c r="H115" s="42" t="inlineStr"/>
      <c r="I115" s="42" t="inlineStr"/>
      <c r="J115" s="37" t="inlineStr"/>
      <c r="K115" s="43" t="inlineStr"/>
      <c r="L115" s="37" t="inlineStr"/>
      <c r="M115" s="42" t="inlineStr"/>
      <c r="N115" s="44" t="inlineStr"/>
      <c r="O115" s="44" t="inlineStr"/>
      <c r="P115" s="47" t="inlineStr"/>
      <c r="Q115" s="44" t="inlineStr"/>
      <c r="R115" s="368" t="inlineStr"/>
      <c r="S115" s="368" t="inlineStr"/>
    </row>
    <row r="116">
      <c r="A116" s="113" t="inlineStr"/>
      <c r="B116" s="113" t="inlineStr"/>
      <c r="C116" s="113" t="inlineStr"/>
      <c r="D116" s="113" t="inlineStr"/>
      <c r="E116" s="113" t="inlineStr"/>
      <c r="F116" s="113" t="inlineStr"/>
      <c r="G116" s="113" t="inlineStr"/>
      <c r="H116" s="113" t="inlineStr"/>
      <c r="I116" s="113" t="inlineStr"/>
      <c r="J116" s="111" t="inlineStr"/>
      <c r="K116" s="112" t="inlineStr"/>
      <c r="L116" s="111" t="inlineStr"/>
      <c r="M116" s="113" t="inlineStr"/>
      <c r="N116" s="114" t="inlineStr"/>
      <c r="O116" s="114" t="inlineStr"/>
      <c r="P116" s="115" t="inlineStr"/>
      <c r="Q116" s="114" t="inlineStr"/>
      <c r="R116" s="368" t="inlineStr"/>
      <c r="S116" s="371" t="inlineStr"/>
    </row>
    <row r="117">
      <c r="J117" s="28" t="n"/>
      <c r="K117" s="27" t="n"/>
      <c r="L117" s="28" t="n"/>
      <c r="N117" s="171" t="n"/>
      <c r="O117" s="171" t="n"/>
      <c r="P117" s="172" t="n"/>
      <c r="Q117" s="171" t="n"/>
      <c r="R117" s="351" t="n"/>
      <c r="S117" s="351" t="n"/>
    </row>
    <row r="118">
      <c r="J118" s="28" t="n"/>
      <c r="K118" s="27" t="n"/>
      <c r="L118" s="28" t="n"/>
      <c r="N118" s="171" t="n"/>
      <c r="O118" s="171" t="n"/>
      <c r="P118" s="172" t="n"/>
      <c r="Q118" s="171" t="n"/>
      <c r="R118" s="351" t="n"/>
      <c r="S118" s="351" t="n"/>
    </row>
    <row r="119">
      <c r="J119" s="28" t="n"/>
      <c r="K119" s="27" t="n"/>
      <c r="L119" s="28" t="n"/>
      <c r="N119" s="171" t="n"/>
      <c r="O119" s="171" t="n"/>
      <c r="P119" s="172" t="n"/>
      <c r="Q119" s="171" t="n"/>
      <c r="R119" s="351" t="n"/>
      <c r="S119" s="351" t="n"/>
    </row>
    <row r="120">
      <c r="J120" s="28" t="n"/>
      <c r="K120" s="27" t="n"/>
      <c r="L120" s="28" t="n"/>
      <c r="N120" s="171" t="n"/>
      <c r="O120" s="171" t="n"/>
      <c r="P120" s="172" t="n"/>
      <c r="Q120" s="171" t="n"/>
      <c r="R120" s="351" t="n"/>
      <c r="S120" s="351" t="n"/>
      <c r="V120" s="30" t="n"/>
      <c r="W120" s="30" t="n"/>
      <c r="X120" s="30" t="n"/>
      <c r="Y120" s="30" t="n"/>
      <c r="AC120" s="30" t="n"/>
      <c r="AD120" s="30" t="n"/>
      <c r="AE120" s="30" t="n"/>
      <c r="AF120" s="30" t="n"/>
    </row>
    <row r="121">
      <c r="J121" s="28" t="n"/>
      <c r="K121" s="27" t="n"/>
      <c r="L121" s="28" t="n"/>
      <c r="N121" s="171" t="n"/>
      <c r="O121" s="171" t="n"/>
      <c r="P121" s="172" t="n"/>
      <c r="Q121" s="171" t="n"/>
      <c r="R121" s="351" t="n"/>
      <c r="S121" s="351" t="n"/>
      <c r="V121" s="369" t="n"/>
      <c r="W121" s="27" t="n"/>
      <c r="X121" s="369" t="n"/>
      <c r="Y121" s="370" t="n"/>
      <c r="AC121" s="370" t="n"/>
      <c r="AD121" s="27" t="n"/>
      <c r="AE121" s="369" t="n"/>
      <c r="AF121" s="370" t="n"/>
    </row>
    <row r="122">
      <c r="J122" s="28" t="n"/>
      <c r="K122" s="27" t="n"/>
      <c r="L122" s="28" t="n"/>
      <c r="N122" s="171" t="n"/>
      <c r="O122" s="171" t="n"/>
      <c r="P122" s="172" t="n"/>
      <c r="Q122" s="171" t="n"/>
      <c r="R122" s="351" t="n"/>
      <c r="S122" s="351" t="n"/>
    </row>
    <row r="123">
      <c r="J123" s="28" t="n"/>
      <c r="K123" s="27" t="n"/>
      <c r="L123" s="28" t="n"/>
      <c r="N123" s="171" t="n"/>
      <c r="O123" s="171" t="n"/>
      <c r="P123" s="172" t="n"/>
      <c r="Q123" s="171" t="n"/>
      <c r="R123" s="351" t="n"/>
      <c r="S123" s="351" t="n"/>
      <c r="U123" s="67" t="n"/>
    </row>
    <row r="124">
      <c r="J124" s="28" t="n"/>
      <c r="K124" s="27" t="n"/>
      <c r="L124" s="28" t="n"/>
      <c r="N124" s="171" t="n"/>
      <c r="O124" s="171" t="n"/>
      <c r="P124" s="172" t="n"/>
      <c r="Q124" s="171" t="n"/>
      <c r="R124" s="351" t="n"/>
      <c r="S124" s="351" t="n"/>
      <c r="U124" s="29" t="n"/>
      <c r="V124" s="29" t="n"/>
      <c r="W124" s="29" t="n"/>
      <c r="X124" s="29" t="n"/>
      <c r="Y124" s="29" t="n"/>
      <c r="AA124" s="29" t="n"/>
      <c r="AB124" s="29" t="n"/>
      <c r="AC124" s="29" t="n"/>
      <c r="AD124" s="29" t="n"/>
      <c r="AE124" s="29" t="n"/>
    </row>
    <row r="125">
      <c r="J125" s="28" t="n"/>
      <c r="K125" s="27" t="n"/>
      <c r="L125" s="28" t="n"/>
      <c r="N125" s="171" t="n"/>
      <c r="O125" s="171" t="n"/>
      <c r="P125" s="172" t="n"/>
      <c r="Q125" s="171" t="n"/>
      <c r="R125" s="351" t="n"/>
      <c r="S125" s="351" t="n"/>
      <c r="U125" s="27" t="n"/>
      <c r="V125" s="27" t="n"/>
      <c r="W125" s="27" t="n"/>
      <c r="X125" s="27" t="n"/>
      <c r="Y125" s="28" t="n"/>
    </row>
    <row r="126">
      <c r="J126" s="28" t="n"/>
      <c r="K126" s="27" t="n"/>
      <c r="L126" s="28" t="n"/>
      <c r="N126" s="171" t="n"/>
      <c r="O126" s="171" t="n"/>
      <c r="P126" s="172" t="n"/>
      <c r="Q126" s="171" t="n"/>
      <c r="R126" s="351" t="n"/>
      <c r="S126" s="351" t="n"/>
    </row>
    <row r="127">
      <c r="J127" s="28" t="n"/>
      <c r="K127" s="27" t="n"/>
      <c r="L127" s="28" t="n"/>
      <c r="N127" s="171" t="n"/>
      <c r="O127" s="171" t="n"/>
      <c r="P127" s="172" t="n"/>
      <c r="Q127" s="171" t="n"/>
      <c r="R127" s="351" t="n"/>
      <c r="S127" s="351" t="n"/>
    </row>
    <row r="128">
      <c r="J128" s="28" t="n"/>
      <c r="K128" s="27" t="n"/>
      <c r="L128" s="28" t="n"/>
      <c r="N128" s="171" t="n"/>
      <c r="O128" s="171" t="n"/>
      <c r="P128" s="172" t="n"/>
      <c r="Q128" s="171" t="n"/>
      <c r="R128" s="351" t="n"/>
      <c r="S128" s="351" t="n"/>
    </row>
    <row r="129">
      <c r="J129" s="28" t="n"/>
      <c r="K129" s="27" t="n"/>
      <c r="L129" s="28" t="n"/>
      <c r="N129" s="171" t="n"/>
      <c r="O129" s="171" t="n"/>
      <c r="P129" s="172" t="n"/>
      <c r="Q129" s="171" t="n"/>
      <c r="R129" s="351" t="n"/>
      <c r="S129" s="351" t="n"/>
    </row>
    <row r="130">
      <c r="J130" s="28" t="n"/>
      <c r="K130" s="27" t="n"/>
      <c r="L130" s="28" t="n"/>
      <c r="N130" s="171" t="n"/>
      <c r="O130" s="171" t="n"/>
      <c r="P130" s="172" t="n"/>
      <c r="Q130" s="171" t="n"/>
      <c r="R130" s="351" t="n"/>
      <c r="S130" s="351" t="n"/>
    </row>
    <row r="131">
      <c r="J131" s="28" t="n"/>
      <c r="K131" s="27" t="n"/>
      <c r="L131" s="28" t="n"/>
      <c r="N131" s="171" t="n"/>
      <c r="O131" s="171" t="n"/>
      <c r="P131" s="172" t="n"/>
      <c r="Q131" s="171" t="n"/>
      <c r="R131" s="351" t="n"/>
      <c r="S131" s="351" t="n"/>
    </row>
    <row r="132">
      <c r="J132" s="28" t="n"/>
      <c r="K132" s="27" t="n"/>
      <c r="L132" s="28" t="n"/>
      <c r="N132" s="171" t="n"/>
      <c r="O132" s="171" t="n"/>
      <c r="P132" s="172" t="n"/>
      <c r="Q132" s="171" t="n"/>
      <c r="R132" s="351" t="n"/>
      <c r="S132" s="351" t="n"/>
    </row>
    <row r="133">
      <c r="J133" s="28" t="n"/>
      <c r="K133" s="27" t="n"/>
      <c r="L133" s="28" t="n"/>
      <c r="N133" s="171" t="n"/>
      <c r="O133" s="171" t="n"/>
      <c r="P133" s="172" t="n"/>
      <c r="Q133" s="171" t="n"/>
      <c r="R133" s="351" t="n"/>
      <c r="S133" s="351" t="n"/>
    </row>
    <row r="134">
      <c r="J134" s="28" t="n"/>
      <c r="K134" s="27" t="n"/>
      <c r="L134" s="28" t="n"/>
      <c r="N134" s="171" t="n"/>
      <c r="O134" s="171" t="n"/>
      <c r="P134" s="172" t="n"/>
      <c r="Q134" s="171" t="n"/>
      <c r="R134" s="351" t="n"/>
      <c r="S134" s="351" t="n"/>
    </row>
    <row r="135">
      <c r="J135" s="28" t="n"/>
      <c r="K135" s="27" t="n"/>
      <c r="L135" s="28" t="n"/>
      <c r="N135" s="171" t="n"/>
      <c r="O135" s="171" t="n"/>
      <c r="P135" s="172" t="n"/>
      <c r="Q135" s="171" t="n"/>
      <c r="R135" s="351" t="n"/>
      <c r="S135" s="351" t="n"/>
    </row>
    <row r="136">
      <c r="J136" s="28" t="n"/>
      <c r="K136" s="27" t="n"/>
      <c r="L136" s="28" t="n"/>
      <c r="N136" s="171" t="n"/>
      <c r="O136" s="171" t="n"/>
      <c r="P136" s="172" t="n"/>
      <c r="Q136" s="171" t="n"/>
      <c r="R136" s="351" t="n"/>
      <c r="S136" s="351" t="n"/>
    </row>
    <row r="137">
      <c r="J137" s="28" t="n"/>
      <c r="K137" s="27" t="n"/>
      <c r="L137" s="28" t="n"/>
      <c r="N137" s="171" t="n"/>
      <c r="O137" s="171" t="n"/>
      <c r="P137" s="172" t="n"/>
      <c r="Q137" s="171" t="n"/>
      <c r="R137" s="351" t="n"/>
      <c r="S137" s="351" t="n"/>
    </row>
    <row r="138">
      <c r="J138" s="28" t="n"/>
      <c r="K138" s="27" t="n"/>
      <c r="L138" s="28" t="n"/>
      <c r="N138" s="171" t="n"/>
      <c r="O138" s="171" t="n"/>
      <c r="P138" s="172" t="n"/>
      <c r="Q138" s="171" t="n"/>
      <c r="R138" s="351" t="n"/>
      <c r="S138" s="351" t="n"/>
    </row>
    <row r="139">
      <c r="J139" s="28" t="n"/>
      <c r="K139" s="27" t="n"/>
      <c r="L139" s="28" t="n"/>
      <c r="N139" s="171" t="n"/>
      <c r="O139" s="171" t="n"/>
      <c r="P139" s="172" t="n"/>
      <c r="Q139" s="171" t="n"/>
      <c r="R139" s="351" t="n"/>
      <c r="S139" s="351" t="n"/>
    </row>
    <row r="140">
      <c r="J140" s="28" t="n"/>
      <c r="K140" s="27" t="n"/>
      <c r="L140" s="28" t="n"/>
      <c r="N140" s="171" t="n"/>
      <c r="O140" s="171" t="n"/>
      <c r="P140" s="172" t="n"/>
      <c r="Q140" s="171" t="n"/>
      <c r="R140" s="351" t="n"/>
      <c r="S140" s="351" t="n"/>
      <c r="V140" s="30" t="n"/>
      <c r="W140" s="30" t="n"/>
      <c r="X140" s="30" t="n"/>
      <c r="Y140" s="30" t="n"/>
      <c r="AC140" s="30" t="n"/>
      <c r="AD140" s="30" t="n"/>
      <c r="AE140" s="30" t="n"/>
      <c r="AF140" s="30" t="n"/>
    </row>
    <row r="141">
      <c r="J141" s="28" t="n"/>
      <c r="K141" s="27" t="n"/>
      <c r="L141" s="28" t="n"/>
      <c r="N141" s="171" t="n"/>
      <c r="O141" s="171" t="n"/>
      <c r="P141" s="172" t="n"/>
      <c r="Q141" s="171" t="n"/>
      <c r="R141" s="351" t="n"/>
      <c r="S141" s="351" t="n"/>
      <c r="V141" s="369" t="n"/>
      <c r="W141" s="27" t="n"/>
      <c r="X141" s="369" t="n"/>
      <c r="Y141" s="370" t="n"/>
      <c r="AC141" s="370" t="n"/>
      <c r="AD141" s="27" t="n"/>
      <c r="AE141" s="369" t="n"/>
      <c r="AF141" s="370" t="n"/>
    </row>
    <row r="142">
      <c r="J142" s="28" t="n"/>
      <c r="K142" s="27" t="n"/>
      <c r="L142" s="28" t="n"/>
      <c r="N142" s="171" t="n"/>
      <c r="O142" s="171" t="n"/>
      <c r="P142" s="172" t="n"/>
      <c r="Q142" s="171" t="n"/>
      <c r="R142" s="351" t="n"/>
      <c r="S142" s="351" t="n"/>
    </row>
    <row r="143">
      <c r="J143" s="28" t="n"/>
      <c r="K143" s="27" t="n"/>
      <c r="L143" s="28" t="n"/>
      <c r="N143" s="171" t="n"/>
      <c r="O143" s="171" t="n"/>
      <c r="P143" s="172" t="n"/>
      <c r="Q143" s="171" t="n"/>
      <c r="R143" s="351" t="n"/>
      <c r="S143" s="351" t="n"/>
      <c r="U143" s="67" t="n"/>
    </row>
    <row r="144">
      <c r="J144" s="28" t="n"/>
      <c r="K144" s="27" t="n"/>
      <c r="L144" s="28" t="n"/>
      <c r="N144" s="171" t="n"/>
      <c r="O144" s="171" t="n"/>
      <c r="P144" s="172" t="n"/>
      <c r="Q144" s="171" t="n"/>
      <c r="R144" s="351" t="n"/>
      <c r="S144" s="351" t="n"/>
      <c r="U144" s="29" t="n"/>
      <c r="V144" s="29" t="n"/>
      <c r="W144" s="29" t="n"/>
      <c r="X144" s="29" t="n"/>
      <c r="Y144" s="29" t="n"/>
      <c r="AA144" s="29" t="n"/>
      <c r="AB144" s="29" t="n"/>
      <c r="AC144" s="29" t="n"/>
      <c r="AD144" s="29" t="n"/>
      <c r="AE144" s="29" t="n"/>
    </row>
    <row r="145">
      <c r="J145" s="28" t="n"/>
      <c r="K145" s="27" t="n"/>
      <c r="L145" s="28" t="n"/>
      <c r="N145" s="171" t="n"/>
      <c r="O145" s="171" t="n"/>
      <c r="P145" s="172" t="n"/>
      <c r="Q145" s="171" t="n"/>
      <c r="R145" s="351" t="n"/>
      <c r="S145" s="351" t="n"/>
      <c r="U145" s="27" t="n"/>
      <c r="V145" s="27" t="n"/>
      <c r="W145" s="27" t="n"/>
      <c r="X145" s="27" t="n"/>
      <c r="Y145" s="28" t="n"/>
    </row>
    <row r="146">
      <c r="J146" s="28" t="n"/>
      <c r="K146" s="27" t="n"/>
      <c r="L146" s="28" t="n"/>
      <c r="N146" s="171" t="n"/>
      <c r="O146" s="171" t="n"/>
      <c r="P146" s="172" t="n"/>
      <c r="Q146" s="171" t="n"/>
      <c r="R146" s="351" t="n"/>
      <c r="S146" s="351" t="n"/>
    </row>
    <row r="147">
      <c r="J147" s="28" t="n"/>
      <c r="K147" s="27" t="n"/>
      <c r="L147" s="28" t="n"/>
      <c r="N147" s="171" t="n"/>
      <c r="O147" s="171" t="n"/>
      <c r="P147" s="172" t="n"/>
      <c r="Q147" s="171" t="n"/>
      <c r="R147" s="351" t="n"/>
      <c r="S147" s="351" t="n"/>
    </row>
    <row r="148">
      <c r="J148" s="28" t="n"/>
      <c r="K148" s="27" t="n"/>
      <c r="L148" s="28" t="n"/>
      <c r="N148" s="171" t="n"/>
      <c r="O148" s="171" t="n"/>
      <c r="P148" s="172" t="n"/>
      <c r="Q148" s="171" t="n"/>
      <c r="R148" s="351" t="n"/>
      <c r="S148" s="351" t="n"/>
    </row>
    <row r="149">
      <c r="J149" s="28" t="n"/>
      <c r="K149" s="27" t="n"/>
      <c r="L149" s="28" t="n"/>
      <c r="N149" s="171" t="n"/>
      <c r="O149" s="171" t="n"/>
      <c r="P149" s="172" t="n"/>
      <c r="Q149" s="171" t="n"/>
      <c r="R149" s="351" t="n"/>
      <c r="S149" s="351" t="n"/>
    </row>
    <row r="150">
      <c r="J150" s="28" t="n"/>
      <c r="K150" s="27" t="n"/>
      <c r="L150" s="28" t="n"/>
      <c r="N150" s="171" t="n"/>
      <c r="O150" s="171" t="n"/>
      <c r="P150" s="172" t="n"/>
      <c r="Q150" s="171" t="n"/>
      <c r="R150" s="351" t="n"/>
      <c r="S150" s="351" t="n"/>
    </row>
    <row r="151">
      <c r="J151" s="28" t="n"/>
      <c r="K151" s="27" t="n"/>
      <c r="L151" s="28" t="n"/>
      <c r="N151" s="171" t="n"/>
      <c r="O151" s="171" t="n"/>
      <c r="P151" s="172" t="n"/>
      <c r="Q151" s="171" t="n"/>
      <c r="R151" s="351" t="n"/>
      <c r="S151" s="351" t="n"/>
    </row>
    <row r="152">
      <c r="J152" s="28" t="n"/>
      <c r="K152" s="27" t="n"/>
      <c r="L152" s="28" t="n"/>
      <c r="N152" s="171" t="n"/>
      <c r="O152" s="171" t="n"/>
      <c r="P152" s="172" t="n"/>
      <c r="Q152" s="171" t="n"/>
      <c r="R152" s="351" t="n"/>
      <c r="S152" s="351" t="n"/>
    </row>
    <row r="153">
      <c r="J153" s="28" t="n"/>
      <c r="K153" s="27" t="n"/>
      <c r="L153" s="28" t="n"/>
      <c r="N153" s="171" t="n"/>
      <c r="O153" s="171" t="n"/>
      <c r="P153" s="172" t="n"/>
      <c r="Q153" s="171" t="n"/>
      <c r="R153" s="351" t="n"/>
      <c r="S153" s="351" t="n"/>
    </row>
    <row r="154">
      <c r="J154" s="28" t="n"/>
      <c r="K154" s="27" t="n"/>
      <c r="L154" s="28" t="n"/>
      <c r="N154" s="171" t="n"/>
      <c r="O154" s="171" t="n"/>
      <c r="P154" s="172" t="n"/>
      <c r="Q154" s="171" t="n"/>
      <c r="R154" s="351" t="n"/>
      <c r="S154" s="351" t="n"/>
    </row>
    <row r="155">
      <c r="J155" s="28" t="n"/>
      <c r="K155" s="27" t="n"/>
      <c r="L155" s="28" t="n"/>
      <c r="N155" s="171" t="n"/>
      <c r="O155" s="171" t="n"/>
      <c r="P155" s="172" t="n"/>
      <c r="Q155" s="171" t="n"/>
      <c r="R155" s="351" t="n"/>
      <c r="S155" s="351" t="n"/>
    </row>
    <row r="156">
      <c r="J156" s="28" t="n"/>
      <c r="K156" s="27" t="n"/>
      <c r="L156" s="28" t="n"/>
      <c r="N156" s="171" t="n"/>
      <c r="O156" s="171" t="n"/>
      <c r="P156" s="172" t="n"/>
      <c r="Q156" s="171" t="n"/>
      <c r="R156" s="351" t="n"/>
      <c r="S156" s="351" t="n"/>
    </row>
    <row r="157">
      <c r="J157" s="28" t="n"/>
      <c r="K157" s="27" t="n"/>
      <c r="L157" s="28" t="n"/>
      <c r="N157" s="171" t="n"/>
      <c r="O157" s="171" t="n"/>
      <c r="P157" s="172" t="n"/>
      <c r="Q157" s="171" t="n"/>
      <c r="R157" s="351" t="n"/>
      <c r="S157" s="351" t="n"/>
    </row>
    <row r="158">
      <c r="J158" s="28" t="n"/>
      <c r="K158" s="27" t="n"/>
      <c r="L158" s="28" t="n"/>
      <c r="N158" s="171" t="n"/>
      <c r="O158" s="171" t="n"/>
      <c r="P158" s="172" t="n"/>
      <c r="Q158" s="171" t="n"/>
      <c r="R158" s="351" t="n"/>
      <c r="S158" s="351" t="n"/>
    </row>
    <row r="159">
      <c r="J159" s="28" t="n"/>
      <c r="K159" s="27" t="n"/>
      <c r="L159" s="28" t="n"/>
      <c r="N159" s="171" t="n"/>
      <c r="O159" s="171" t="n"/>
      <c r="P159" s="172" t="n"/>
      <c r="Q159" s="171" t="n"/>
      <c r="R159" s="351" t="n"/>
      <c r="S159" s="351" t="n"/>
    </row>
    <row r="160">
      <c r="J160" s="28" t="n"/>
      <c r="K160" s="27" t="n"/>
      <c r="L160" s="28" t="n"/>
      <c r="N160" s="171" t="n"/>
      <c r="O160" s="171" t="n"/>
      <c r="P160" s="172" t="n"/>
      <c r="Q160" s="171" t="n"/>
      <c r="R160" s="351" t="n"/>
      <c r="S160" s="351" t="n"/>
      <c r="V160" s="30" t="n"/>
      <c r="W160" s="30" t="n"/>
      <c r="X160" s="30" t="n"/>
      <c r="Y160" s="30" t="n"/>
      <c r="AC160" s="30" t="n"/>
      <c r="AD160" s="30" t="n"/>
      <c r="AE160" s="30" t="n"/>
      <c r="AF160" s="30" t="n"/>
    </row>
    <row r="161">
      <c r="J161" s="28" t="n"/>
      <c r="K161" s="27" t="n"/>
      <c r="L161" s="28" t="n"/>
      <c r="N161" s="171" t="n"/>
      <c r="O161" s="171" t="n"/>
      <c r="P161" s="172" t="n"/>
      <c r="Q161" s="171" t="n"/>
      <c r="R161" s="351" t="n"/>
      <c r="S161" s="351" t="n"/>
      <c r="V161" s="369" t="n"/>
      <c r="W161" s="27" t="n"/>
      <c r="X161" s="369" t="n"/>
      <c r="Y161" s="370" t="n"/>
      <c r="AC161" s="370" t="n"/>
      <c r="AD161" s="27" t="n"/>
      <c r="AE161" s="369" t="n"/>
      <c r="AF161" s="370" t="n"/>
    </row>
    <row r="162">
      <c r="J162" s="28" t="n"/>
      <c r="K162" s="27" t="n"/>
      <c r="L162" s="28" t="n"/>
      <c r="N162" s="171" t="n"/>
      <c r="O162" s="171" t="n"/>
      <c r="P162" s="172" t="n"/>
      <c r="Q162" s="171" t="n"/>
      <c r="R162" s="351" t="n"/>
      <c r="S162" s="351" t="n"/>
    </row>
    <row r="163">
      <c r="J163" s="28" t="n"/>
      <c r="K163" s="27" t="n"/>
      <c r="L163" s="28" t="n"/>
      <c r="N163" s="171" t="n"/>
      <c r="O163" s="171" t="n"/>
      <c r="P163" s="172" t="n"/>
      <c r="Q163" s="171" t="n"/>
      <c r="R163" s="351" t="n"/>
      <c r="S163" s="351" t="n"/>
    </row>
    <row r="164">
      <c r="J164" s="28" t="n"/>
      <c r="K164" s="27" t="n"/>
      <c r="L164" s="28" t="n"/>
      <c r="N164" s="171" t="n"/>
      <c r="O164" s="171" t="n"/>
      <c r="P164" s="172" t="n"/>
      <c r="Q164" s="171" t="n"/>
      <c r="R164" s="351" t="n"/>
      <c r="S164" s="351" t="n"/>
    </row>
    <row r="165">
      <c r="J165" s="28" t="n"/>
      <c r="K165" s="27" t="n"/>
      <c r="L165" s="28" t="n"/>
      <c r="N165" s="171" t="n"/>
      <c r="O165" s="171" t="n"/>
      <c r="P165" s="172" t="n"/>
      <c r="Q165" s="171" t="n"/>
      <c r="R165" s="351" t="n"/>
      <c r="S165" s="351" t="n"/>
    </row>
    <row r="166">
      <c r="J166" s="28" t="n"/>
      <c r="K166" s="27" t="n"/>
      <c r="L166" s="28" t="n"/>
      <c r="N166" s="171" t="n"/>
      <c r="O166" s="171" t="n"/>
      <c r="P166" s="172" t="n"/>
      <c r="Q166" s="171" t="n"/>
      <c r="R166" s="351" t="n"/>
      <c r="S166" s="351" t="n"/>
    </row>
    <row r="167">
      <c r="J167" s="28" t="n"/>
      <c r="K167" s="27" t="n"/>
      <c r="L167" s="28" t="n"/>
      <c r="N167" s="171" t="n"/>
      <c r="O167" s="171" t="n"/>
      <c r="P167" s="172" t="n"/>
      <c r="Q167" s="171" t="n"/>
      <c r="R167" s="351" t="n"/>
      <c r="S167" s="351" t="n"/>
    </row>
    <row r="168">
      <c r="J168" s="28" t="n"/>
      <c r="K168" s="27" t="n"/>
      <c r="L168" s="28" t="n"/>
      <c r="N168" s="171" t="n"/>
      <c r="O168" s="171" t="n"/>
      <c r="P168" s="172" t="n"/>
      <c r="Q168" s="171" t="n"/>
      <c r="R168" s="351" t="n"/>
      <c r="S168" s="351" t="n"/>
    </row>
    <row r="169">
      <c r="J169" s="28" t="n"/>
      <c r="K169" s="27" t="n"/>
      <c r="L169" s="28" t="n"/>
      <c r="N169" s="171" t="n"/>
      <c r="O169" s="171" t="n"/>
      <c r="P169" s="172" t="n"/>
      <c r="Q169" s="171" t="n"/>
      <c r="R169" s="351" t="n"/>
      <c r="S169" s="351" t="n"/>
    </row>
    <row r="170">
      <c r="J170" s="28" t="n"/>
      <c r="K170" s="27" t="n"/>
      <c r="L170" s="28" t="n"/>
      <c r="N170" s="171" t="n"/>
      <c r="O170" s="171" t="n"/>
      <c r="P170" s="172" t="n"/>
      <c r="Q170" s="171" t="n"/>
      <c r="R170" s="351" t="n"/>
      <c r="S170" s="351" t="n"/>
    </row>
    <row r="171">
      <c r="J171" s="28" t="n"/>
      <c r="K171" s="27" t="n"/>
      <c r="L171" s="28" t="n"/>
      <c r="N171" s="171" t="n"/>
      <c r="O171" s="171" t="n"/>
      <c r="P171" s="172" t="n"/>
      <c r="Q171" s="171" t="n"/>
      <c r="R171" s="351" t="n"/>
      <c r="S171" s="351" t="n"/>
    </row>
    <row r="172">
      <c r="J172" s="28" t="n"/>
      <c r="K172" s="27" t="n"/>
      <c r="L172" s="28" t="n"/>
      <c r="N172" s="171" t="n"/>
      <c r="O172" s="171" t="n"/>
      <c r="P172" s="172" t="n"/>
      <c r="Q172" s="171" t="n"/>
      <c r="R172" s="351" t="n"/>
      <c r="S172" s="351" t="n"/>
    </row>
    <row r="173">
      <c r="J173" s="28" t="n"/>
      <c r="K173" s="27" t="n"/>
      <c r="L173" s="28" t="n"/>
      <c r="N173" s="171" t="n"/>
      <c r="O173" s="171" t="n"/>
      <c r="P173" s="172" t="n"/>
      <c r="Q173" s="171" t="n"/>
      <c r="R173" s="351" t="n"/>
      <c r="S173" s="351" t="n"/>
    </row>
    <row r="174">
      <c r="J174" s="28" t="n"/>
      <c r="K174" s="27" t="n"/>
      <c r="L174" s="28" t="n"/>
      <c r="N174" s="171" t="n"/>
      <c r="O174" s="171" t="n"/>
      <c r="P174" s="172" t="n"/>
      <c r="Q174" s="171" t="n"/>
      <c r="R174" s="351" t="n"/>
      <c r="S174" s="351" t="n"/>
    </row>
    <row r="175">
      <c r="J175" s="28" t="n"/>
      <c r="K175" s="27" t="n"/>
      <c r="L175" s="28" t="n"/>
      <c r="N175" s="171" t="n"/>
      <c r="O175" s="171" t="n"/>
      <c r="P175" s="172" t="n"/>
      <c r="Q175" s="171" t="n"/>
      <c r="R175" s="351" t="n"/>
      <c r="S175" s="351" t="n"/>
    </row>
    <row r="176">
      <c r="J176" s="28" t="n"/>
      <c r="K176" s="27" t="n"/>
      <c r="L176" s="28" t="n"/>
      <c r="N176" s="171" t="n"/>
      <c r="O176" s="171" t="n"/>
      <c r="P176" s="172" t="n"/>
      <c r="Q176" s="171" t="n"/>
      <c r="R176" s="351" t="n"/>
      <c r="S176" s="351" t="n"/>
    </row>
    <row r="177">
      <c r="J177" s="28" t="n"/>
      <c r="K177" s="27" t="n"/>
      <c r="L177" s="28" t="n"/>
      <c r="N177" s="171" t="n"/>
      <c r="O177" s="171" t="n"/>
      <c r="P177" s="172" t="n"/>
      <c r="Q177" s="171" t="n"/>
      <c r="R177" s="351" t="n"/>
      <c r="S177" s="351" t="n"/>
    </row>
    <row r="178">
      <c r="J178" s="28" t="n"/>
      <c r="K178" s="27" t="n"/>
      <c r="L178" s="28" t="n"/>
      <c r="N178" s="171" t="n"/>
      <c r="O178" s="171" t="n"/>
      <c r="P178" s="172" t="n"/>
      <c r="Q178" s="171" t="n"/>
      <c r="R178" s="351" t="n"/>
      <c r="S178" s="351" t="n"/>
    </row>
    <row r="179">
      <c r="J179" s="28" t="n"/>
      <c r="K179" s="27" t="n"/>
      <c r="L179" s="28" t="n"/>
      <c r="N179" s="171" t="n"/>
      <c r="O179" s="171" t="n"/>
      <c r="P179" s="172" t="n"/>
      <c r="Q179" s="171" t="n"/>
      <c r="R179" s="351" t="n"/>
      <c r="S179" s="351" t="n"/>
    </row>
    <row r="180">
      <c r="J180" s="28" t="n"/>
      <c r="K180" s="27" t="n"/>
      <c r="L180" s="28" t="n"/>
      <c r="N180" s="171" t="n"/>
      <c r="O180" s="171" t="n"/>
      <c r="P180" s="172" t="n"/>
      <c r="Q180" s="171" t="n"/>
      <c r="R180" s="351" t="n"/>
      <c r="S180" s="351" t="n"/>
    </row>
    <row r="181">
      <c r="J181" s="28" t="n"/>
      <c r="K181" s="27" t="n"/>
      <c r="L181" s="28" t="n"/>
      <c r="N181" s="171" t="n"/>
      <c r="O181" s="171" t="n"/>
      <c r="P181" s="172" t="n"/>
      <c r="Q181" s="171" t="n"/>
      <c r="R181" s="351" t="n"/>
      <c r="S181" s="351" t="n"/>
    </row>
    <row r="182">
      <c r="J182" s="28" t="n"/>
      <c r="K182" s="27" t="n"/>
      <c r="L182" s="28" t="n"/>
      <c r="N182" s="171" t="n"/>
      <c r="O182" s="171" t="n"/>
      <c r="P182" s="172" t="n"/>
      <c r="Q182" s="171" t="n"/>
      <c r="R182" s="351" t="n"/>
      <c r="S182" s="351" t="n"/>
    </row>
    <row r="183">
      <c r="J183" s="28" t="n"/>
      <c r="K183" s="27" t="n"/>
      <c r="L183" s="28" t="n"/>
      <c r="N183" s="171" t="n"/>
      <c r="O183" s="171" t="n"/>
      <c r="P183" s="172" t="n"/>
      <c r="Q183" s="171" t="n"/>
      <c r="R183" s="351" t="n"/>
      <c r="S183" s="351" t="n"/>
    </row>
    <row r="184">
      <c r="J184" s="28" t="n"/>
      <c r="K184" s="27" t="n"/>
      <c r="L184" s="28" t="n"/>
      <c r="N184" s="171" t="n"/>
      <c r="O184" s="171" t="n"/>
      <c r="P184" s="172" t="n"/>
      <c r="Q184" s="171" t="n"/>
      <c r="R184" s="351" t="n"/>
      <c r="S184" s="351" t="n"/>
    </row>
    <row r="185">
      <c r="J185" s="28" t="n"/>
      <c r="K185" s="27" t="n"/>
      <c r="L185" s="28" t="n"/>
      <c r="N185" s="171" t="n"/>
      <c r="O185" s="171" t="n"/>
      <c r="P185" s="172" t="n"/>
      <c r="Q185" s="171" t="n"/>
      <c r="R185" s="351" t="n"/>
      <c r="S185" s="351" t="n"/>
    </row>
    <row r="186">
      <c r="J186" s="28" t="n"/>
      <c r="K186" s="27" t="n"/>
      <c r="L186" s="28" t="n"/>
      <c r="N186" s="171" t="n"/>
      <c r="O186" s="171" t="n"/>
      <c r="P186" s="172" t="n"/>
      <c r="Q186" s="171" t="n"/>
      <c r="R186" s="351" t="n"/>
      <c r="S186" s="351" t="n"/>
    </row>
    <row r="187">
      <c r="J187" s="28" t="n"/>
      <c r="K187" s="27" t="n"/>
      <c r="L187" s="28" t="n"/>
      <c r="N187" s="171" t="n"/>
      <c r="O187" s="171" t="n"/>
      <c r="P187" s="172" t="n"/>
      <c r="Q187" s="171" t="n"/>
      <c r="R187" s="351" t="n"/>
      <c r="S187" s="351" t="n"/>
    </row>
    <row r="188">
      <c r="J188" s="28" t="n"/>
      <c r="K188" s="27" t="n"/>
      <c r="L188" s="28" t="n"/>
      <c r="N188" s="171" t="n"/>
      <c r="O188" s="171" t="n"/>
      <c r="P188" s="172" t="n"/>
      <c r="Q188" s="171" t="n"/>
      <c r="R188" s="351" t="n"/>
      <c r="S188" s="351" t="n"/>
    </row>
    <row r="189">
      <c r="J189" s="28" t="n"/>
      <c r="K189" s="27" t="n"/>
      <c r="L189" s="28" t="n"/>
      <c r="N189" s="171" t="n"/>
      <c r="O189" s="171" t="n"/>
      <c r="P189" s="172" t="n"/>
      <c r="Q189" s="171" t="n"/>
      <c r="R189" s="351" t="n"/>
      <c r="S189" s="351" t="n"/>
    </row>
    <row r="190">
      <c r="J190" s="28" t="n"/>
      <c r="K190" s="27" t="n"/>
      <c r="L190" s="28" t="n"/>
      <c r="N190" s="171" t="n"/>
      <c r="O190" s="171" t="n"/>
      <c r="P190" s="172" t="n"/>
      <c r="Q190" s="171" t="n"/>
      <c r="R190" s="351" t="n"/>
      <c r="S190" s="351" t="n"/>
    </row>
    <row r="191">
      <c r="J191" s="28" t="n"/>
      <c r="K191" s="27" t="n"/>
      <c r="L191" s="28" t="n"/>
      <c r="N191" s="171" t="n"/>
      <c r="O191" s="171" t="n"/>
      <c r="P191" s="172" t="n"/>
      <c r="Q191" s="171" t="n"/>
      <c r="R191" s="351" t="n"/>
      <c r="S191" s="351" t="n"/>
    </row>
    <row r="192">
      <c r="J192" s="28" t="n"/>
      <c r="K192" s="27" t="n"/>
      <c r="L192" s="28" t="n"/>
      <c r="N192" s="171" t="n"/>
      <c r="O192" s="171" t="n"/>
      <c r="P192" s="172" t="n"/>
      <c r="Q192" s="171" t="n"/>
      <c r="R192" s="351" t="n"/>
      <c r="S192" s="351" t="n"/>
    </row>
    <row r="193">
      <c r="J193" s="28" t="n"/>
      <c r="K193" s="27" t="n"/>
      <c r="L193" s="28" t="n"/>
      <c r="N193" s="171" t="n"/>
      <c r="O193" s="171" t="n"/>
      <c r="P193" s="172" t="n"/>
      <c r="Q193" s="171" t="n"/>
      <c r="R193" s="351" t="n"/>
      <c r="S193" s="351" t="n"/>
    </row>
    <row r="194">
      <c r="J194" s="28" t="n"/>
      <c r="K194" s="27" t="n"/>
      <c r="L194" s="28" t="n"/>
      <c r="N194" s="171" t="n"/>
      <c r="O194" s="171" t="n"/>
      <c r="P194" s="172" t="n"/>
      <c r="Q194" s="171" t="n"/>
      <c r="R194" s="351" t="n"/>
      <c r="S194" s="351" t="n"/>
    </row>
    <row r="195">
      <c r="J195" s="28" t="n"/>
      <c r="K195" s="27" t="n"/>
      <c r="L195" s="28" t="n"/>
      <c r="N195" s="171" t="n"/>
      <c r="O195" s="171" t="n"/>
      <c r="P195" s="172" t="n"/>
      <c r="Q195" s="171" t="n"/>
      <c r="R195" s="351" t="n"/>
      <c r="S195" s="351" t="n"/>
    </row>
    <row r="196">
      <c r="J196" s="28" t="n"/>
      <c r="K196" s="27" t="n"/>
      <c r="L196" s="28" t="n"/>
      <c r="N196" s="171" t="n"/>
      <c r="O196" s="171" t="n"/>
      <c r="P196" s="172" t="n"/>
      <c r="Q196" s="171" t="n"/>
      <c r="R196" s="351" t="n"/>
      <c r="S196" s="351" t="n"/>
    </row>
    <row r="197">
      <c r="J197" s="28" t="n"/>
      <c r="K197" s="27" t="n"/>
      <c r="L197" s="28" t="n"/>
      <c r="N197" s="171" t="n"/>
      <c r="O197" s="171" t="n"/>
      <c r="P197" s="172" t="n"/>
      <c r="Q197" s="171" t="n"/>
      <c r="R197" s="351" t="n"/>
      <c r="S197" s="351" t="n"/>
    </row>
    <row r="198">
      <c r="J198" s="28" t="n"/>
      <c r="K198" s="27" t="n"/>
      <c r="L198" s="28" t="n"/>
      <c r="N198" s="171" t="n"/>
      <c r="O198" s="171" t="n"/>
      <c r="P198" s="172" t="n"/>
      <c r="Q198" s="171" t="n"/>
      <c r="R198" s="351" t="n"/>
      <c r="S198" s="351" t="n"/>
    </row>
    <row r="199">
      <c r="J199" s="28" t="n"/>
      <c r="K199" s="27" t="n"/>
      <c r="L199" s="28" t="n"/>
      <c r="N199" s="171" t="n"/>
      <c r="O199" s="171" t="n"/>
      <c r="P199" s="172" t="n"/>
      <c r="Q199" s="171" t="n"/>
      <c r="R199" s="351" t="n"/>
      <c r="S199" s="351" t="n"/>
    </row>
    <row r="200">
      <c r="J200" s="28" t="n"/>
      <c r="K200" s="27" t="n"/>
      <c r="L200" s="28" t="n"/>
      <c r="N200" s="171" t="n"/>
      <c r="O200" s="171" t="n"/>
      <c r="P200" s="172" t="n"/>
      <c r="Q200" s="171" t="n"/>
      <c r="R200" s="351" t="n"/>
      <c r="S200" s="351" t="n"/>
    </row>
    <row r="201">
      <c r="J201" s="28" t="n"/>
      <c r="K201" s="27" t="n"/>
      <c r="L201" s="28" t="n"/>
      <c r="N201" s="171" t="n"/>
      <c r="O201" s="171" t="n"/>
      <c r="P201" s="172" t="n"/>
      <c r="Q201" s="171" t="n"/>
      <c r="R201" s="351" t="n"/>
      <c r="S201" s="351" t="n"/>
    </row>
    <row r="202">
      <c r="J202" s="28" t="n"/>
      <c r="K202" s="27" t="n"/>
      <c r="L202" s="28" t="n"/>
      <c r="N202" s="171" t="n"/>
      <c r="O202" s="171" t="n"/>
      <c r="P202" s="172" t="n"/>
      <c r="Q202" s="171" t="n"/>
      <c r="R202" s="351" t="n"/>
      <c r="S202" s="351" t="n"/>
    </row>
    <row r="203">
      <c r="J203" s="28" t="n"/>
      <c r="K203" s="27" t="n"/>
      <c r="L203" s="28" t="n"/>
      <c r="N203" s="171" t="n"/>
      <c r="O203" s="171" t="n"/>
      <c r="P203" s="172" t="n"/>
      <c r="Q203" s="171" t="n"/>
      <c r="R203" s="351" t="n"/>
      <c r="S203" s="351" t="n"/>
    </row>
    <row r="204">
      <c r="J204" s="28" t="n"/>
      <c r="K204" s="27" t="n"/>
      <c r="L204" s="28" t="n"/>
      <c r="N204" s="171" t="n"/>
      <c r="O204" s="171" t="n"/>
      <c r="P204" s="172" t="n"/>
      <c r="Q204" s="171" t="n"/>
      <c r="R204" s="351" t="n"/>
      <c r="S204" s="351" t="n"/>
    </row>
    <row r="205">
      <c r="J205" s="28" t="n"/>
      <c r="K205" s="27" t="n"/>
      <c r="L205" s="28" t="n"/>
      <c r="N205" s="171" t="n"/>
      <c r="O205" s="171" t="n"/>
      <c r="P205" s="172" t="n"/>
      <c r="Q205" s="171" t="n"/>
      <c r="R205" s="351" t="n"/>
      <c r="S205" s="351" t="n"/>
    </row>
    <row r="206">
      <c r="J206" s="28" t="n"/>
      <c r="K206" s="27" t="n"/>
      <c r="L206" s="28" t="n"/>
      <c r="N206" s="171" t="n"/>
      <c r="O206" s="171" t="n"/>
      <c r="P206" s="172" t="n"/>
      <c r="Q206" s="171" t="n"/>
      <c r="R206" s="351" t="n"/>
      <c r="S206" s="351" t="n"/>
    </row>
    <row r="207">
      <c r="J207" s="28" t="n"/>
      <c r="K207" s="27" t="n"/>
      <c r="L207" s="28" t="n"/>
      <c r="N207" s="171" t="n"/>
      <c r="O207" s="171" t="n"/>
      <c r="P207" s="172" t="n"/>
      <c r="Q207" s="171" t="n"/>
      <c r="R207" s="351" t="n"/>
      <c r="S207" s="351" t="n"/>
    </row>
    <row r="208">
      <c r="J208" s="28" t="n"/>
      <c r="K208" s="27" t="n"/>
      <c r="L208" s="28" t="n"/>
      <c r="N208" s="171" t="n"/>
      <c r="O208" s="171" t="n"/>
      <c r="P208" s="172" t="n"/>
      <c r="Q208" s="171" t="n"/>
      <c r="R208" s="351" t="n"/>
      <c r="S208" s="351" t="n"/>
    </row>
    <row r="209">
      <c r="J209" s="28" t="n"/>
      <c r="K209" s="27" t="n"/>
      <c r="L209" s="28" t="n"/>
      <c r="N209" s="171" t="n"/>
      <c r="O209" s="171" t="n"/>
      <c r="P209" s="172" t="n"/>
      <c r="Q209" s="171" t="n"/>
      <c r="R209" s="351" t="n"/>
      <c r="S209" s="351" t="n"/>
    </row>
    <row r="210">
      <c r="J210" s="28" t="n"/>
      <c r="K210" s="27" t="n"/>
      <c r="L210" s="28" t="n"/>
      <c r="N210" s="171" t="n"/>
      <c r="O210" s="171" t="n"/>
      <c r="P210" s="172" t="n"/>
      <c r="Q210" s="171" t="n"/>
      <c r="R210" s="351" t="n"/>
      <c r="S210" s="351" t="n"/>
    </row>
    <row r="211">
      <c r="J211" s="28" t="n"/>
      <c r="K211" s="27" t="n"/>
      <c r="L211" s="28" t="n"/>
      <c r="N211" s="171" t="n"/>
      <c r="O211" s="171" t="n"/>
      <c r="P211" s="172" t="n"/>
      <c r="Q211" s="171" t="n"/>
      <c r="R211" s="351" t="n"/>
      <c r="S211" s="351" t="n"/>
    </row>
    <row r="212">
      <c r="J212" s="28" t="n"/>
      <c r="K212" s="27" t="n"/>
      <c r="L212" s="28" t="n"/>
      <c r="N212" s="171" t="n"/>
      <c r="O212" s="171" t="n"/>
      <c r="P212" s="172" t="n"/>
      <c r="Q212" s="171" t="n"/>
      <c r="R212" s="351" t="n"/>
      <c r="S212" s="351" t="n"/>
    </row>
    <row r="213">
      <c r="J213" s="28" t="n"/>
      <c r="K213" s="27" t="n"/>
      <c r="L213" s="28" t="n"/>
      <c r="N213" s="171" t="n"/>
      <c r="O213" s="171" t="n"/>
      <c r="P213" s="172" t="n"/>
      <c r="Q213" s="171" t="n"/>
      <c r="R213" s="351" t="n"/>
      <c r="S213" s="351" t="n"/>
    </row>
    <row r="214">
      <c r="J214" s="28" t="n"/>
      <c r="K214" s="27" t="n"/>
      <c r="L214" s="28" t="n"/>
      <c r="N214" s="171" t="n"/>
      <c r="O214" s="171" t="n"/>
      <c r="P214" s="172" t="n"/>
      <c r="Q214" s="171" t="n"/>
      <c r="R214" s="351" t="n"/>
      <c r="S214" s="351" t="n"/>
    </row>
    <row r="215">
      <c r="J215" s="28" t="n"/>
      <c r="K215" s="27" t="n"/>
      <c r="L215" s="28" t="n"/>
      <c r="N215" s="171" t="n"/>
      <c r="O215" s="171" t="n"/>
      <c r="P215" s="172" t="n"/>
      <c r="Q215" s="171" t="n"/>
      <c r="R215" s="351" t="n"/>
      <c r="S215" s="351" t="n"/>
    </row>
    <row r="216">
      <c r="J216" s="28" t="n"/>
      <c r="K216" s="27" t="n"/>
      <c r="L216" s="28" t="n"/>
      <c r="N216" s="171" t="n"/>
      <c r="O216" s="171" t="n"/>
      <c r="P216" s="172" t="n"/>
      <c r="Q216" s="171" t="n"/>
      <c r="R216" s="351" t="n"/>
      <c r="S216" s="351" t="n"/>
    </row>
    <row r="217">
      <c r="J217" s="28" t="n"/>
      <c r="K217" s="27" t="n"/>
      <c r="L217" s="28" t="n"/>
      <c r="N217" s="171" t="n"/>
      <c r="O217" s="171" t="n"/>
      <c r="P217" s="172" t="n"/>
      <c r="Q217" s="171" t="n"/>
      <c r="R217" s="351" t="n"/>
      <c r="S217" s="351" t="n"/>
    </row>
    <row r="218">
      <c r="J218" s="28" t="n"/>
      <c r="K218" s="27" t="n"/>
      <c r="L218" s="28" t="n"/>
      <c r="N218" s="171" t="n"/>
      <c r="O218" s="171" t="n"/>
      <c r="P218" s="172" t="n"/>
      <c r="Q218" s="171" t="n"/>
      <c r="R218" s="351" t="n"/>
      <c r="S218" s="351" t="n"/>
    </row>
    <row r="219">
      <c r="J219" s="28" t="n"/>
      <c r="K219" s="27" t="n"/>
      <c r="L219" s="28" t="n"/>
      <c r="N219" s="171" t="n"/>
      <c r="O219" s="171" t="n"/>
      <c r="P219" s="172" t="n"/>
      <c r="Q219" s="171" t="n"/>
      <c r="R219" s="351" t="n"/>
      <c r="S219" s="351" t="n"/>
    </row>
    <row r="220">
      <c r="J220" s="28" t="n"/>
      <c r="K220" s="27" t="n"/>
      <c r="L220" s="28" t="n"/>
      <c r="N220" s="171" t="n"/>
      <c r="O220" s="171" t="n"/>
      <c r="P220" s="172" t="n"/>
      <c r="Q220" s="171" t="n"/>
      <c r="R220" s="351" t="n"/>
      <c r="S220" s="351" t="n"/>
    </row>
    <row r="221">
      <c r="J221" s="28" t="n"/>
      <c r="K221" s="27" t="n"/>
      <c r="L221" s="28" t="n"/>
      <c r="N221" s="171" t="n"/>
      <c r="O221" s="171" t="n"/>
      <c r="P221" s="172" t="n"/>
      <c r="Q221" s="171" t="n"/>
      <c r="R221" s="351" t="n"/>
      <c r="S221" s="351" t="n"/>
    </row>
    <row r="222">
      <c r="J222" s="28" t="n"/>
      <c r="K222" s="27" t="n"/>
      <c r="L222" s="28" t="n"/>
      <c r="N222" s="171" t="n"/>
      <c r="O222" s="171" t="n"/>
      <c r="P222" s="172" t="n"/>
      <c r="Q222" s="171" t="n"/>
      <c r="R222" s="351" t="n"/>
      <c r="S222" s="351" t="n"/>
    </row>
    <row r="223">
      <c r="B223" s="27" t="n"/>
      <c r="C223" s="27" t="n"/>
      <c r="D223" s="27" t="n"/>
      <c r="E223" s="27" t="n"/>
      <c r="F223" s="27" t="n"/>
      <c r="G223" s="27" t="n"/>
      <c r="H223" s="27" t="n"/>
      <c r="J223" s="28" t="n"/>
      <c r="K223" s="27" t="n"/>
      <c r="L223" s="28" t="n"/>
      <c r="N223" s="171" t="n"/>
      <c r="O223" s="171" t="n"/>
      <c r="P223" s="351" t="n"/>
      <c r="Q223" s="171" t="n"/>
      <c r="R223" s="351" t="n"/>
      <c r="S223" s="351" t="n"/>
    </row>
    <row r="224">
      <c r="B224" s="27" t="n"/>
      <c r="C224" s="27" t="n"/>
      <c r="D224" s="27" t="n"/>
      <c r="E224" s="27" t="n"/>
      <c r="F224" s="27" t="n"/>
      <c r="G224" s="27" t="n"/>
      <c r="H224" s="27" t="n"/>
      <c r="J224" s="28" t="n"/>
      <c r="K224" s="27" t="n"/>
      <c r="L224" s="28" t="n"/>
      <c r="N224" s="171" t="n"/>
      <c r="O224" s="171" t="n"/>
      <c r="P224" s="351" t="n"/>
      <c r="Q224" s="171" t="n"/>
      <c r="R224" s="351" t="n"/>
      <c r="S224" s="351" t="n"/>
    </row>
    <row r="225">
      <c r="B225" s="27" t="n"/>
      <c r="C225" s="27" t="n"/>
      <c r="D225" s="27" t="n"/>
      <c r="E225" s="27" t="n"/>
      <c r="F225" s="27" t="n"/>
      <c r="G225" s="27" t="n"/>
      <c r="H225" s="27" t="n"/>
      <c r="J225" s="28" t="n"/>
      <c r="K225" s="27" t="n"/>
      <c r="L225" s="28" t="n"/>
      <c r="N225" s="171" t="n"/>
      <c r="O225" s="171" t="n"/>
      <c r="P225" s="351" t="n"/>
      <c r="Q225" s="171" t="n"/>
      <c r="R225" s="351" t="n"/>
      <c r="S225" s="351" t="n"/>
    </row>
    <row r="226">
      <c r="B226" s="27" t="n"/>
      <c r="C226" s="27" t="n"/>
      <c r="D226" s="27" t="n"/>
      <c r="E226" s="27" t="n"/>
      <c r="F226" s="27" t="n"/>
      <c r="G226" s="27" t="n"/>
      <c r="H226" s="27" t="n"/>
      <c r="J226" s="28" t="n"/>
      <c r="K226" s="27" t="n"/>
      <c r="L226" s="28" t="n"/>
      <c r="N226" s="171" t="n"/>
      <c r="O226" s="171" t="n"/>
      <c r="P226" s="351" t="n"/>
      <c r="Q226" s="171" t="n"/>
      <c r="R226" s="351" t="n"/>
      <c r="S226" s="351" t="n"/>
    </row>
    <row r="227">
      <c r="B227" s="27" t="n"/>
      <c r="C227" s="27" t="n"/>
      <c r="D227" s="27" t="n"/>
      <c r="E227" s="27" t="n"/>
      <c r="F227" s="27" t="n"/>
      <c r="G227" s="27" t="n"/>
      <c r="H227" s="27" t="n"/>
      <c r="J227" s="28" t="n"/>
      <c r="K227" s="27" t="n"/>
      <c r="L227" s="28" t="n"/>
      <c r="N227" s="171" t="n"/>
      <c r="O227" s="171" t="n"/>
      <c r="P227" s="351" t="n"/>
      <c r="Q227" s="171" t="n"/>
      <c r="R227" s="351" t="n"/>
      <c r="S227" s="351" t="n"/>
    </row>
    <row r="228">
      <c r="B228" s="121" t="n"/>
      <c r="C228" s="121" t="n"/>
      <c r="D228" s="121" t="n"/>
      <c r="E228" s="121" t="n"/>
      <c r="F228" s="121" t="n"/>
      <c r="G228" s="121" t="n"/>
      <c r="H228" s="375" t="n"/>
      <c r="J228" s="28" t="n"/>
      <c r="K228" s="27" t="n"/>
      <c r="L228" s="28" t="n"/>
      <c r="N228" s="171" t="n"/>
      <c r="O228" s="171" t="n"/>
      <c r="P228" s="351" t="n"/>
      <c r="Q228" s="171" t="n"/>
      <c r="R228" s="351" t="n"/>
      <c r="S228" s="351" t="n"/>
    </row>
    <row r="229">
      <c r="J229" s="28" t="n"/>
      <c r="K229" s="27" t="n"/>
      <c r="L229" s="28" t="n"/>
      <c r="N229" s="171" t="n"/>
      <c r="O229" s="171" t="n"/>
      <c r="P229" s="351" t="n"/>
      <c r="Q229" s="171" t="n"/>
      <c r="R229" s="351" t="n"/>
      <c r="S229" s="351" t="n"/>
    </row>
    <row r="230">
      <c r="J230" s="28" t="n"/>
      <c r="K230" s="27" t="n"/>
      <c r="L230" s="28" t="n"/>
      <c r="N230" s="171" t="n"/>
      <c r="O230" s="171" t="n"/>
      <c r="P230" s="351" t="n"/>
      <c r="Q230" s="171" t="n"/>
      <c r="R230" s="351" t="n"/>
      <c r="S230" s="351" t="n"/>
    </row>
    <row r="231">
      <c r="J231" s="28" t="n"/>
      <c r="K231" s="27" t="n"/>
      <c r="L231" s="28" t="n"/>
      <c r="N231" s="171" t="n"/>
      <c r="O231" s="171" t="n"/>
      <c r="P231" s="351" t="n"/>
      <c r="Q231" s="171" t="n"/>
      <c r="R231" s="351" t="n"/>
      <c r="S231" s="351" t="n"/>
    </row>
    <row r="232">
      <c r="J232" s="28" t="n"/>
      <c r="K232" s="27" t="n"/>
      <c r="L232" s="28" t="n"/>
      <c r="N232" s="171" t="n"/>
      <c r="O232" s="171" t="n"/>
      <c r="P232" s="351" t="n"/>
      <c r="Q232" s="171" t="n"/>
      <c r="R232" s="351" t="n"/>
      <c r="S232" s="351" t="n"/>
    </row>
    <row r="233">
      <c r="J233" s="28" t="n"/>
      <c r="K233" s="27" t="n"/>
      <c r="L233" s="28" t="n"/>
      <c r="N233" s="171" t="n"/>
      <c r="O233" s="171" t="n"/>
      <c r="P233" s="351" t="n"/>
      <c r="Q233" s="171" t="n"/>
      <c r="R233" s="351" t="n"/>
      <c r="S233" s="351" t="n"/>
    </row>
    <row r="234">
      <c r="J234" s="28" t="n"/>
      <c r="K234" s="27" t="n"/>
      <c r="L234" s="28" t="n"/>
      <c r="N234" s="171" t="n"/>
      <c r="O234" s="171" t="n"/>
      <c r="P234" s="351" t="n"/>
      <c r="Q234" s="171" t="n"/>
      <c r="R234" s="351" t="n"/>
      <c r="S234" s="351" t="n"/>
    </row>
    <row r="235">
      <c r="J235" s="28" t="n"/>
      <c r="K235" s="27" t="n"/>
      <c r="L235" s="28" t="n"/>
      <c r="N235" s="171" t="n"/>
      <c r="O235" s="171" t="n"/>
      <c r="P235" s="351" t="n"/>
      <c r="Q235" s="171" t="n"/>
      <c r="R235" s="351" t="n"/>
      <c r="S235" s="351" t="n"/>
    </row>
    <row r="236">
      <c r="J236" s="28" t="n"/>
      <c r="K236" s="27" t="n"/>
      <c r="L236" s="28" t="n"/>
      <c r="N236" s="171" t="n"/>
      <c r="O236" s="171" t="n"/>
      <c r="P236" s="351" t="n"/>
      <c r="Q236" s="171" t="n"/>
      <c r="R236" s="351" t="n"/>
      <c r="S236" s="351" t="n"/>
    </row>
  </sheetData>
  <mergeCells count="18">
    <mergeCell ref="G10:H10"/>
    <mergeCell ref="G11:H11"/>
    <mergeCell ref="J11:N11"/>
    <mergeCell ref="J2:N2"/>
    <mergeCell ref="G3:H3"/>
    <mergeCell ref="J3:N3"/>
    <mergeCell ref="G7:H7"/>
    <mergeCell ref="J7:N7"/>
    <mergeCell ref="I12:N12"/>
    <mergeCell ref="G6:H6"/>
    <mergeCell ref="J6:N6"/>
    <mergeCell ref="J8:N8"/>
    <mergeCell ref="J10:N10"/>
    <mergeCell ref="D7:E7"/>
    <mergeCell ref="D8:E8"/>
    <mergeCell ref="G8:H8"/>
    <mergeCell ref="G9:H9"/>
    <mergeCell ref="J9:N9"/>
  </mergeCells>
  <conditionalFormatting sqref="U78 U96:U99">
    <cfRule priority="26" stopIfTrue="1" type="uniqueValues"/>
  </conditionalFormatting>
  <conditionalFormatting sqref="U60">
    <cfRule priority="25" stopIfTrue="1" type="uniqueValues"/>
  </conditionalFormatting>
  <conditionalFormatting sqref="V121">
    <cfRule priority="24" stopIfTrue="1" type="uniqueValues"/>
  </conditionalFormatting>
  <conditionalFormatting sqref="AC121">
    <cfRule priority="23" stopIfTrue="1" type="uniqueValues"/>
  </conditionalFormatting>
  <conditionalFormatting sqref="V141">
    <cfRule priority="22" stopIfTrue="1" type="uniqueValues"/>
  </conditionalFormatting>
  <conditionalFormatting sqref="AC141">
    <cfRule priority="21" stopIfTrue="1" type="uniqueValues"/>
  </conditionalFormatting>
  <conditionalFormatting sqref="V161">
    <cfRule priority="20" stopIfTrue="1" type="uniqueValues"/>
  </conditionalFormatting>
  <conditionalFormatting sqref="AC161">
    <cfRule priority="19" stopIfTrue="1" type="uniqueValues"/>
  </conditionalFormatting>
  <conditionalFormatting sqref="AA60">
    <cfRule priority="18" stopIfTrue="1" type="uniqueValues"/>
  </conditionalFormatting>
  <conditionalFormatting sqref="U95">
    <cfRule priority="17" stopIfTrue="1" type="uniqueValues"/>
  </conditionalFormatting>
  <conditionalFormatting sqref="AA78">
    <cfRule priority="16" stopIfTrue="1" type="uniqueValues"/>
  </conditionalFormatting>
  <conditionalFormatting sqref="I27">
    <cfRule priority="15" stopIfTrue="1" type="uniqueValues"/>
  </conditionalFormatting>
  <conditionalFormatting sqref="I28">
    <cfRule priority="14" stopIfTrue="1" type="uniqueValues"/>
  </conditionalFormatting>
  <conditionalFormatting sqref="I42 I29">
    <cfRule priority="13" stopIfTrue="1" type="uniqueValues"/>
  </conditionalFormatting>
  <conditionalFormatting sqref="I30">
    <cfRule priority="12" stopIfTrue="1" type="uniqueValues"/>
  </conditionalFormatting>
  <conditionalFormatting sqref="I33">
    <cfRule priority="11" stopIfTrue="1" type="uniqueValues"/>
  </conditionalFormatting>
  <conditionalFormatting sqref="I36">
    <cfRule priority="10" stopIfTrue="1" type="uniqueValues"/>
  </conditionalFormatting>
  <conditionalFormatting sqref="I39">
    <cfRule priority="9" stopIfTrue="1" type="uniqueValues"/>
  </conditionalFormatting>
  <conditionalFormatting sqref="I41">
    <cfRule priority="8" stopIfTrue="1" type="uniqueValues"/>
  </conditionalFormatting>
  <conditionalFormatting sqref="I32">
    <cfRule priority="7" stopIfTrue="1" type="uniqueValues"/>
  </conditionalFormatting>
  <conditionalFormatting sqref="I31">
    <cfRule priority="6" stopIfTrue="1" type="uniqueValues"/>
  </conditionalFormatting>
  <conditionalFormatting sqref="I35">
    <cfRule priority="5" stopIfTrue="1" type="uniqueValues"/>
  </conditionalFormatting>
  <conditionalFormatting sqref="I34">
    <cfRule priority="4" stopIfTrue="1" type="uniqueValues"/>
  </conditionalFormatting>
  <conditionalFormatting sqref="I37">
    <cfRule priority="3" stopIfTrue="1" type="uniqueValues"/>
  </conditionalFormatting>
  <conditionalFormatting sqref="I38">
    <cfRule priority="2" stopIfTrue="1" type="uniqueValues"/>
  </conditionalFormatting>
  <conditionalFormatting sqref="I40">
    <cfRule priority="1" stopIfTrue="1" type="uniqueValues"/>
  </conditionalFormatting>
  <pageMargins bottom="0.75" footer="0.3" header="0.3" left="0.7" right="0.7" top="0.75"/>
  <pageSetup fitToWidth="0" orientation="landscape" scale="30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J236"/>
  <sheetViews>
    <sheetView workbookViewId="0">
      <selection activeCell="L26" sqref="L26"/>
    </sheetView>
  </sheetViews>
  <sheetFormatPr baseColWidth="10" defaultRowHeight="15"/>
  <cols>
    <col customWidth="1" max="1" min="1" style="62" width="9.33203125"/>
    <col customWidth="1" max="2" min="2" style="62" width="13.5"/>
    <col customWidth="1" max="3" min="3" style="62" width="9.5"/>
    <col customWidth="1" max="4" min="4" style="62" width="8.6640625"/>
    <col customWidth="1" max="5" min="5" style="62" width="9.83203125"/>
    <col customWidth="1" max="6" min="6" style="62" width="9.5"/>
    <col customWidth="1" max="7" min="7" style="62" width="8.83203125"/>
    <col customWidth="1" max="8" min="8" style="62" width="10.83203125"/>
    <col customWidth="1" max="9" min="9" style="62" width="13.83203125"/>
    <col customWidth="1" max="10" min="10" style="62" width="8.6640625"/>
    <col customWidth="1" max="11" min="11" style="62" width="9.5"/>
    <col customWidth="1" max="12" min="12" style="62" width="8.6640625"/>
    <col customWidth="1" max="13" min="13" style="62" width="8.83203125"/>
    <col customWidth="1" max="15" min="14" style="62" width="11.33203125"/>
    <col customWidth="1" max="16" min="16" style="62" width="7.1640625"/>
    <col bestFit="1" customWidth="1" max="17" min="17" style="62" width="9.83203125"/>
    <col customWidth="1" max="19" min="18" style="62" width="10.33203125"/>
    <col customWidth="1" max="20" min="20" style="62" width="8.5"/>
    <col bestFit="1" customWidth="1" max="21" min="21" style="62" width="10.5"/>
    <col customWidth="1" max="23" min="22" style="62" width="8.83203125"/>
    <col bestFit="1" customWidth="1" max="24" min="24" style="62" width="9.5"/>
    <col customWidth="1" max="30" min="25" style="62" width="8.83203125"/>
    <col customWidth="1" max="31" min="31" style="62" width="12.1640625"/>
    <col customWidth="1" max="256" min="32" style="62" width="8.83203125"/>
  </cols>
  <sheetData>
    <row customHeight="1" ht="20.25" r="1" s="62" thickBot="1">
      <c r="B1" s="135" t="inlineStr">
        <is>
          <t>Approved Pre-Surveillance to Surveillance Conversion report (6 Weeks)</t>
        </is>
      </c>
      <c r="C1" s="135" t="n"/>
      <c r="D1" s="135" t="n"/>
      <c r="E1" s="135" t="n"/>
      <c r="F1" s="135" t="n"/>
      <c r="G1" s="135" t="n"/>
      <c r="H1" s="135" t="n"/>
      <c r="I1" s="135" t="n"/>
      <c r="J1" s="136" t="n"/>
      <c r="K1" s="136" t="n"/>
    </row>
    <row customHeight="1" ht="16" r="2" s="62" thickBot="1">
      <c r="B2" s="68" t="inlineStr">
        <is>
          <t>Patient Study Number</t>
        </is>
      </c>
      <c r="C2" s="69" t="n"/>
      <c r="D2" s="69" t="n"/>
      <c r="E2" s="70" t="inlineStr">
        <is>
          <t>WU1</t>
        </is>
      </c>
      <c r="F2" s="71" t="n"/>
      <c r="G2" s="104" t="n"/>
      <c r="H2" s="70" t="inlineStr">
        <is>
          <t>Supplemental Data</t>
        </is>
      </c>
      <c r="I2" s="294" t="inlineStr">
        <is>
          <t>Patient NL</t>
        </is>
      </c>
      <c r="J2" s="295" t="inlineStr">
        <is>
          <t>ABNL (Days)</t>
        </is>
      </c>
      <c r="K2" s="346" t="n"/>
      <c r="L2" s="346" t="n"/>
      <c r="M2" s="346" t="n"/>
      <c r="N2" s="347" t="n"/>
      <c r="O2" s="30" t="n"/>
      <c r="P2" s="30" t="n"/>
      <c r="Q2" s="67" t="n"/>
      <c r="R2" s="67" t="n"/>
      <c r="S2" s="67" t="n"/>
      <c r="U2" s="29" t="n"/>
      <c r="V2" s="29" t="n"/>
      <c r="W2" s="29" t="n"/>
      <c r="X2" s="29" t="n"/>
      <c r="Y2" s="29" t="n"/>
      <c r="AA2" s="29" t="n"/>
      <c r="AB2" s="29" t="n"/>
      <c r="AC2" s="29" t="n"/>
      <c r="AD2" s="29" t="n"/>
      <c r="AE2" s="29" t="n"/>
    </row>
    <row r="3">
      <c r="B3" s="72" t="inlineStr">
        <is>
          <t>Report Date</t>
        </is>
      </c>
      <c r="C3" s="79" t="n"/>
      <c r="D3" s="79" t="n"/>
      <c r="E3" s="74">
        <f>(N88)</f>
        <v/>
      </c>
      <c r="F3" s="75" t="n"/>
      <c r="G3" s="296" t="inlineStr">
        <is>
          <t>Questionnare</t>
        </is>
      </c>
      <c r="H3" s="348" t="n"/>
      <c r="I3" s="231" t="inlineStr">
        <is>
          <t>NA</t>
        </is>
      </c>
      <c r="J3" s="387" t="inlineStr">
        <is>
          <t>NA</t>
        </is>
      </c>
      <c r="K3" s="348" t="n"/>
      <c r="L3" s="348" t="n"/>
      <c r="M3" s="348" t="n"/>
      <c r="N3" s="350" t="n"/>
      <c r="O3" s="30" t="n"/>
      <c r="P3" s="30" t="n"/>
      <c r="Q3" s="67" t="n"/>
      <c r="R3" s="67" t="n"/>
      <c r="S3" s="67" t="n"/>
      <c r="U3" s="29" t="n"/>
      <c r="V3" s="29" t="n"/>
      <c r="W3" s="29" t="n"/>
      <c r="X3" s="29" t="n"/>
      <c r="Y3" s="29" t="n"/>
      <c r="AA3" s="29" t="n"/>
      <c r="AB3" s="29" t="n"/>
      <c r="AC3" s="29" t="n"/>
      <c r="AD3" s="29" t="n"/>
      <c r="AE3" s="29" t="n"/>
    </row>
    <row r="4">
      <c r="A4" s="351" t="n"/>
      <c r="B4" s="72" t="inlineStr">
        <is>
          <t>Surveillance week</t>
        </is>
      </c>
      <c r="C4" s="79" t="n"/>
      <c r="D4" s="79" t="n"/>
      <c r="E4" s="76" t="n">
        <v>6</v>
      </c>
      <c r="F4" s="75" t="n"/>
      <c r="G4" s="229" t="n"/>
      <c r="H4" s="227" t="n"/>
      <c r="I4" s="228" t="n"/>
      <c r="J4" s="230" t="n"/>
      <c r="K4" s="226" t="n"/>
      <c r="L4" s="226" t="n"/>
      <c r="M4" s="226" t="n"/>
      <c r="N4" s="232" t="n"/>
      <c r="X4" s="27" t="n"/>
      <c r="Y4" s="28" t="n"/>
      <c r="AA4" s="27" t="n"/>
      <c r="AB4" s="27" t="n"/>
      <c r="AC4" s="27" t="n"/>
      <c r="AD4" s="27" t="n"/>
      <c r="AE4" s="55" t="n"/>
    </row>
    <row r="5">
      <c r="A5" s="351" t="n"/>
      <c r="B5" s="72" t="inlineStr">
        <is>
          <t xml:space="preserve">FEV1 (L) </t>
        </is>
      </c>
      <c r="C5" s="81" t="n"/>
      <c r="D5" s="81" t="n"/>
      <c r="E5" s="81" t="n"/>
      <c r="F5" s="75" t="n"/>
      <c r="G5" s="335" t="n"/>
      <c r="H5" s="336" t="n"/>
      <c r="I5" s="221" t="n"/>
      <c r="J5" s="222" t="n"/>
      <c r="K5" s="223" t="n"/>
      <c r="L5" s="223" t="n"/>
      <c r="M5" s="223" t="n"/>
      <c r="N5" s="224" t="n"/>
      <c r="P5" s="172" t="n"/>
      <c r="Q5" s="171" t="n"/>
      <c r="R5" s="351" t="n"/>
      <c r="S5" s="351" t="n"/>
      <c r="U5" s="27" t="n"/>
      <c r="V5" s="27" t="n"/>
      <c r="W5" s="27" t="n"/>
      <c r="X5" s="27" t="n"/>
      <c r="Y5" s="28" t="n"/>
      <c r="AA5" s="27" t="n"/>
      <c r="AB5" s="27" t="n"/>
      <c r="AC5" s="27" t="n"/>
      <c r="AD5" s="27" t="n"/>
      <c r="AE5" s="55" t="n"/>
    </row>
    <row r="6">
      <c r="A6" s="351" t="n"/>
      <c r="B6" s="72" t="inlineStr">
        <is>
          <t xml:space="preserve">    Pre-Surv NL Range</t>
        </is>
      </c>
      <c r="C6" s="81" t="n"/>
      <c r="D6" s="217">
        <f>(D30)</f>
        <v/>
      </c>
      <c r="E6" s="341">
        <f>(E30)</f>
        <v/>
      </c>
      <c r="F6" s="77" t="n"/>
      <c r="G6" s="335" t="inlineStr">
        <is>
          <t>Oximetry</t>
        </is>
      </c>
      <c r="H6" s="63" t="n"/>
      <c r="I6" s="78" t="n"/>
      <c r="J6" s="385" t="n"/>
      <c r="K6" s="63" t="n"/>
      <c r="L6" s="63" t="n"/>
      <c r="M6" s="63" t="n"/>
      <c r="N6" s="386" t="n"/>
      <c r="P6" s="172" t="n"/>
      <c r="Q6" s="171" t="n"/>
      <c r="R6" s="351" t="n"/>
      <c r="S6" s="351" t="n"/>
      <c r="U6" s="27" t="n"/>
      <c r="V6" s="27" t="n"/>
      <c r="W6" s="27" t="n"/>
      <c r="X6" s="27" t="n"/>
      <c r="Y6" s="28" t="n"/>
      <c r="AA6" s="27" t="n"/>
      <c r="AB6" s="27" t="n"/>
      <c r="AC6" s="27" t="n"/>
      <c r="AD6" s="27" t="n"/>
      <c r="AE6" s="55" t="n"/>
    </row>
    <row r="7">
      <c r="A7" s="351" t="n"/>
      <c r="B7" s="72" t="inlineStr">
        <is>
          <t xml:space="preserve">    Current NL Range</t>
        </is>
      </c>
      <c r="C7" s="81" t="n"/>
      <c r="D7" s="342" t="inlineStr">
        <is>
          <t>NA</t>
        </is>
      </c>
      <c r="E7" s="388" t="n"/>
      <c r="F7" s="77" t="n"/>
      <c r="G7" s="274" t="inlineStr">
        <is>
          <t>Mean O2 Sat (%)</t>
        </is>
      </c>
      <c r="H7" s="355" t="n"/>
      <c r="I7" s="158" t="n">
        <v>93</v>
      </c>
      <c r="J7" s="356" t="n"/>
      <c r="K7" s="355" t="n"/>
      <c r="L7" s="355" t="n"/>
      <c r="M7" s="355" t="n"/>
      <c r="N7" s="357" t="n"/>
      <c r="P7" s="172" t="n"/>
      <c r="Q7" s="171" t="n"/>
      <c r="R7" s="351" t="n"/>
      <c r="S7" s="351" t="n"/>
      <c r="U7" s="27" t="n"/>
      <c r="V7" s="27" t="n"/>
      <c r="W7" s="27" t="n"/>
      <c r="X7" s="27" t="n"/>
      <c r="Y7" s="28" t="n"/>
      <c r="AA7" s="27" t="n"/>
      <c r="AB7" s="27" t="n"/>
      <c r="AC7" s="27" t="n"/>
      <c r="AD7" s="27" t="n"/>
      <c r="AE7" s="55" t="n"/>
    </row>
    <row r="8">
      <c r="A8" s="351" t="n"/>
      <c r="B8" s="225" t="n"/>
      <c r="C8" s="81" t="n"/>
      <c r="D8" s="342" t="n"/>
      <c r="E8" s="388" t="n"/>
      <c r="F8" s="77" t="n"/>
      <c r="G8" s="267" t="inlineStr">
        <is>
          <t>O2 Sat (%) Range</t>
        </is>
      </c>
      <c r="I8" s="158" t="inlineStr">
        <is>
          <t>91-98</t>
        </is>
      </c>
      <c r="J8" s="358" t="n"/>
      <c r="N8" s="359" t="n"/>
      <c r="P8" s="172" t="n"/>
      <c r="Q8" s="171" t="n"/>
      <c r="R8" s="351" t="n"/>
      <c r="S8" s="351" t="n"/>
      <c r="U8" s="27" t="n"/>
      <c r="V8" s="27" t="n"/>
      <c r="W8" s="27" t="n"/>
      <c r="X8" s="27" t="n"/>
      <c r="Y8" s="28" t="n"/>
      <c r="AA8" s="27" t="n"/>
      <c r="AB8" s="27" t="n"/>
      <c r="AC8" s="27" t="n"/>
      <c r="AD8" s="27" t="n"/>
      <c r="AE8" s="55" t="n"/>
    </row>
    <row r="9">
      <c r="A9" s="351" t="n"/>
      <c r="B9" s="72" t="inlineStr">
        <is>
          <t>FEV1 Variance</t>
        </is>
      </c>
      <c r="C9" s="79" t="n"/>
      <c r="D9" s="79" t="n"/>
      <c r="E9" s="126" t="inlineStr">
        <is>
          <t>NA</t>
        </is>
      </c>
      <c r="F9" s="77" t="n"/>
      <c r="G9" s="267" t="inlineStr">
        <is>
          <t>Lowest Value</t>
        </is>
      </c>
      <c r="I9" s="178" t="n">
        <v>91</v>
      </c>
      <c r="J9" s="360" t="n"/>
      <c r="N9" s="359" t="n"/>
      <c r="P9" s="172" t="n"/>
      <c r="Q9" s="171" t="n"/>
      <c r="R9" s="351" t="n"/>
      <c r="S9" s="351" t="n"/>
      <c r="U9" s="27" t="n"/>
      <c r="V9" s="27" t="n"/>
      <c r="W9" s="27" t="n"/>
      <c r="X9" s="27" t="n"/>
      <c r="Y9" s="28" t="n"/>
      <c r="AA9" s="27" t="n"/>
      <c r="AB9" s="27" t="n"/>
      <c r="AC9" s="27" t="n"/>
      <c r="AD9" s="27" t="n"/>
      <c r="AE9" s="55" t="n"/>
    </row>
    <row r="10">
      <c r="A10" s="351" t="n"/>
      <c r="B10" s="72" t="inlineStr">
        <is>
          <t>FEV1 Variance Persistence</t>
        </is>
      </c>
      <c r="C10" s="79" t="n"/>
      <c r="D10" s="79" t="n"/>
      <c r="E10" s="126" t="inlineStr">
        <is>
          <t>NA</t>
        </is>
      </c>
      <c r="F10" s="77" t="n"/>
      <c r="G10" s="267" t="inlineStr">
        <is>
          <t>Duration (s)</t>
        </is>
      </c>
      <c r="I10" s="158" t="inlineStr">
        <is>
          <t>NA</t>
        </is>
      </c>
      <c r="J10" s="361" t="n"/>
      <c r="N10" s="359" t="n"/>
      <c r="P10" s="172" t="n"/>
      <c r="Q10" s="171" t="n"/>
      <c r="R10" s="351" t="n"/>
      <c r="S10" s="351" t="n"/>
      <c r="U10" s="27" t="n"/>
      <c r="V10" s="27" t="n"/>
      <c r="W10" s="27" t="n"/>
      <c r="X10" s="27" t="n"/>
      <c r="Y10" s="28" t="n"/>
      <c r="AA10" s="27" t="n"/>
      <c r="AB10" s="27" t="n"/>
      <c r="AC10" s="27" t="n"/>
      <c r="AD10" s="27" t="n"/>
      <c r="AE10" s="55" t="n"/>
    </row>
    <row customHeight="1" ht="16" r="11" s="62" thickBot="1">
      <c r="A11" s="351" t="n"/>
      <c r="B11" s="83" t="inlineStr">
        <is>
          <t>Lowest FEV1 (current month)</t>
        </is>
      </c>
      <c r="C11" s="84" t="n"/>
      <c r="D11" s="84" t="n"/>
      <c r="E11" s="106" t="inlineStr">
        <is>
          <t>NA</t>
        </is>
      </c>
      <c r="F11" s="85" t="n"/>
      <c r="G11" s="285" t="inlineStr">
        <is>
          <t>Heart Rate (B/M)</t>
        </is>
      </c>
      <c r="H11" s="362" t="n"/>
      <c r="I11" s="216" t="inlineStr">
        <is>
          <t>70 (65-85)</t>
        </is>
      </c>
      <c r="J11" s="363" t="n"/>
      <c r="K11" s="362" t="n"/>
      <c r="L11" s="362" t="n"/>
      <c r="M11" s="362" t="n"/>
      <c r="N11" s="364" t="n"/>
      <c r="P11" s="172" t="n"/>
      <c r="Q11" s="171" t="n"/>
      <c r="R11" s="351" t="n"/>
      <c r="S11" s="351" t="n"/>
      <c r="U11" s="27" t="n"/>
      <c r="V11" s="27" t="n"/>
      <c r="W11" s="27" t="n"/>
      <c r="X11" s="27" t="n"/>
      <c r="Y11" s="28" t="n"/>
      <c r="AA11" s="27" t="n"/>
      <c r="AB11" s="27" t="n"/>
      <c r="AC11" s="27" t="n"/>
      <c r="AD11" s="27" t="n"/>
      <c r="AE11" s="55" t="n"/>
    </row>
    <row r="12">
      <c r="A12" s="351" t="n"/>
      <c r="B12" s="81" t="n"/>
      <c r="C12" s="79" t="n"/>
      <c r="D12" s="82" t="inlineStr">
        <is>
          <t>Pre-Surveillance Weeks 1-6</t>
        </is>
      </c>
      <c r="E12" s="86" t="n"/>
      <c r="F12" s="79" t="n"/>
      <c r="G12" s="87" t="n"/>
      <c r="H12" s="81" t="n"/>
      <c r="I12" s="340" t="inlineStr">
        <is>
          <t>Pre-Surveillance Weeks 6-3</t>
        </is>
      </c>
      <c r="P12" s="172" t="n"/>
      <c r="Q12" s="171" t="n"/>
      <c r="R12" s="351" t="n"/>
      <c r="S12" s="351" t="n"/>
      <c r="U12" s="27" t="n"/>
      <c r="V12" s="27" t="n"/>
      <c r="W12" s="27" t="n"/>
      <c r="X12" s="27" t="n"/>
      <c r="Y12" s="28" t="n"/>
      <c r="AA12" s="27" t="n"/>
      <c r="AB12" s="27" t="n"/>
      <c r="AC12" s="27" t="n"/>
      <c r="AD12" s="27" t="n"/>
      <c r="AE12" s="55" t="n"/>
    </row>
    <row r="13">
      <c r="A13" s="351" t="n"/>
      <c r="B13" s="81" t="n"/>
      <c r="C13" s="88" t="n"/>
      <c r="D13" s="88" t="n"/>
      <c r="E13" s="88" t="n"/>
      <c r="F13" s="88" t="n"/>
      <c r="G13" s="88" t="n"/>
      <c r="H13" s="81" t="n"/>
      <c r="I13" s="88" t="n"/>
      <c r="J13" s="88" t="n"/>
      <c r="K13" s="88" t="n"/>
      <c r="L13" s="88" t="n"/>
      <c r="M13" s="88" t="n"/>
      <c r="N13" s="81" t="n"/>
      <c r="P13" s="172" t="n"/>
      <c r="Q13" s="171" t="n"/>
      <c r="R13" s="351" t="n"/>
      <c r="S13" s="351" t="n"/>
      <c r="U13" s="29" t="n"/>
      <c r="V13" s="29" t="n"/>
      <c r="W13" s="29" t="n"/>
      <c r="X13" s="29" t="n"/>
      <c r="Y13" s="29" t="n"/>
      <c r="AA13" s="29" t="n"/>
      <c r="AB13" s="29" t="n"/>
      <c r="AC13" s="29" t="n"/>
      <c r="AD13" s="29" t="n"/>
      <c r="AE13" s="29" t="n"/>
    </row>
    <row r="14">
      <c r="A14" s="351" t="n"/>
      <c r="B14" s="81" t="n"/>
      <c r="C14" s="88" t="n"/>
      <c r="D14" s="88" t="n"/>
      <c r="E14" s="88" t="n"/>
      <c r="F14" s="88" t="n"/>
      <c r="G14" s="88" t="n"/>
      <c r="H14" s="81" t="n"/>
      <c r="I14" s="88" t="n"/>
      <c r="J14" s="88" t="n"/>
      <c r="K14" s="88" t="n"/>
      <c r="L14" s="88" t="n"/>
      <c r="M14" s="88" t="n"/>
      <c r="N14" s="81" t="n"/>
      <c r="P14" s="172" t="n"/>
      <c r="Q14" s="171" t="n"/>
      <c r="R14" s="351" t="n"/>
      <c r="S14" s="351" t="n"/>
      <c r="U14" s="29" t="n"/>
      <c r="V14" s="29" t="n"/>
      <c r="W14" s="29" t="n"/>
      <c r="X14" s="29" t="n"/>
      <c r="Y14" s="29" t="n"/>
      <c r="AA14" s="29" t="n"/>
      <c r="AB14" s="29" t="n"/>
      <c r="AC14" s="29" t="n"/>
      <c r="AD14" s="29" t="n"/>
      <c r="AE14" s="29" t="n"/>
    </row>
    <row r="15">
      <c r="A15" s="351" t="n"/>
      <c r="B15" s="81" t="n"/>
      <c r="C15" s="88" t="n"/>
      <c r="D15" s="88" t="n"/>
      <c r="E15" s="88" t="n"/>
      <c r="F15" s="88" t="n"/>
      <c r="G15" s="88" t="n"/>
      <c r="H15" s="81" t="n"/>
      <c r="I15" s="88" t="n"/>
      <c r="J15" s="88" t="n"/>
      <c r="K15" s="88" t="n"/>
      <c r="L15" s="88" t="n"/>
      <c r="M15" s="88" t="n"/>
      <c r="N15" s="81" t="n"/>
      <c r="P15" s="172" t="n"/>
      <c r="Q15" s="171" t="n"/>
      <c r="R15" s="351" t="n"/>
      <c r="S15" s="351" t="n"/>
      <c r="U15" s="29" t="n"/>
      <c r="V15" s="29" t="n"/>
      <c r="W15" s="29" t="n"/>
      <c r="X15" s="29" t="n"/>
      <c r="Y15" s="29" t="n"/>
      <c r="AA15" s="29" t="n"/>
      <c r="AB15" s="29" t="n"/>
      <c r="AC15" s="29" t="n"/>
      <c r="AD15" s="29" t="n"/>
      <c r="AE15" s="29" t="n"/>
    </row>
    <row r="16">
      <c r="A16" s="351" t="n"/>
      <c r="B16" s="81" t="n"/>
      <c r="C16" s="88" t="n"/>
      <c r="D16" s="88" t="n"/>
      <c r="E16" s="88" t="n"/>
      <c r="F16" s="88" t="n"/>
      <c r="G16" s="88" t="n"/>
      <c r="H16" s="81" t="n"/>
      <c r="I16" s="88" t="n"/>
      <c r="J16" s="88" t="n"/>
      <c r="K16" s="88" t="n"/>
      <c r="L16" s="88" t="n"/>
      <c r="M16" s="88" t="n"/>
      <c r="N16" s="81" t="n"/>
      <c r="P16" s="172" t="n"/>
      <c r="Q16" s="171" t="n"/>
      <c r="R16" s="351" t="n"/>
      <c r="S16" s="351" t="n"/>
      <c r="U16" s="29" t="n"/>
      <c r="V16" s="29" t="n"/>
      <c r="W16" s="29" t="n"/>
      <c r="X16" s="29" t="n"/>
      <c r="Y16" s="29" t="n"/>
      <c r="AA16" s="29" t="n"/>
      <c r="AB16" s="29" t="n"/>
      <c r="AC16" s="29" t="n"/>
      <c r="AD16" s="29" t="n"/>
      <c r="AE16" s="29" t="n"/>
    </row>
    <row r="17">
      <c r="A17" s="351" t="n"/>
      <c r="B17" s="81" t="n"/>
      <c r="C17" s="88" t="n"/>
      <c r="D17" s="88" t="n"/>
      <c r="E17" s="88" t="n"/>
      <c r="F17" s="88" t="n"/>
      <c r="G17" s="88" t="n"/>
      <c r="H17" s="81" t="n"/>
      <c r="I17" s="88" t="n"/>
      <c r="J17" s="88" t="n"/>
      <c r="K17" s="88" t="n"/>
      <c r="L17" s="88" t="n"/>
      <c r="M17" s="88" t="n"/>
      <c r="N17" s="81" t="n"/>
      <c r="P17" s="172" t="n"/>
      <c r="Q17" s="171" t="n"/>
      <c r="R17" s="351" t="n"/>
      <c r="S17" s="351" t="n"/>
      <c r="U17" s="29" t="n"/>
      <c r="V17" s="29" t="n"/>
      <c r="W17" s="29" t="n"/>
      <c r="X17" s="29" t="n"/>
      <c r="Y17" s="29" t="n"/>
      <c r="AA17" s="29" t="n"/>
      <c r="AB17" s="29" t="n"/>
      <c r="AC17" s="29" t="n"/>
      <c r="AD17" s="29" t="n"/>
      <c r="AE17" s="29" t="n"/>
    </row>
    <row r="18">
      <c r="A18" s="351" t="n"/>
      <c r="B18" s="81" t="n"/>
      <c r="C18" s="88" t="n"/>
      <c r="D18" s="88" t="n"/>
      <c r="E18" s="88" t="n"/>
      <c r="F18" s="88" t="n"/>
      <c r="G18" s="88" t="n"/>
      <c r="H18" s="81" t="n"/>
      <c r="I18" s="88" t="n"/>
      <c r="J18" s="88" t="n"/>
      <c r="K18" s="88" t="n"/>
      <c r="L18" s="88" t="n"/>
      <c r="M18" s="88" t="n"/>
      <c r="N18" s="81" t="n"/>
      <c r="P18" s="172" t="n"/>
      <c r="Q18" s="171" t="n"/>
      <c r="R18" s="351" t="n"/>
      <c r="S18" s="351" t="n"/>
      <c r="U18" s="29" t="n"/>
      <c r="V18" s="29" t="n"/>
      <c r="W18" s="29" t="n"/>
      <c r="X18" s="29" t="n"/>
      <c r="Y18" s="29" t="n"/>
      <c r="AA18" s="29" t="n"/>
      <c r="AB18" s="29" t="n"/>
      <c r="AC18" s="29" t="n"/>
      <c r="AD18" s="29" t="n"/>
      <c r="AE18" s="29" t="n"/>
    </row>
    <row r="19">
      <c r="A19" s="351" t="n"/>
      <c r="B19" s="81" t="n"/>
      <c r="C19" s="88" t="n"/>
      <c r="D19" s="88" t="n"/>
      <c r="E19" s="88" t="n"/>
      <c r="F19" s="88" t="n"/>
      <c r="G19" s="88" t="n"/>
      <c r="H19" s="81" t="n"/>
      <c r="I19" s="88" t="n"/>
      <c r="J19" s="88" t="n"/>
      <c r="K19" s="88" t="n"/>
      <c r="L19" s="88" t="n"/>
      <c r="M19" s="88" t="n"/>
      <c r="N19" s="81" t="n"/>
      <c r="P19" s="172" t="n"/>
      <c r="Q19" s="171" t="n"/>
      <c r="R19" s="351" t="n"/>
      <c r="S19" s="351" t="n"/>
      <c r="U19" s="29" t="n"/>
      <c r="V19" s="29" t="n"/>
      <c r="W19" s="29" t="n"/>
      <c r="X19" s="29" t="n"/>
      <c r="Y19" s="29" t="n"/>
      <c r="AA19" s="29" t="n"/>
      <c r="AB19" s="29" t="n"/>
      <c r="AC19" s="29" t="n"/>
      <c r="AD19" s="29" t="n"/>
      <c r="AE19" s="29" t="n"/>
    </row>
    <row r="20">
      <c r="B20" s="81" t="n"/>
      <c r="C20" s="88" t="n"/>
      <c r="D20" s="88" t="n"/>
      <c r="E20" s="88" t="n"/>
      <c r="F20" s="88" t="n"/>
      <c r="G20" s="88" t="n"/>
      <c r="H20" s="81" t="n"/>
      <c r="I20" s="88" t="n"/>
      <c r="J20" s="88" t="n"/>
      <c r="K20" s="88" t="n"/>
      <c r="L20" s="88" t="n"/>
      <c r="M20" s="88" t="n"/>
      <c r="N20" s="81" t="n"/>
      <c r="P20" s="29" t="n"/>
      <c r="U20" s="29" t="n"/>
      <c r="V20" s="29" t="n"/>
      <c r="W20" s="29" t="n"/>
      <c r="X20" s="29" t="n"/>
      <c r="Y20" s="29" t="n"/>
      <c r="AA20" s="29" t="n"/>
      <c r="AB20" s="29" t="n"/>
      <c r="AC20" s="29" t="n"/>
      <c r="AD20" s="29" t="n"/>
      <c r="AE20" s="29" t="n"/>
    </row>
    <row r="21">
      <c r="B21" s="81" t="n"/>
      <c r="C21" s="88" t="n"/>
      <c r="D21" s="88" t="n"/>
      <c r="E21" s="88" t="n"/>
      <c r="F21" s="88" t="n"/>
      <c r="G21" s="88" t="n"/>
      <c r="H21" s="81" t="n"/>
      <c r="I21" s="88" t="n"/>
      <c r="J21" s="88" t="n"/>
      <c r="K21" s="88" t="n"/>
      <c r="L21" s="88" t="n"/>
      <c r="M21" s="88" t="n"/>
      <c r="N21" s="81" t="n"/>
      <c r="P21" s="29" t="n"/>
      <c r="U21" s="29" t="n"/>
      <c r="V21" s="29" t="n"/>
      <c r="W21" s="29" t="n"/>
      <c r="X21" s="29" t="n"/>
      <c r="Y21" s="29" t="n"/>
      <c r="AA21" s="29" t="n"/>
      <c r="AB21" s="29" t="n"/>
      <c r="AC21" s="29" t="n"/>
      <c r="AD21" s="29" t="n"/>
      <c r="AE21" s="29" t="n"/>
    </row>
    <row r="22">
      <c r="B22" s="81" t="n"/>
      <c r="C22" s="88" t="n"/>
      <c r="D22" s="88" t="n"/>
      <c r="E22" s="88" t="n"/>
      <c r="F22" s="88" t="n"/>
      <c r="G22" s="88" t="n"/>
      <c r="H22" s="81" t="n"/>
      <c r="I22" s="88" t="n"/>
      <c r="J22" s="88" t="n"/>
      <c r="K22" s="88" t="n"/>
      <c r="L22" s="88" t="n"/>
      <c r="M22" s="88" t="n"/>
      <c r="N22" s="81" t="n"/>
      <c r="P22" s="29" t="n"/>
      <c r="U22" s="29" t="n"/>
      <c r="V22" s="29" t="n"/>
      <c r="W22" s="29" t="n"/>
      <c r="X22" s="29" t="n"/>
      <c r="Y22" s="29" t="n"/>
      <c r="AA22" s="29" t="n"/>
      <c r="AB22" s="29" t="n"/>
      <c r="AC22" s="29" t="n"/>
      <c r="AD22" s="29" t="n"/>
      <c r="AE22" s="29" t="n"/>
    </row>
    <row r="23">
      <c r="B23" s="81" t="n"/>
      <c r="C23" s="88" t="n"/>
      <c r="D23" s="88" t="n"/>
      <c r="E23" s="88" t="n"/>
      <c r="F23" s="88" t="n"/>
      <c r="G23" s="88" t="n"/>
      <c r="H23" s="81" t="n"/>
      <c r="I23" s="88" t="n"/>
      <c r="J23" s="88" t="n"/>
      <c r="K23" s="88" t="n"/>
      <c r="L23" s="88" t="n"/>
      <c r="M23" s="88" t="n"/>
      <c r="N23" s="81" t="n"/>
      <c r="P23" s="29" t="n"/>
      <c r="U23" s="29" t="n"/>
      <c r="V23" s="29" t="n"/>
      <c r="W23" s="29" t="n"/>
      <c r="X23" s="29" t="n"/>
      <c r="Y23" s="29" t="n"/>
      <c r="AA23" s="29" t="n"/>
      <c r="AB23" s="29" t="n"/>
      <c r="AC23" s="29" t="n"/>
      <c r="AD23" s="29" t="n"/>
      <c r="AE23" s="29" t="n"/>
    </row>
    <row r="24">
      <c r="B24" s="81" t="n"/>
      <c r="C24" s="88" t="n"/>
      <c r="D24" s="88" t="n"/>
      <c r="E24" s="88" t="n"/>
      <c r="F24" s="88" t="n"/>
      <c r="G24" s="88" t="n"/>
      <c r="H24" s="81" t="n"/>
      <c r="I24" s="88" t="n"/>
      <c r="J24" s="88" t="n"/>
      <c r="K24" s="88" t="n"/>
      <c r="L24" s="88" t="n"/>
      <c r="M24" s="88" t="n"/>
      <c r="N24" s="81" t="n"/>
      <c r="P24" s="29" t="n"/>
      <c r="U24" s="29" t="n"/>
      <c r="V24" s="29" t="n"/>
      <c r="W24" s="29" t="n"/>
      <c r="X24" s="29" t="n"/>
      <c r="Y24" s="29" t="n"/>
      <c r="AA24" s="29" t="n"/>
      <c r="AB24" s="29" t="n"/>
      <c r="AC24" s="29" t="n"/>
      <c r="AD24" s="29" t="n"/>
      <c r="AE24" s="29" t="n"/>
    </row>
    <row r="25">
      <c r="B25" s="81" t="n"/>
      <c r="C25" s="88" t="n"/>
      <c r="D25" s="88" t="n"/>
      <c r="E25" s="88" t="n"/>
      <c r="F25" s="88" t="n"/>
      <c r="G25" s="88" t="n"/>
      <c r="H25" s="81" t="n"/>
      <c r="I25" s="88" t="n"/>
      <c r="J25" s="88" t="n"/>
      <c r="K25" s="88" t="n"/>
      <c r="L25" s="88" t="n"/>
      <c r="M25" s="88" t="n"/>
      <c r="N25" s="81" t="n"/>
      <c r="P25" s="29" t="n"/>
      <c r="U25" s="29" t="n"/>
      <c r="V25" s="29" t="n"/>
      <c r="W25" s="29" t="n"/>
      <c r="X25" s="29" t="n"/>
      <c r="Y25" s="29" t="n"/>
      <c r="AA25" s="29" t="n"/>
      <c r="AB25" s="29" t="n"/>
      <c r="AC25" s="29" t="n"/>
      <c r="AD25" s="29" t="n"/>
      <c r="AE25" s="29" t="n"/>
    </row>
    <row customHeight="1" ht="16" r="26" s="62" thickBot="1">
      <c r="B26" s="117" t="inlineStr">
        <is>
          <t>Liters</t>
        </is>
      </c>
      <c r="C26" s="117" t="inlineStr">
        <is>
          <t>Mean</t>
        </is>
      </c>
      <c r="D26" s="89" t="inlineStr">
        <is>
          <t>Min</t>
        </is>
      </c>
      <c r="E26" s="89" t="inlineStr">
        <is>
          <t>Max</t>
        </is>
      </c>
      <c r="F26" s="89" t="inlineStr">
        <is>
          <t>SD  2</t>
        </is>
      </c>
      <c r="G26" s="89" t="inlineStr">
        <is>
          <t>CV (2SD)</t>
        </is>
      </c>
      <c r="H26" s="165" t="n"/>
      <c r="I26" s="91" t="inlineStr">
        <is>
          <t>Slope (mL/M)</t>
        </is>
      </c>
      <c r="J26" s="92" t="inlineStr">
        <is>
          <t>R</t>
        </is>
      </c>
      <c r="K26" s="92" t="inlineStr">
        <is>
          <t>R-square</t>
        </is>
      </c>
      <c r="L26" s="92" t="inlineStr">
        <is>
          <t>TDays</t>
        </is>
      </c>
      <c r="M26" s="92" t="inlineStr">
        <is>
          <t>P-value</t>
        </is>
      </c>
      <c r="N26" s="166" t="n"/>
      <c r="P26" s="29" t="n"/>
      <c r="AA26" s="29" t="n"/>
      <c r="AB26" s="29" t="n"/>
      <c r="AC26" s="29" t="n"/>
      <c r="AD26" s="29" t="n"/>
      <c r="AE26" s="29" t="n"/>
    </row>
    <row r="27">
      <c r="B27" s="90" t="inlineStr">
        <is>
          <t>4 weeks</t>
        </is>
      </c>
      <c r="C27" s="118">
        <f>AVERAGE(H45:H74)</f>
        <v/>
      </c>
      <c r="D27" s="105">
        <f>MIN(H45:H75)</f>
        <v/>
      </c>
      <c r="E27" s="105">
        <f>MAX(H45:H75)</f>
        <v/>
      </c>
      <c r="F27" s="105">
        <f>STDEV(H45:H74)*2</f>
        <v/>
      </c>
      <c r="G27" s="163">
        <f>(F27)/C27</f>
        <v/>
      </c>
      <c r="H27" s="90" t="n"/>
      <c r="I27" s="125">
        <f>IF(H74&gt;0, SLOPE(M45:M74,R45:R74), "")</f>
        <v/>
      </c>
      <c r="J27" s="105">
        <f>IF(H44&gt;0, CORREL(M45:M74,P45:P74),"")</f>
        <v/>
      </c>
      <c r="K27" s="365">
        <f>IF(H74&gt;0, J27^2, "")</f>
        <v/>
      </c>
      <c r="L27" s="97">
        <f>COUNT(A45:A74)</f>
        <v/>
      </c>
      <c r="M27" s="169">
        <f>IF(J27&gt;0, TDIST(J27*SQRT((L27-2)/(1-K27)),(L27-2),1),TDIST(-J27*SQRT((L27-2)/(1-K27)),(L27-2),1))</f>
        <v/>
      </c>
      <c r="N27" s="164" t="n"/>
      <c r="P27" s="29" t="n"/>
      <c r="AA27" s="29" t="n"/>
      <c r="AB27" s="29" t="n"/>
      <c r="AC27" s="29" t="n"/>
      <c r="AD27" s="29" t="n"/>
      <c r="AE27" s="29" t="n"/>
    </row>
    <row r="28">
      <c r="B28" s="90" t="inlineStr">
        <is>
          <t>5 weeks</t>
        </is>
      </c>
      <c r="C28" s="118">
        <f>AVERAGE(H45:H81)</f>
        <v/>
      </c>
      <c r="D28" s="105">
        <f>MIN(H45:H81)</f>
        <v/>
      </c>
      <c r="E28" s="105">
        <f>MAX(H45:H81)</f>
        <v/>
      </c>
      <c r="F28" s="105">
        <f>STDEV(H45:H81)*2</f>
        <v/>
      </c>
      <c r="G28" s="163">
        <f>(F28)/C28</f>
        <v/>
      </c>
      <c r="H28" s="90" t="n"/>
      <c r="I28" s="125">
        <f>IF(H81&gt;0, SLOPE(M45:M81,R45:R81), "")</f>
        <v/>
      </c>
      <c r="J28" s="105">
        <f>IF(H81&gt;0, CORREL(M45:M81,P45:P81),"")</f>
        <v/>
      </c>
      <c r="K28" s="365">
        <f>IF(H81&gt;0, J28^2, "")</f>
        <v/>
      </c>
      <c r="L28" s="97">
        <f>COUNT(A45:A81)</f>
        <v/>
      </c>
      <c r="M28" s="169">
        <f>IF(J28&gt;0, TDIST(J28*SQRT((L28-2)/(1-K28)),(L28-2),1),TDIST(-J28*SQRT((L28-2)/(1-K28)),(L28-2),1))</f>
        <v/>
      </c>
      <c r="N28" s="164" t="n"/>
      <c r="P28" s="29" t="n"/>
      <c r="AA28" s="29" t="n"/>
      <c r="AB28" s="29" t="n"/>
      <c r="AC28" s="29" t="n"/>
      <c r="AD28" s="29" t="n"/>
      <c r="AE28" s="29" t="n"/>
    </row>
    <row r="29">
      <c r="B29" s="128" t="inlineStr">
        <is>
          <t>6 weeks</t>
        </is>
      </c>
      <c r="C29" s="119">
        <f>AVERAGE(H45:H88)</f>
        <v/>
      </c>
      <c r="D29" s="100">
        <f>MIN(H45:H88)</f>
        <v/>
      </c>
      <c r="E29" s="100">
        <f>MAX(H45:H88)</f>
        <v/>
      </c>
      <c r="F29" s="100">
        <f>STDEV(H45:H88)*2</f>
        <v/>
      </c>
      <c r="G29" s="167">
        <f>(F29)/C29</f>
        <v/>
      </c>
      <c r="H29" s="128" t="n"/>
      <c r="I29" s="187">
        <f>IF(H88&gt;0, SLOPE(M45:M88,R45:R88), "")</f>
        <v/>
      </c>
      <c r="J29" s="188">
        <f>IF(H88&gt;0, CORREL(M45:M88,P45:P88),"")</f>
        <v/>
      </c>
      <c r="K29" s="390">
        <f>IF(H88&gt;0, J29^2, "")</f>
        <v/>
      </c>
      <c r="L29" s="190">
        <f>COUNT(A44:A88)</f>
        <v/>
      </c>
      <c r="M29" s="191">
        <f>IF(J29&gt;0, TDIST(J29*SQRT((L29-2)/(1-K29)),(L29-2),1),TDIST(-J29*SQRT((L29-2)/(1-K29)),(L29-2),1))</f>
        <v/>
      </c>
      <c r="N29" s="164" t="n"/>
      <c r="P29" s="29" t="n"/>
      <c r="AA29" s="29" t="n"/>
      <c r="AB29" s="29" t="n"/>
      <c r="AC29" s="29" t="n"/>
      <c r="AD29" s="29" t="n"/>
      <c r="AE29" s="29" t="n"/>
    </row>
    <row r="30">
      <c r="B30" s="90" t="inlineStr">
        <is>
          <t>7 weeks</t>
        </is>
      </c>
      <c r="C30" s="192">
        <f>AVERAGE(H45:H95)</f>
        <v/>
      </c>
      <c r="D30" s="193">
        <f>MIN(H45:H95)</f>
        <v/>
      </c>
      <c r="E30" s="193">
        <f>MAX(H45:H95)</f>
        <v/>
      </c>
      <c r="F30" s="193">
        <f>STDEV(H45:H95)*2</f>
        <v/>
      </c>
      <c r="G30" s="194">
        <f>(F30)/C30</f>
        <v/>
      </c>
      <c r="H30" s="195" t="n"/>
      <c r="I30" s="196">
        <f>IF(H95&gt;0, SLOPE(M45:M95,R45:R95), "")</f>
        <v/>
      </c>
      <c r="J30" s="193">
        <f>IF(H95&gt;0, CORREL(M45:M95,P45:P95),"")</f>
        <v/>
      </c>
      <c r="K30" s="391">
        <f>IF(H95&gt;0, J30^2, "")</f>
        <v/>
      </c>
      <c r="L30" s="198">
        <f>COUNT(A45:A95)</f>
        <v/>
      </c>
      <c r="M30" s="193">
        <f>IF(J30&gt;0, TDIST(J30*SQRT((L30-2)/(1-K30)),(L30-2),1),TDIST(-J30*SQRT((L30-2)/(1-K30)),(L30-2),1))</f>
        <v/>
      </c>
      <c r="N30" s="164" t="n"/>
      <c r="P30" s="29" t="n"/>
      <c r="AA30" s="29" t="n"/>
      <c r="AB30" s="29" t="n"/>
      <c r="AC30" s="29" t="n"/>
      <c r="AD30" s="29" t="n"/>
      <c r="AE30" s="29" t="n"/>
    </row>
    <row r="31">
      <c r="B31" s="162" t="inlineStr">
        <is>
          <t>Weeks 7-2</t>
        </is>
      </c>
      <c r="C31" s="192">
        <f>AVERAGE(I54:I95)</f>
        <v/>
      </c>
      <c r="D31" s="193">
        <f>MIN(H54:H95)</f>
        <v/>
      </c>
      <c r="E31" s="193">
        <f>MAX(H54:H95)</f>
        <v/>
      </c>
      <c r="F31" s="193">
        <f>STDEV(H54:H95)*2</f>
        <v/>
      </c>
      <c r="G31" s="194">
        <f>(F31)/C31</f>
        <v/>
      </c>
      <c r="H31" s="195" t="n"/>
      <c r="I31" s="196">
        <f>IF(H95&gt;0, SLOPE(M54:M95,R54:R95), "")</f>
        <v/>
      </c>
      <c r="J31" s="193">
        <f>IF(H95&gt;0, CORREL(M54:M95,P54:P95),"")</f>
        <v/>
      </c>
      <c r="K31" s="391">
        <f>IF(H95&gt;0, J31^2, "")</f>
        <v/>
      </c>
      <c r="L31" s="198">
        <f>COUNT(A54:A95)</f>
        <v/>
      </c>
      <c r="M31" s="193">
        <f>IF(J31&gt;0, TDIST(J31*SQRT((L31-2)/(1-K31)),(L31-2),1),TDIST(-J31*SQRT((L31-2)/(1-K31)),(L31-2),1))</f>
        <v/>
      </c>
      <c r="N31" s="164" t="n"/>
      <c r="P31" s="29" t="n"/>
      <c r="AA31" s="29" t="n"/>
      <c r="AB31" s="29" t="n"/>
      <c r="AC31" s="29" t="n"/>
      <c r="AD31" s="29" t="n"/>
      <c r="AE31" s="29" t="n"/>
    </row>
    <row r="32">
      <c r="B32" s="181" t="inlineStr">
        <is>
          <t>Weeks 7-4</t>
        </is>
      </c>
      <c r="C32" s="199">
        <f>AVERAGE(H68:H95)</f>
        <v/>
      </c>
      <c r="D32" s="200">
        <f>MIN(H68:H95)</f>
        <v/>
      </c>
      <c r="E32" s="200">
        <f>MAX(H68:H95)</f>
        <v/>
      </c>
      <c r="F32" s="200">
        <f>STDEV(H68:H95)*2</f>
        <v/>
      </c>
      <c r="G32" s="201">
        <f>(F32)/C32</f>
        <v/>
      </c>
      <c r="H32" s="202" t="n"/>
      <c r="I32" s="203">
        <f>IF(H95&gt;0, SLOPE(M68:M95,R68:R95), "")</f>
        <v/>
      </c>
      <c r="J32" s="200">
        <f>IF(H95&gt;0, CORREL(M68:M95,P68:P95),"")</f>
        <v/>
      </c>
      <c r="K32" s="392">
        <f>IF(H95&gt;0, J32^2, "")</f>
        <v/>
      </c>
      <c r="L32" s="205">
        <f>COUNT(A68:A95)</f>
        <v/>
      </c>
      <c r="M32" s="206">
        <f>IF(J32&gt;0, TDIST(J32*SQRT((L32-2)/(1-K32)),(L32-2),1),TDIST(-J32*SQRT((L32-2)/(1-K32)),(L32-2),1))</f>
        <v/>
      </c>
      <c r="N32" s="164" t="n"/>
      <c r="P32" s="29" t="n"/>
      <c r="AA32" s="29" t="n"/>
      <c r="AB32" s="29" t="n"/>
      <c r="AC32" s="29" t="n"/>
      <c r="AD32" s="29" t="n"/>
      <c r="AE32" s="29" t="n"/>
    </row>
    <row r="33">
      <c r="B33" s="90" t="inlineStr">
        <is>
          <t>8 weeks</t>
        </is>
      </c>
      <c r="C33" s="192">
        <f>AVERAGE(H45:H102)</f>
        <v/>
      </c>
      <c r="D33" s="193">
        <f>MIN(H45:H102)</f>
        <v/>
      </c>
      <c r="E33" s="193">
        <f>MAX(H45:H102)</f>
        <v/>
      </c>
      <c r="F33" s="193">
        <f>STDEV(H45:H102)*2</f>
        <v/>
      </c>
      <c r="G33" s="194">
        <f>(F33)/C33</f>
        <v/>
      </c>
      <c r="H33" s="195" t="n"/>
      <c r="I33" s="196">
        <f>IF(H102&gt;0, SLOPE(M45:M102,R45:R102), "")</f>
        <v/>
      </c>
      <c r="J33" s="193">
        <f>IF(H102&gt;0, CORREL(M45:M102,P45:P102),"")</f>
        <v/>
      </c>
      <c r="K33" s="391">
        <f>IF(H102&gt;0, J33^2, "")</f>
        <v/>
      </c>
      <c r="L33" s="198">
        <f>COUNT(A45:A102)</f>
        <v/>
      </c>
      <c r="M33" s="193">
        <f>IF(J33&gt;0, TDIST(J33*SQRT((L33-2)/(1-K33)),(L33-2),1),TDIST(-J33*SQRT((L33-2)/(1-K33)),(L33-2),1))</f>
        <v/>
      </c>
      <c r="N33" s="164" t="n"/>
      <c r="P33" s="29" t="n"/>
      <c r="AA33" s="29" t="n"/>
      <c r="AB33" s="29" t="n"/>
      <c r="AC33" s="29" t="n"/>
      <c r="AD33" s="29" t="n"/>
      <c r="AE33" s="29" t="n"/>
    </row>
    <row r="34">
      <c r="B34" s="162" t="inlineStr">
        <is>
          <t>Weeks 8-3</t>
        </is>
      </c>
      <c r="C34" s="192">
        <f>AVERAGE(H48:H102)</f>
        <v/>
      </c>
      <c r="D34" s="193">
        <f>MIN(H48:H102)</f>
        <v/>
      </c>
      <c r="E34" s="193">
        <f>MAX(H48:H102)</f>
        <v/>
      </c>
      <c r="F34" s="193">
        <f>STDEV(H48:H102)*2</f>
        <v/>
      </c>
      <c r="G34" s="194">
        <f>(F34)/C34</f>
        <v/>
      </c>
      <c r="H34" s="195" t="n"/>
      <c r="I34" s="196">
        <f>IF(H102&gt;0, SLOPE(M48:M102,R48:R102), "")</f>
        <v/>
      </c>
      <c r="J34" s="193">
        <f>IF(H102&gt;0, CORREL(M48:M102,P48:P102),"")</f>
        <v/>
      </c>
      <c r="K34" s="391">
        <f>IF(H102&gt;0, J34^2, "")</f>
        <v/>
      </c>
      <c r="L34" s="198">
        <f>COUNT(A48:A102)</f>
        <v/>
      </c>
      <c r="M34" s="193">
        <f>IF(J34&gt;0, TDIST(J34*SQRT((L34-2)/(1-K34)),(L34-2),1),TDIST(-J34*SQRT((L34-2)/(1-K34)),(L34-2),1))</f>
        <v/>
      </c>
      <c r="N34" s="164" t="n"/>
      <c r="P34" s="29" t="n"/>
      <c r="AA34" s="29" t="n"/>
      <c r="AB34" s="29" t="n"/>
      <c r="AC34" s="29" t="n"/>
      <c r="AD34" s="29" t="n"/>
      <c r="AE34" s="29" t="n"/>
    </row>
    <row r="35">
      <c r="B35" s="181" t="inlineStr">
        <is>
          <t>Weeks 8-5</t>
        </is>
      </c>
      <c r="C35" s="199">
        <f>AVERAGE(H61:H102)</f>
        <v/>
      </c>
      <c r="D35" s="200">
        <f>MIN(H61:H102)</f>
        <v/>
      </c>
      <c r="E35" s="200">
        <f>MAX(H61:H102)</f>
        <v/>
      </c>
      <c r="F35" s="200">
        <f>STDEV(H61:H102)*2</f>
        <v/>
      </c>
      <c r="G35" s="201">
        <f>(F35)/C35</f>
        <v/>
      </c>
      <c r="H35" s="202" t="n"/>
      <c r="I35" s="203">
        <f>IF(H102&gt;0, SLOPE(M61:M102,R61:R102), "")</f>
        <v/>
      </c>
      <c r="J35" s="200">
        <f>IF(H102&gt;0, CORREL(M61:M102,P61:P102),"")</f>
        <v/>
      </c>
      <c r="K35" s="392">
        <f>IF(H102&gt;0, J35^2, "")</f>
        <v/>
      </c>
      <c r="L35" s="205">
        <f>COUNT(A61:A102)</f>
        <v/>
      </c>
      <c r="M35" s="206">
        <f>IF(J35&gt;0, TDIST(J35*SQRT((L35-2)/(1-K35)),(L35-2),1),TDIST(-J35*SQRT((L35-2)/(1-K35)),(L35-2),1))</f>
        <v/>
      </c>
      <c r="N35" s="164" t="n"/>
      <c r="P35" s="29" t="n"/>
      <c r="AA35" s="29" t="n"/>
      <c r="AB35" s="29" t="n"/>
      <c r="AC35" s="29" t="n"/>
      <c r="AD35" s="29" t="n"/>
      <c r="AE35" s="29" t="n"/>
    </row>
    <row r="36">
      <c r="B36" s="90" t="inlineStr">
        <is>
          <t>9 weeks</t>
        </is>
      </c>
      <c r="C36" s="192">
        <f>AVERAGE(H45:H109)</f>
        <v/>
      </c>
      <c r="D36" s="193">
        <f>MIN(H45:H109)</f>
        <v/>
      </c>
      <c r="E36" s="193">
        <f>MAX(H45:H109)</f>
        <v/>
      </c>
      <c r="F36" s="193">
        <f>STDEV(H45:H109)*2</f>
        <v/>
      </c>
      <c r="G36" s="194">
        <f>(F36)/C36</f>
        <v/>
      </c>
      <c r="H36" s="195" t="n"/>
      <c r="I36" s="196">
        <f>IF(H109&gt;0, SLOPE(M45:M109,R45:R109), "")</f>
        <v/>
      </c>
      <c r="J36" s="193">
        <f>IF(H109&gt;0, CORREL(M45:M109,P45:P109),"")</f>
        <v/>
      </c>
      <c r="K36" s="391">
        <f>IF(H109&gt;0, J36^2, "")</f>
        <v/>
      </c>
      <c r="L36" s="198">
        <f>COUNT(A45:A109)</f>
        <v/>
      </c>
      <c r="M36" s="193">
        <f>IF(J36&gt;0, TDIST(J36*SQRT((L36-2)/(1-K36)),(L36-2),1),TDIST(-J36*SQRT((L36-2)/(1-K36)),(L36-2),1))</f>
        <v/>
      </c>
      <c r="N36" s="164" t="n"/>
      <c r="P36" s="29" t="n"/>
      <c r="AA36" s="29" t="n"/>
      <c r="AB36" s="29" t="n"/>
      <c r="AC36" s="29" t="n"/>
      <c r="AD36" s="29" t="n"/>
      <c r="AE36" s="29" t="n"/>
    </row>
    <row r="37">
      <c r="B37" s="162" t="inlineStr">
        <is>
          <t>Weeks 9-4</t>
        </is>
      </c>
      <c r="C37" s="192">
        <f>AVERAGE(H68:H109)</f>
        <v/>
      </c>
      <c r="D37" s="193">
        <f>MIN(H68:H109)</f>
        <v/>
      </c>
      <c r="E37" s="193">
        <f>MAX(H68:H109)</f>
        <v/>
      </c>
      <c r="F37" s="193">
        <f>STDEV(H68:H109)*2</f>
        <v/>
      </c>
      <c r="G37" s="194">
        <f>(F37)/C37</f>
        <v/>
      </c>
      <c r="H37" s="195" t="n"/>
      <c r="I37" s="196">
        <f>IF(H109&gt;0, SLOPE(M68:M109,R68:R109), "")</f>
        <v/>
      </c>
      <c r="J37" s="193">
        <f>IF(H109&gt;0, CORREL(M68:M109,P68:P109),"")</f>
        <v/>
      </c>
      <c r="K37" s="391">
        <f>IF(H109&gt;0, J37^2, "")</f>
        <v/>
      </c>
      <c r="L37" s="198">
        <f>COUNT(A68:A109)</f>
        <v/>
      </c>
      <c r="M37" s="193">
        <f>IF(J37&gt;0, TDIST(J37*SQRT((L37-2)/(1-K37)),(L37-2),1),TDIST(-J37*SQRT((L37-2)/(1-K37)),(L37-2),1))</f>
        <v/>
      </c>
      <c r="N37" s="164" t="n"/>
      <c r="P37" s="29" t="n"/>
      <c r="AA37" s="29" t="n"/>
      <c r="AB37" s="29" t="n"/>
      <c r="AC37" s="29" t="n"/>
      <c r="AD37" s="29" t="n"/>
      <c r="AE37" s="29" t="n"/>
    </row>
    <row r="38">
      <c r="B38" s="181" t="inlineStr">
        <is>
          <t>Weeks 9-6</t>
        </is>
      </c>
      <c r="C38" s="199">
        <f>AVERAGE(H82:H109)</f>
        <v/>
      </c>
      <c r="D38" s="200">
        <f>MIN(H82:H109)</f>
        <v/>
      </c>
      <c r="E38" s="200">
        <f>MAX(H82:H109)</f>
        <v/>
      </c>
      <c r="F38" s="200">
        <f>STDEV(H82:H109)*2</f>
        <v/>
      </c>
      <c r="G38" s="201">
        <f>(F38)/C38</f>
        <v/>
      </c>
      <c r="H38" s="202" t="n"/>
      <c r="I38" s="203">
        <f>IF(H109&gt;0, SLOPE(M82:M109,R82:R109), "")</f>
        <v/>
      </c>
      <c r="J38" s="200">
        <f>IF(H109&gt;0, CORREL(M82:M109,P82:P109),"")</f>
        <v/>
      </c>
      <c r="K38" s="392">
        <f>IF(H109&gt;0, J38^2, "")</f>
        <v/>
      </c>
      <c r="L38" s="205">
        <f>COUNT(A82:A109)</f>
        <v/>
      </c>
      <c r="M38" s="206">
        <f>IF(J38&gt;0, TDIST(J38*SQRT((L38-2)/(1-K38)),(L38-2),1),TDIST(-J38*SQRT((L38-2)/(1-K38)),(L38-2),1))</f>
        <v/>
      </c>
      <c r="N38" s="164" t="n"/>
      <c r="P38" s="29" t="n"/>
      <c r="AA38" s="29" t="n"/>
      <c r="AB38" s="29" t="n"/>
      <c r="AC38" s="29" t="n"/>
      <c r="AD38" s="29" t="n"/>
      <c r="AE38" s="29" t="n"/>
    </row>
    <row r="39">
      <c r="B39" s="90" t="inlineStr">
        <is>
          <t>10 weeks</t>
        </is>
      </c>
      <c r="C39" s="192">
        <f>AVERAGE(H45:H116)</f>
        <v/>
      </c>
      <c r="D39" s="193">
        <f>MIN(H45:H116)</f>
        <v/>
      </c>
      <c r="E39" s="193">
        <f>MAX(H45:H116)</f>
        <v/>
      </c>
      <c r="F39" s="193">
        <f>STDEV(H45:H116)*2</f>
        <v/>
      </c>
      <c r="G39" s="194">
        <f>(F39)/C39</f>
        <v/>
      </c>
      <c r="H39" s="195" t="n"/>
      <c r="I39" s="196">
        <f>IF(H116&gt;0, SLOPE(M45:M116,R45:R116), "")</f>
        <v/>
      </c>
      <c r="J39" s="193">
        <f>IF(H116&gt;0, CORREL(M45:M116,P45:P116),"")</f>
        <v/>
      </c>
      <c r="K39" s="391">
        <f>IF(H116&gt;0, J39^2, "")</f>
        <v/>
      </c>
      <c r="L39" s="198">
        <f>COUNT(A45:A116)</f>
        <v/>
      </c>
      <c r="M39" s="193">
        <f>IF(J39&gt;0, TDIST(J39*SQRT((L39-2)/(1-K39)),(L39-2),1),TDIST(-J39*SQRT((L39-2)/(1-K39)),(L39-2),1))</f>
        <v/>
      </c>
      <c r="N39" s="164" t="n"/>
      <c r="P39" s="29" t="n"/>
      <c r="AA39" s="29" t="n"/>
      <c r="AB39" s="29" t="n"/>
      <c r="AC39" s="29" t="n"/>
      <c r="AD39" s="29" t="n"/>
      <c r="AE39" s="29" t="n"/>
    </row>
    <row r="40">
      <c r="B40" s="162" t="inlineStr">
        <is>
          <t>Weeks 10-5</t>
        </is>
      </c>
      <c r="C40" s="192">
        <f>AVERAGE(H75:H116)</f>
        <v/>
      </c>
      <c r="D40" s="193">
        <f>MIN(H75:H116)</f>
        <v/>
      </c>
      <c r="E40" s="193">
        <f>MAX(H75:H116)</f>
        <v/>
      </c>
      <c r="F40" s="193">
        <f>STDEV(H75:H116)*2</f>
        <v/>
      </c>
      <c r="G40" s="194">
        <f>(F40)/C40</f>
        <v/>
      </c>
      <c r="H40" s="195" t="n"/>
      <c r="I40" s="196">
        <f>IF(H116&gt;0, SLOPE(M75:M116,R75:R116), "")</f>
        <v/>
      </c>
      <c r="J40" s="193">
        <f>IF(H116&gt;0, CORREL(M75:M116,P75:P116),"")</f>
        <v/>
      </c>
      <c r="K40" s="391">
        <f>IF(H116&gt;0, J40^2, "")</f>
        <v/>
      </c>
      <c r="L40" s="198">
        <f>COUNT(A75:A116)</f>
        <v/>
      </c>
      <c r="M40" s="193">
        <f>IF(J40&gt;0, TDIST(J40*SQRT((L40-2)/(1-K40)),(L40-2),1),TDIST(-J40*SQRT((L40-2)/(1-K40)),(L40-2),1))</f>
        <v/>
      </c>
      <c r="N40" s="164" t="n"/>
      <c r="P40" s="29" t="n"/>
      <c r="AA40" s="29" t="n"/>
      <c r="AB40" s="29" t="n"/>
      <c r="AC40" s="29" t="n"/>
      <c r="AD40" s="29" t="n"/>
      <c r="AE40" s="29" t="n"/>
    </row>
    <row r="41">
      <c r="B41" s="182" t="inlineStr">
        <is>
          <t>Weeks 10-7</t>
        </is>
      </c>
      <c r="C41" s="199">
        <f>AVERAGE(H89:H116)</f>
        <v/>
      </c>
      <c r="D41" s="200">
        <f>MIN(H89:H116)</f>
        <v/>
      </c>
      <c r="E41" s="200">
        <f>MAX(H89:H116)</f>
        <v/>
      </c>
      <c r="F41" s="200">
        <f>STDEV(H89:H116)*2</f>
        <v/>
      </c>
      <c r="G41" s="201">
        <f>(F41)/C41</f>
        <v/>
      </c>
      <c r="H41" s="202" t="n"/>
      <c r="I41" s="203">
        <f>IF(H116&gt;0, SLOPE(M89:M116,R89:R116), "")</f>
        <v/>
      </c>
      <c r="J41" s="200">
        <f>IF(H116&gt;0, CORREL(M89:M116,P89:P116),"")</f>
        <v/>
      </c>
      <c r="K41" s="392">
        <f>IF(H116&gt;0, J41^2, "")</f>
        <v/>
      </c>
      <c r="L41" s="205">
        <f>COUNT(A89:A116)</f>
        <v/>
      </c>
      <c r="M41" s="206">
        <f>IF(J41&gt;0, TDIST(J41*SQRT((L41-2)/(1-K41)),(L41-2),1),TDIST(-J41*SQRT((L41-2)/(1-K41)),(L41-2),1))</f>
        <v/>
      </c>
      <c r="N41" s="124" t="n"/>
      <c r="P41" s="29" t="n"/>
      <c r="AA41" s="29" t="n"/>
      <c r="AB41" s="29" t="n"/>
      <c r="AC41" s="29" t="n"/>
      <c r="AD41" s="29" t="n"/>
      <c r="AE41" s="29" t="n"/>
    </row>
    <row r="42">
      <c r="C42" s="27" t="n"/>
      <c r="D42" s="27" t="n"/>
      <c r="E42" s="27" t="n"/>
      <c r="F42" s="27" t="n"/>
      <c r="G42" s="28" t="n"/>
      <c r="I42" s="369" t="n"/>
      <c r="J42" s="27" t="n"/>
      <c r="K42" s="369" t="n"/>
      <c r="L42" s="172" t="n"/>
      <c r="M42" s="27" t="n"/>
      <c r="P42" s="29" t="n"/>
      <c r="AA42" s="29" t="n"/>
      <c r="AB42" s="29" t="n"/>
      <c r="AC42" s="29" t="n"/>
      <c r="AD42" s="29" t="n"/>
      <c r="AE42" s="29" t="n"/>
    </row>
    <row r="43">
      <c r="B43" s="29" t="n"/>
      <c r="C43" s="29" t="n"/>
      <c r="D43" s="29" t="n"/>
      <c r="E43" s="29" t="n"/>
      <c r="F43" s="29" t="n"/>
      <c r="G43" s="29" t="n"/>
      <c r="H43" s="29" t="n"/>
      <c r="I43" s="29" t="n"/>
      <c r="J43" s="30" t="n"/>
      <c r="K43" s="30" t="n"/>
      <c r="L43" s="30" t="n"/>
      <c r="M43" s="30" t="n"/>
      <c r="N43" s="29" t="n"/>
      <c r="O43" s="29" t="n"/>
      <c r="P43" s="29" t="n"/>
      <c r="U43" s="29" t="n"/>
      <c r="V43" s="29" t="n"/>
      <c r="W43" s="29" t="n"/>
      <c r="X43" s="29" t="n"/>
      <c r="Y43" s="29" t="n"/>
      <c r="AA43" s="29" t="n"/>
      <c r="AB43" s="29" t="n"/>
      <c r="AC43" s="29" t="n"/>
      <c r="AD43" s="29" t="n"/>
      <c r="AE43" s="29" t="n"/>
    </row>
    <row customHeight="1" ht="16" r="44" s="62" thickBot="1">
      <c r="A44" s="48" t="inlineStr">
        <is>
          <t>PTN</t>
        </is>
      </c>
      <c r="B44" s="49" t="inlineStr">
        <is>
          <t>FEV11</t>
        </is>
      </c>
      <c r="C44" s="49" t="inlineStr">
        <is>
          <t>FEV12</t>
        </is>
      </c>
      <c r="D44" s="49" t="inlineStr">
        <is>
          <t>FEV13</t>
        </is>
      </c>
      <c r="E44" s="49" t="inlineStr">
        <is>
          <t>FEV14</t>
        </is>
      </c>
      <c r="F44" s="49" t="inlineStr">
        <is>
          <t>FEV15</t>
        </is>
      </c>
      <c r="G44" s="49" t="inlineStr">
        <is>
          <t>FEV16</t>
        </is>
      </c>
      <c r="H44" s="49" t="inlineStr">
        <is>
          <t>FEV1MAX</t>
        </is>
      </c>
      <c r="I44" s="49" t="inlineStr">
        <is>
          <t>MAX</t>
        </is>
      </c>
      <c r="J44" s="50" t="inlineStr">
        <is>
          <t>%MAX</t>
        </is>
      </c>
      <c r="K44" s="50" t="inlineStr">
        <is>
          <t>Mean</t>
        </is>
      </c>
      <c r="L44" s="50" t="inlineStr">
        <is>
          <t>% Mean</t>
        </is>
      </c>
      <c r="M44" s="50" t="inlineStr">
        <is>
          <t>FEV1×K</t>
        </is>
      </c>
      <c r="N44" s="50" t="inlineStr">
        <is>
          <t>Date</t>
        </is>
      </c>
      <c r="O44" s="50" t="inlineStr">
        <is>
          <t>Enroll Date</t>
        </is>
      </c>
      <c r="P44" s="50" t="inlineStr">
        <is>
          <t>Days</t>
        </is>
      </c>
      <c r="Q44" s="54" t="inlineStr">
        <is>
          <t>DTx</t>
        </is>
      </c>
      <c r="R44" s="54" t="inlineStr">
        <is>
          <t>WeeksPEn</t>
        </is>
      </c>
      <c r="S44" s="53" t="inlineStr">
        <is>
          <t>Status</t>
        </is>
      </c>
      <c r="U44" s="29" t="n"/>
      <c r="V44" s="29" t="n"/>
      <c r="W44" s="29" t="n"/>
      <c r="X44" s="29" t="n"/>
      <c r="Y44" s="29" t="n"/>
      <c r="AA44" s="29" t="n"/>
      <c r="AB44" s="29" t="n"/>
      <c r="AC44" s="29" t="n"/>
      <c r="AD44" s="29" t="n"/>
      <c r="AE44" s="29" t="n"/>
    </row>
    <row r="45">
      <c r="A45" s="42" t="n">
        <v>20</v>
      </c>
      <c r="B45" s="42" t="n">
        <v>2.52</v>
      </c>
      <c r="C45" s="42" t="n">
        <v>2.32</v>
      </c>
      <c r="D45" s="42" t="n">
        <v>2.42</v>
      </c>
      <c r="E45" s="42" t="n">
        <v>2.51</v>
      </c>
      <c r="F45" s="42" t="n">
        <v>2.48</v>
      </c>
      <c r="G45" s="42" t="n">
        <v>2.5</v>
      </c>
      <c r="H45" s="42">
        <f>MAX(B45:G45)</f>
        <v/>
      </c>
      <c r="I45" s="368">
        <f>MAX(H45:H88)</f>
        <v/>
      </c>
      <c r="J45" s="37">
        <f>(H45-I45)/(I45)</f>
        <v/>
      </c>
      <c r="K45" s="43">
        <f>AVERAGE(H45:H88)</f>
        <v/>
      </c>
      <c r="L45" s="37">
        <f>(H45-K45)/(K45)</f>
        <v/>
      </c>
      <c r="M45" s="42">
        <f>1000*H45</f>
        <v/>
      </c>
      <c r="N45" s="44" t="n">
        <v>43192</v>
      </c>
      <c r="O45" s="44" t="n">
        <v>43191</v>
      </c>
      <c r="P45" s="47">
        <f>(N45-O45)</f>
        <v/>
      </c>
      <c r="Q45" s="44" t="n">
        <v>40648</v>
      </c>
      <c r="R45" s="368">
        <f>(N45-O45)/7</f>
        <v/>
      </c>
      <c r="S45" s="368" t="inlineStr">
        <is>
          <t>Pre-Surv</t>
        </is>
      </c>
      <c r="U45" s="27" t="n"/>
      <c r="V45" s="27" t="n"/>
      <c r="W45" s="27" t="n"/>
      <c r="X45" s="27" t="n"/>
      <c r="Y45" s="28" t="n"/>
    </row>
    <row r="46">
      <c r="A46" s="42">
        <f>(A45)</f>
        <v/>
      </c>
      <c r="B46" s="42" t="n">
        <v>2.4</v>
      </c>
      <c r="C46" s="42" t="n">
        <v>2.48</v>
      </c>
      <c r="D46" s="42" t="n">
        <v>2.44</v>
      </c>
      <c r="E46" s="42" t="n">
        <v>2.51</v>
      </c>
      <c r="F46" s="42" t="n">
        <v>2.4</v>
      </c>
      <c r="G46" s="42" t="n">
        <v>2.49</v>
      </c>
      <c r="H46" s="42">
        <f>MAX(B46:G46)</f>
        <v/>
      </c>
      <c r="I46" s="368">
        <f>(I45)</f>
        <v/>
      </c>
      <c r="J46" s="37">
        <f>(H46-I46)/(I46)</f>
        <v/>
      </c>
      <c r="K46" s="43">
        <f>(K45)</f>
        <v/>
      </c>
      <c r="L46" s="37">
        <f>(H46-K46)/(K46)</f>
        <v/>
      </c>
      <c r="M46" s="42">
        <f>1000*H46</f>
        <v/>
      </c>
      <c r="N46" s="44" t="n">
        <v>43193</v>
      </c>
      <c r="O46" s="44">
        <f>(O45)</f>
        <v/>
      </c>
      <c r="P46" s="47">
        <f>(N46-O46)</f>
        <v/>
      </c>
      <c r="Q46" s="44">
        <f>(Q45)</f>
        <v/>
      </c>
      <c r="R46" s="368">
        <f>(N46-O46)/7</f>
        <v/>
      </c>
      <c r="S46" s="368">
        <f>(S45)</f>
        <v/>
      </c>
      <c r="AA46" s="67" t="n"/>
    </row>
    <row r="47">
      <c r="A47" s="42">
        <f>(A46)</f>
        <v/>
      </c>
      <c r="B47" s="42" t="n">
        <v>2.4</v>
      </c>
      <c r="C47" s="42" t="n">
        <v>2.52</v>
      </c>
      <c r="D47" s="42" t="n">
        <v>2.48</v>
      </c>
      <c r="E47" s="42" t="n">
        <v>2.59</v>
      </c>
      <c r="F47" s="42" t="n">
        <v>2.61</v>
      </c>
      <c r="G47" s="42" t="n">
        <v>2.54</v>
      </c>
      <c r="H47" s="42">
        <f>MAX(B47:G47)</f>
        <v/>
      </c>
      <c r="I47" s="42">
        <f>(I46)</f>
        <v/>
      </c>
      <c r="J47" s="37">
        <f>(H47-I47)/(I47)</f>
        <v/>
      </c>
      <c r="K47" s="43">
        <f>(K46)</f>
        <v/>
      </c>
      <c r="L47" s="37">
        <f>(H47-K47)/(K47)</f>
        <v/>
      </c>
      <c r="M47" s="42">
        <f>1000*H47</f>
        <v/>
      </c>
      <c r="N47" s="44" t="n">
        <v>43194</v>
      </c>
      <c r="O47" s="44">
        <f>(O46)</f>
        <v/>
      </c>
      <c r="P47" s="47">
        <f>(N47-O47)</f>
        <v/>
      </c>
      <c r="Q47" s="44">
        <f>(Q46)</f>
        <v/>
      </c>
      <c r="R47" s="368">
        <f>(N47-O47)/7</f>
        <v/>
      </c>
      <c r="S47" s="368">
        <f>(S46)</f>
        <v/>
      </c>
    </row>
    <row r="48">
      <c r="A48" s="42">
        <f>(A47)</f>
        <v/>
      </c>
      <c r="B48" s="42" t="n">
        <v>2.42</v>
      </c>
      <c r="C48" s="42" t="n">
        <v>2.48</v>
      </c>
      <c r="D48" s="42" t="n">
        <v>2.52</v>
      </c>
      <c r="E48" s="42" t="n">
        <v>2.5</v>
      </c>
      <c r="F48" s="42" t="n">
        <v>2.47</v>
      </c>
      <c r="G48" s="42" t="n">
        <v>2.43</v>
      </c>
      <c r="H48" s="42">
        <f>MAX(B48:G48)</f>
        <v/>
      </c>
      <c r="I48" s="42">
        <f>(I47)</f>
        <v/>
      </c>
      <c r="J48" s="37">
        <f>(H48-I48)/(I48)</f>
        <v/>
      </c>
      <c r="K48" s="43">
        <f>(K47)</f>
        <v/>
      </c>
      <c r="L48" s="37">
        <f>(H48-K48)/(K48)</f>
        <v/>
      </c>
      <c r="M48" s="42">
        <f>1000*H48</f>
        <v/>
      </c>
      <c r="N48" s="44" t="n">
        <v>43195</v>
      </c>
      <c r="O48" s="44">
        <f>(O47)</f>
        <v/>
      </c>
      <c r="P48" s="47">
        <f>(N48-O48)</f>
        <v/>
      </c>
      <c r="Q48" s="44">
        <f>(Q47)</f>
        <v/>
      </c>
      <c r="R48" s="368">
        <f>(N48-O48)/7</f>
        <v/>
      </c>
      <c r="S48" s="368">
        <f>(S47)</f>
        <v/>
      </c>
    </row>
    <row r="49">
      <c r="A49" s="42">
        <f>(A48)</f>
        <v/>
      </c>
      <c r="B49" s="42" t="n">
        <v>2.47</v>
      </c>
      <c r="C49" s="42" t="n">
        <v>2.39</v>
      </c>
      <c r="D49" s="42" t="n">
        <v>2.42</v>
      </c>
      <c r="E49" s="42" t="n">
        <v>2.48</v>
      </c>
      <c r="F49" s="42" t="n">
        <v>2.43</v>
      </c>
      <c r="G49" s="42" t="n">
        <v>2.5</v>
      </c>
      <c r="H49" s="42">
        <f>MAX(B49:G49)</f>
        <v/>
      </c>
      <c r="I49" s="42">
        <f>(I48)</f>
        <v/>
      </c>
      <c r="J49" s="37">
        <f>(H49-I49)/(I49)</f>
        <v/>
      </c>
      <c r="K49" s="43">
        <f>(K48)</f>
        <v/>
      </c>
      <c r="L49" s="37">
        <f>(H49-K49)/(K49)</f>
        <v/>
      </c>
      <c r="M49" s="42">
        <f>1000*H49</f>
        <v/>
      </c>
      <c r="N49" s="44" t="n">
        <v>43196</v>
      </c>
      <c r="O49" s="44">
        <f>(O48)</f>
        <v/>
      </c>
      <c r="P49" s="47">
        <f>(N49-O49)</f>
        <v/>
      </c>
      <c r="Q49" s="44">
        <f>(Q48)</f>
        <v/>
      </c>
      <c r="R49" s="368">
        <f>(N49-O49)/7</f>
        <v/>
      </c>
      <c r="S49" s="368">
        <f>(S48)</f>
        <v/>
      </c>
    </row>
    <row r="50">
      <c r="A50" s="42">
        <f>(A49)</f>
        <v/>
      </c>
      <c r="B50" s="42" t="n">
        <v>2.41</v>
      </c>
      <c r="C50" s="42" t="n">
        <v>2.35</v>
      </c>
      <c r="D50" s="42" t="n">
        <v>2.47</v>
      </c>
      <c r="E50" s="42" t="n">
        <v>2.4</v>
      </c>
      <c r="F50" s="42" t="n">
        <v>2.42</v>
      </c>
      <c r="G50" s="42" t="n">
        <v>2.42</v>
      </c>
      <c r="H50" s="42">
        <f>MAX(B50:G50)</f>
        <v/>
      </c>
      <c r="I50" s="42">
        <f>(I49)</f>
        <v/>
      </c>
      <c r="J50" s="37">
        <f>(H50-I50)/(I50)</f>
        <v/>
      </c>
      <c r="K50" s="43">
        <f>(K49)</f>
        <v/>
      </c>
      <c r="L50" s="37">
        <f>(H50-K50)/(K50)</f>
        <v/>
      </c>
      <c r="M50" s="42">
        <f>1000*H50</f>
        <v/>
      </c>
      <c r="N50" s="44" t="n">
        <v>43197</v>
      </c>
      <c r="O50" s="44">
        <f>(O49)</f>
        <v/>
      </c>
      <c r="P50" s="47">
        <f>(N50-O50)</f>
        <v/>
      </c>
      <c r="Q50" s="44">
        <f>(Q49)</f>
        <v/>
      </c>
      <c r="R50" s="368">
        <f>(N50-O50)/7</f>
        <v/>
      </c>
      <c r="S50" s="368">
        <f>(S49)</f>
        <v/>
      </c>
    </row>
    <row r="51">
      <c r="A51" s="42">
        <f>(A50)</f>
        <v/>
      </c>
      <c r="B51" s="42" t="n">
        <v>2.52</v>
      </c>
      <c r="C51" s="42" t="n">
        <v>2.47</v>
      </c>
      <c r="D51" s="42" t="n">
        <v>2.4</v>
      </c>
      <c r="E51" s="42" t="n">
        <v>2.53</v>
      </c>
      <c r="F51" s="42" t="n">
        <v>2.52</v>
      </c>
      <c r="G51" s="42" t="n">
        <v>2.35</v>
      </c>
      <c r="H51" s="42">
        <f>MAX(B51:G51)</f>
        <v/>
      </c>
      <c r="I51" s="42">
        <f>(I50)</f>
        <v/>
      </c>
      <c r="J51" s="37">
        <f>(H51-I51)/(I51)</f>
        <v/>
      </c>
      <c r="K51" s="43">
        <f>(K50)</f>
        <v/>
      </c>
      <c r="L51" s="37">
        <f>(H51-K51)/(K51)</f>
        <v/>
      </c>
      <c r="M51" s="42">
        <f>1000*H51</f>
        <v/>
      </c>
      <c r="N51" s="44" t="n">
        <v>43198</v>
      </c>
      <c r="O51" s="44">
        <f>(O50)</f>
        <v/>
      </c>
      <c r="P51" s="47">
        <f>(N51-O51)</f>
        <v/>
      </c>
      <c r="Q51" s="44">
        <f>(Q50)</f>
        <v/>
      </c>
      <c r="R51" s="368">
        <f>(N51-O51)/7</f>
        <v/>
      </c>
      <c r="S51" s="368">
        <f>(S50)</f>
        <v/>
      </c>
    </row>
    <row r="52">
      <c r="A52" s="42">
        <f>(A51)</f>
        <v/>
      </c>
      <c r="B52" s="42" t="n">
        <v>2.35</v>
      </c>
      <c r="C52" s="42" t="n">
        <v>2.38</v>
      </c>
      <c r="D52" s="42" t="n">
        <v>2.42</v>
      </c>
      <c r="E52" s="42" t="n">
        <v>2.37</v>
      </c>
      <c r="F52" s="42" t="n">
        <v>2.5</v>
      </c>
      <c r="G52" s="42" t="n">
        <v>2.51</v>
      </c>
      <c r="H52" s="42">
        <f>MAX(B52:G52)</f>
        <v/>
      </c>
      <c r="I52" s="42">
        <f>(I51)</f>
        <v/>
      </c>
      <c r="J52" s="37">
        <f>(H52-I52)/(I52)</f>
        <v/>
      </c>
      <c r="K52" s="43">
        <f>(K51)</f>
        <v/>
      </c>
      <c r="L52" s="37">
        <f>(H52-K52)/(K52)</f>
        <v/>
      </c>
      <c r="M52" s="42">
        <f>1000*H52</f>
        <v/>
      </c>
      <c r="N52" s="44" t="n">
        <v>43199</v>
      </c>
      <c r="O52" s="44">
        <f>(O51)</f>
        <v/>
      </c>
      <c r="P52" s="47">
        <f>(N52-O52)</f>
        <v/>
      </c>
      <c r="Q52" s="44">
        <f>(Q51)</f>
        <v/>
      </c>
      <c r="R52" s="368">
        <f>(N52-O52)/7</f>
        <v/>
      </c>
      <c r="S52" s="368">
        <f>(S51)</f>
        <v/>
      </c>
    </row>
    <row r="53">
      <c r="A53" s="42">
        <f>(A52)</f>
        <v/>
      </c>
      <c r="B53" s="42" t="n">
        <v>2.39</v>
      </c>
      <c r="C53" s="42" t="n">
        <v>2.41</v>
      </c>
      <c r="D53" s="42" t="n">
        <v>2.37</v>
      </c>
      <c r="E53" s="42" t="n">
        <v>2.25</v>
      </c>
      <c r="F53" s="42" t="n">
        <v>2.37</v>
      </c>
      <c r="G53" s="42" t="n">
        <v>2.5</v>
      </c>
      <c r="H53" s="42">
        <f>MAX(B53:G53)</f>
        <v/>
      </c>
      <c r="I53" s="42">
        <f>(I52)</f>
        <v/>
      </c>
      <c r="J53" s="37">
        <f>(H53-I53)/(I53)</f>
        <v/>
      </c>
      <c r="K53" s="43">
        <f>(K52)</f>
        <v/>
      </c>
      <c r="L53" s="37">
        <f>(H53-K53)/(K53)</f>
        <v/>
      </c>
      <c r="M53" s="42">
        <f>1000*H53</f>
        <v/>
      </c>
      <c r="N53" s="44" t="n">
        <v>43200</v>
      </c>
      <c r="O53" s="44">
        <f>(O52)</f>
        <v/>
      </c>
      <c r="P53" s="47">
        <f>(N53-O53)</f>
        <v/>
      </c>
      <c r="Q53" s="44">
        <f>(Q52)</f>
        <v/>
      </c>
      <c r="R53" s="368">
        <f>(N53-O53)/7</f>
        <v/>
      </c>
      <c r="S53" s="368">
        <f>(S52)</f>
        <v/>
      </c>
    </row>
    <row r="54">
      <c r="A54" s="42">
        <f>(A53)</f>
        <v/>
      </c>
      <c r="B54" s="42" t="n">
        <v>2.34</v>
      </c>
      <c r="C54" s="42" t="n">
        <v>2.52</v>
      </c>
      <c r="D54" s="42" t="n">
        <v>2.5</v>
      </c>
      <c r="E54" s="42" t="n">
        <v>2.41</v>
      </c>
      <c r="F54" s="42" t="n">
        <v>2.47</v>
      </c>
      <c r="G54" s="42" t="n">
        <v>2.37</v>
      </c>
      <c r="H54" s="42">
        <f>MAX(B54:G54)</f>
        <v/>
      </c>
      <c r="I54" s="42">
        <f>(I53)</f>
        <v/>
      </c>
      <c r="J54" s="37">
        <f>(H54-I54)/(I54)</f>
        <v/>
      </c>
      <c r="K54" s="43">
        <f>(K53)</f>
        <v/>
      </c>
      <c r="L54" s="37">
        <f>(H54-K54)/(K54)</f>
        <v/>
      </c>
      <c r="M54" s="42">
        <f>1000*H54</f>
        <v/>
      </c>
      <c r="N54" s="44" t="n">
        <v>43201</v>
      </c>
      <c r="O54" s="44">
        <f>(O53)</f>
        <v/>
      </c>
      <c r="P54" s="47">
        <f>(N54-O54)</f>
        <v/>
      </c>
      <c r="Q54" s="44">
        <f>(Q53)</f>
        <v/>
      </c>
      <c r="R54" s="368">
        <f>(N54-O54)/7</f>
        <v/>
      </c>
      <c r="S54" s="368">
        <f>(S53)</f>
        <v/>
      </c>
    </row>
    <row r="55">
      <c r="A55" s="42">
        <f>(A54)</f>
        <v/>
      </c>
      <c r="B55" s="42" t="n">
        <v>2.5</v>
      </c>
      <c r="C55" s="42" t="n">
        <v>2.37</v>
      </c>
      <c r="D55" s="42" t="n">
        <v>2.44</v>
      </c>
      <c r="E55" s="42" t="n">
        <v>2.32</v>
      </c>
      <c r="F55" s="42" t="n">
        <v>2.47</v>
      </c>
      <c r="G55" s="42" t="n">
        <v>2.51</v>
      </c>
      <c r="H55" s="42">
        <f>MAX(B55:G55)</f>
        <v/>
      </c>
      <c r="I55" s="42">
        <f>(I54)</f>
        <v/>
      </c>
      <c r="J55" s="37">
        <f>(H55-I55)/(I55)</f>
        <v/>
      </c>
      <c r="K55" s="43">
        <f>(K54)</f>
        <v/>
      </c>
      <c r="L55" s="37">
        <f>(H55-K55)/(K55)</f>
        <v/>
      </c>
      <c r="M55" s="42">
        <f>1000*H55</f>
        <v/>
      </c>
      <c r="N55" s="44" t="n">
        <v>43202</v>
      </c>
      <c r="O55" s="44">
        <f>(O54)</f>
        <v/>
      </c>
      <c r="P55" s="47">
        <f>(N55-O55)</f>
        <v/>
      </c>
      <c r="Q55" s="44">
        <f>(Q54)</f>
        <v/>
      </c>
      <c r="R55" s="368">
        <f>(N55-O55)/7</f>
        <v/>
      </c>
      <c r="S55" s="368">
        <f>(S54)</f>
        <v/>
      </c>
    </row>
    <row r="56">
      <c r="A56" s="42">
        <f>(A55)</f>
        <v/>
      </c>
      <c r="B56" s="42" t="n">
        <v>2.56</v>
      </c>
      <c r="C56" s="42" t="n">
        <v>2.39</v>
      </c>
      <c r="D56" s="42" t="n">
        <v>2.46</v>
      </c>
      <c r="E56" s="42" t="n">
        <v>2.5</v>
      </c>
      <c r="F56" s="42" t="n">
        <v>2.42</v>
      </c>
      <c r="G56" s="42" t="n">
        <v>2.35</v>
      </c>
      <c r="H56" s="42">
        <f>MAX(B56:G56)</f>
        <v/>
      </c>
      <c r="I56" s="42">
        <f>(I55)</f>
        <v/>
      </c>
      <c r="J56" s="37">
        <f>(H56-I56)/(I56)</f>
        <v/>
      </c>
      <c r="K56" s="43">
        <f>(K55)</f>
        <v/>
      </c>
      <c r="L56" s="37">
        <f>(H56-K56)/(K56)</f>
        <v/>
      </c>
      <c r="M56" s="42">
        <f>1000*H56</f>
        <v/>
      </c>
      <c r="N56" s="44" t="n">
        <v>43203</v>
      </c>
      <c r="O56" s="44">
        <f>(O55)</f>
        <v/>
      </c>
      <c r="P56" s="47">
        <f>(N56-O56)</f>
        <v/>
      </c>
      <c r="Q56" s="44">
        <f>(Q55)</f>
        <v/>
      </c>
      <c r="R56" s="368">
        <f>(N56-O56)/7</f>
        <v/>
      </c>
      <c r="S56" s="368">
        <f>(S55)</f>
        <v/>
      </c>
    </row>
    <row r="57">
      <c r="A57" s="42">
        <f>(A56)</f>
        <v/>
      </c>
      <c r="B57" s="42" t="n">
        <v>2.33</v>
      </c>
      <c r="C57" s="42" t="n">
        <v>2.43</v>
      </c>
      <c r="D57" s="42" t="n">
        <v>2.41</v>
      </c>
      <c r="E57" s="42" t="n">
        <v>2.54</v>
      </c>
      <c r="F57" s="42" t="n">
        <v>2.38</v>
      </c>
      <c r="G57" s="42" t="n">
        <v>2.42</v>
      </c>
      <c r="H57" s="42">
        <f>MAX(B57:G57)</f>
        <v/>
      </c>
      <c r="I57" s="42">
        <f>(I56)</f>
        <v/>
      </c>
      <c r="J57" s="37">
        <f>(H57-I57)/(I57)</f>
        <v/>
      </c>
      <c r="K57" s="43">
        <f>(K56)</f>
        <v/>
      </c>
      <c r="L57" s="37">
        <f>(H57-K57)/(K57)</f>
        <v/>
      </c>
      <c r="M57" s="42">
        <f>1000*H57</f>
        <v/>
      </c>
      <c r="N57" s="44" t="n">
        <v>43204</v>
      </c>
      <c r="O57" s="44">
        <f>(O56)</f>
        <v/>
      </c>
      <c r="P57" s="47">
        <f>(N57-O57)</f>
        <v/>
      </c>
      <c r="Q57" s="44">
        <f>(Q56)</f>
        <v/>
      </c>
      <c r="R57" s="368">
        <f>(N57-O57)/7</f>
        <v/>
      </c>
      <c r="S57" s="368">
        <f>(S56)</f>
        <v/>
      </c>
    </row>
    <row r="58">
      <c r="A58" s="42">
        <f>(A57)</f>
        <v/>
      </c>
      <c r="B58" s="42" t="n">
        <v>2.59</v>
      </c>
      <c r="C58" s="42" t="n">
        <v>2.64</v>
      </c>
      <c r="D58" s="42" t="n">
        <v>2.61</v>
      </c>
      <c r="E58" s="42" t="n">
        <v>2.57</v>
      </c>
      <c r="F58" s="42" t="n">
        <v>2.47</v>
      </c>
      <c r="G58" s="42" t="n">
        <v>2.39</v>
      </c>
      <c r="H58" s="42">
        <f>MAX(B58:G58)</f>
        <v/>
      </c>
      <c r="I58" s="42">
        <f>(I57)</f>
        <v/>
      </c>
      <c r="J58" s="37">
        <f>(H58-I58)/(I58)</f>
        <v/>
      </c>
      <c r="K58" s="43">
        <f>(K57)</f>
        <v/>
      </c>
      <c r="L58" s="37">
        <f>(H58-K58)/(K58)</f>
        <v/>
      </c>
      <c r="M58" s="42">
        <f>1000*H58</f>
        <v/>
      </c>
      <c r="N58" s="44" t="n">
        <v>43205</v>
      </c>
      <c r="O58" s="44">
        <f>(O57)</f>
        <v/>
      </c>
      <c r="P58" s="47">
        <f>(N58-O58)</f>
        <v/>
      </c>
      <c r="Q58" s="44">
        <f>(Q57)</f>
        <v/>
      </c>
      <c r="R58" s="368">
        <f>(N58-O58)/7</f>
        <v/>
      </c>
      <c r="S58" s="368">
        <f>(S57)</f>
        <v/>
      </c>
    </row>
    <row r="59">
      <c r="A59" s="42">
        <f>(A58)</f>
        <v/>
      </c>
      <c r="B59" s="42" t="n">
        <v>2.47</v>
      </c>
      <c r="C59" s="42" t="n">
        <v>2.37</v>
      </c>
      <c r="D59" s="42" t="n">
        <v>2.52</v>
      </c>
      <c r="E59" s="42" t="n">
        <v>2.47</v>
      </c>
      <c r="F59" s="42" t="n">
        <v>2.59</v>
      </c>
      <c r="G59" s="42" t="n">
        <v>2.55</v>
      </c>
      <c r="H59" s="42">
        <f>MAX(B59:G59)</f>
        <v/>
      </c>
      <c r="I59" s="42">
        <f>(I58)</f>
        <v/>
      </c>
      <c r="J59" s="37">
        <f>(H59-I59)/(I59)</f>
        <v/>
      </c>
      <c r="K59" s="43">
        <f>(K58)</f>
        <v/>
      </c>
      <c r="L59" s="37">
        <f>(H59-K59)/(K59)</f>
        <v/>
      </c>
      <c r="M59" s="42">
        <f>1000*H59</f>
        <v/>
      </c>
      <c r="N59" s="44" t="n">
        <v>43206</v>
      </c>
      <c r="O59" s="44">
        <f>(O58)</f>
        <v/>
      </c>
      <c r="P59" s="47">
        <f>(N59-O59)</f>
        <v/>
      </c>
      <c r="Q59" s="44">
        <f>(Q58)</f>
        <v/>
      </c>
      <c r="R59" s="368">
        <f>(N59-O59)/7</f>
        <v/>
      </c>
      <c r="S59" s="368">
        <f>(S58)</f>
        <v/>
      </c>
      <c r="U59" s="30" t="n"/>
      <c r="V59" s="30" t="n"/>
      <c r="W59" s="30" t="n"/>
      <c r="X59" s="30" t="n"/>
      <c r="Y59" s="30" t="n"/>
      <c r="AA59" s="30" t="n"/>
      <c r="AB59" s="30" t="n"/>
      <c r="AC59" s="30" t="n"/>
      <c r="AD59" s="30" t="n"/>
      <c r="AE59" s="30" t="n"/>
    </row>
    <row r="60">
      <c r="A60" s="42">
        <f>(A59)</f>
        <v/>
      </c>
      <c r="B60" s="42" t="n">
        <v>2.34</v>
      </c>
      <c r="C60" s="42" t="n">
        <v>2.47</v>
      </c>
      <c r="D60" s="42" t="n">
        <v>2.43</v>
      </c>
      <c r="E60" s="42" t="n">
        <v>2.5</v>
      </c>
      <c r="F60" s="42" t="n">
        <v>2.4</v>
      </c>
      <c r="G60" s="42" t="n">
        <v>2.55</v>
      </c>
      <c r="H60" s="42">
        <f>MAX(B60:G60)</f>
        <v/>
      </c>
      <c r="I60" s="42">
        <f>(I59)</f>
        <v/>
      </c>
      <c r="J60" s="37">
        <f>(H60-I60)/(I60)</f>
        <v/>
      </c>
      <c r="K60" s="43">
        <f>(K59)</f>
        <v/>
      </c>
      <c r="L60" s="37">
        <f>(H60-K60)/(K60)</f>
        <v/>
      </c>
      <c r="M60" s="42">
        <f>1000*H60</f>
        <v/>
      </c>
      <c r="N60" s="44" t="n">
        <v>43207</v>
      </c>
      <c r="O60" s="44">
        <f>(O59)</f>
        <v/>
      </c>
      <c r="P60" s="47">
        <f>(N60-O60)</f>
        <v/>
      </c>
      <c r="Q60" s="44">
        <f>(Q59)</f>
        <v/>
      </c>
      <c r="R60" s="368">
        <f>(N60-O60)/7</f>
        <v/>
      </c>
      <c r="S60" s="368">
        <f>(S59)</f>
        <v/>
      </c>
      <c r="U60" s="369" t="n"/>
      <c r="V60" s="27" t="n"/>
      <c r="W60" s="370" t="n"/>
      <c r="X60" s="172" t="n"/>
      <c r="Y60" s="370" t="n"/>
      <c r="AA60" s="369" t="n"/>
      <c r="AB60" s="27" t="n"/>
      <c r="AC60" s="369" t="n"/>
      <c r="AD60" s="172" t="n"/>
      <c r="AE60" s="370" t="n"/>
    </row>
    <row r="61">
      <c r="A61" s="42">
        <f>(A60)</f>
        <v/>
      </c>
      <c r="B61" s="42" t="n">
        <v>2.44</v>
      </c>
      <c r="C61" s="42" t="n">
        <v>2.37</v>
      </c>
      <c r="D61" s="42" t="n">
        <v>2.56</v>
      </c>
      <c r="E61" s="42" t="n">
        <v>2.54</v>
      </c>
      <c r="F61" s="42" t="n">
        <v>2.34</v>
      </c>
      <c r="G61" s="42" t="n">
        <v>2.48</v>
      </c>
      <c r="H61" s="42">
        <f>MAX(B61:G61)</f>
        <v/>
      </c>
      <c r="I61" s="42">
        <f>(I60)</f>
        <v/>
      </c>
      <c r="J61" s="37">
        <f>(H61-I61)/(I61)</f>
        <v/>
      </c>
      <c r="K61" s="43">
        <f>(K60)</f>
        <v/>
      </c>
      <c r="L61" s="37">
        <f>(H61-K61)/(K61)</f>
        <v/>
      </c>
      <c r="M61" s="42">
        <f>1000*H61</f>
        <v/>
      </c>
      <c r="N61" s="44" t="n">
        <v>43208</v>
      </c>
      <c r="O61" s="44">
        <f>(O60)</f>
        <v/>
      </c>
      <c r="P61" s="47">
        <f>(N61-O61)</f>
        <v/>
      </c>
      <c r="Q61" s="44">
        <f>(Q60)</f>
        <v/>
      </c>
      <c r="R61" s="368">
        <f>(N61-O61)/7</f>
        <v/>
      </c>
      <c r="S61" s="368">
        <f>(S60)</f>
        <v/>
      </c>
    </row>
    <row r="62">
      <c r="A62" s="42">
        <f>(A61)</f>
        <v/>
      </c>
      <c r="B62" s="42" t="n">
        <v>2.61</v>
      </c>
      <c r="C62" s="42" t="n">
        <v>2.41</v>
      </c>
      <c r="D62" s="42" t="n">
        <v>2.34</v>
      </c>
      <c r="E62" s="42" t="n">
        <v>2.61</v>
      </c>
      <c r="F62" s="42" t="n">
        <v>2.56</v>
      </c>
      <c r="G62" s="42" t="n">
        <v>2.34</v>
      </c>
      <c r="H62" s="42">
        <f>MAX(B62:G62)</f>
        <v/>
      </c>
      <c r="I62" s="42">
        <f>(I61)</f>
        <v/>
      </c>
      <c r="J62" s="37">
        <f>(H62-I62)/(I62)</f>
        <v/>
      </c>
      <c r="K62" s="43">
        <f>(K61)</f>
        <v/>
      </c>
      <c r="L62" s="37">
        <f>(H62-K62)/(K62)</f>
        <v/>
      </c>
      <c r="M62" s="42">
        <f>1000*H62</f>
        <v/>
      </c>
      <c r="N62" s="44" t="n">
        <v>43209</v>
      </c>
      <c r="O62" s="44">
        <f>(O61)</f>
        <v/>
      </c>
      <c r="P62" s="47">
        <f>(N62-O62)</f>
        <v/>
      </c>
      <c r="Q62" s="44">
        <f>(Q61)</f>
        <v/>
      </c>
      <c r="R62" s="368">
        <f>(N62-O62)/7</f>
        <v/>
      </c>
      <c r="S62" s="368">
        <f>(S61)</f>
        <v/>
      </c>
      <c r="U62" s="29" t="n"/>
      <c r="V62" s="29" t="n"/>
      <c r="W62" s="29" t="n"/>
      <c r="X62" s="29" t="n"/>
      <c r="Y62" s="29" t="n"/>
    </row>
    <row r="63">
      <c r="A63" s="42">
        <f>(A62)</f>
        <v/>
      </c>
      <c r="B63" s="42" t="n">
        <v>2.5</v>
      </c>
      <c r="C63" s="42" t="n">
        <v>2.38</v>
      </c>
      <c r="D63" s="42" t="n">
        <v>2.34</v>
      </c>
      <c r="E63" s="42" t="n">
        <v>2.57</v>
      </c>
      <c r="F63" s="42" t="n">
        <v>2.43</v>
      </c>
      <c r="G63" s="42" t="n">
        <v>2.47</v>
      </c>
      <c r="H63" s="42">
        <f>MAX(B63:G63)</f>
        <v/>
      </c>
      <c r="I63" s="42">
        <f>(I62)</f>
        <v/>
      </c>
      <c r="J63" s="37">
        <f>(H63-I63)/(I63)</f>
        <v/>
      </c>
      <c r="K63" s="43">
        <f>(K62)</f>
        <v/>
      </c>
      <c r="L63" s="37">
        <f>(H63-K63)/(K63)</f>
        <v/>
      </c>
      <c r="M63" s="42">
        <f>1000*H63</f>
        <v/>
      </c>
      <c r="N63" s="44" t="n">
        <v>43210</v>
      </c>
      <c r="O63" s="44">
        <f>(O62)</f>
        <v/>
      </c>
      <c r="P63" s="47">
        <f>(N63-O63)</f>
        <v/>
      </c>
      <c r="Q63" s="44">
        <f>(Q62)</f>
        <v/>
      </c>
      <c r="R63" s="368">
        <f>(N63-O63)/7</f>
        <v/>
      </c>
      <c r="S63" s="368">
        <f>(S62)</f>
        <v/>
      </c>
      <c r="U63" s="121" t="n"/>
      <c r="V63" s="121" t="n"/>
      <c r="W63" s="121" t="n"/>
      <c r="X63" s="122" t="n"/>
      <c r="Y63" s="28" t="n"/>
      <c r="AA63" s="28" t="n"/>
      <c r="AB63" s="28" t="n"/>
      <c r="AC63" s="28" t="n"/>
      <c r="AD63" s="28" t="n"/>
      <c r="AE63" s="28" t="n"/>
    </row>
    <row r="64">
      <c r="A64" s="42">
        <f>(A63)</f>
        <v/>
      </c>
      <c r="B64" s="42" t="n">
        <v>2.42</v>
      </c>
      <c r="C64" s="42" t="n">
        <v>2.51</v>
      </c>
      <c r="D64" s="42" t="n">
        <v>2.37</v>
      </c>
      <c r="E64" s="42" t="n">
        <v>2.46</v>
      </c>
      <c r="F64" s="42" t="n">
        <v>2.34</v>
      </c>
      <c r="G64" s="42" t="n">
        <v>2.4</v>
      </c>
      <c r="H64" s="42">
        <f>MAX(B64:G64)</f>
        <v/>
      </c>
      <c r="I64" s="42">
        <f>(I63)</f>
        <v/>
      </c>
      <c r="J64" s="37">
        <f>(H64-I64)/(I64)</f>
        <v/>
      </c>
      <c r="K64" s="43">
        <f>(K63)</f>
        <v/>
      </c>
      <c r="L64" s="37">
        <f>(H64-K64)/(K64)</f>
        <v/>
      </c>
      <c r="M64" s="42">
        <f>1000*H64</f>
        <v/>
      </c>
      <c r="N64" s="44" t="n">
        <v>43211</v>
      </c>
      <c r="O64" s="44">
        <f>(O63)</f>
        <v/>
      </c>
      <c r="P64" s="47">
        <f>(N64-O64)</f>
        <v/>
      </c>
      <c r="Q64" s="44">
        <f>(Q63)</f>
        <v/>
      </c>
      <c r="R64" s="368">
        <f>(N64-O64)/7</f>
        <v/>
      </c>
      <c r="S64" s="368">
        <f>(S63)</f>
        <v/>
      </c>
    </row>
    <row r="65">
      <c r="A65" s="42">
        <f>(A64)</f>
        <v/>
      </c>
      <c r="B65" s="42" t="n">
        <v>2.55</v>
      </c>
      <c r="C65" s="42" t="n">
        <v>2.43</v>
      </c>
      <c r="D65" s="42" t="n">
        <v>2.32</v>
      </c>
      <c r="E65" s="42" t="n">
        <v>2.45</v>
      </c>
      <c r="F65" s="42" t="n">
        <v>2.59</v>
      </c>
      <c r="G65" s="42" t="n">
        <v>2.51</v>
      </c>
      <c r="H65" s="42">
        <f>MAX(B65:G65)</f>
        <v/>
      </c>
      <c r="I65" s="42">
        <f>(I64)</f>
        <v/>
      </c>
      <c r="J65" s="37">
        <f>(H65-I65)/(I65)</f>
        <v/>
      </c>
      <c r="K65" s="43">
        <f>(K64)</f>
        <v/>
      </c>
      <c r="L65" s="37">
        <f>(H65-K65)/(K65)</f>
        <v/>
      </c>
      <c r="M65" s="42">
        <f>1000*H65</f>
        <v/>
      </c>
      <c r="N65" s="44" t="n">
        <v>43212</v>
      </c>
      <c r="O65" s="44">
        <f>(O64)</f>
        <v/>
      </c>
      <c r="P65" s="47">
        <f>(N65-O65)</f>
        <v/>
      </c>
      <c r="Q65" s="44">
        <f>(Q64)</f>
        <v/>
      </c>
      <c r="R65" s="368">
        <f>(N65-O65)/7</f>
        <v/>
      </c>
      <c r="S65" s="368">
        <f>(S64)</f>
        <v/>
      </c>
    </row>
    <row r="66">
      <c r="A66" s="42">
        <f>(A65)</f>
        <v/>
      </c>
      <c r="B66" s="42" t="n">
        <v>2.3</v>
      </c>
      <c r="C66" s="42" t="n">
        <v>2.35</v>
      </c>
      <c r="D66" s="42" t="n">
        <v>2.39</v>
      </c>
      <c r="E66" s="42" t="n">
        <v>2.38</v>
      </c>
      <c r="F66" s="42" t="n">
        <v>2.55</v>
      </c>
      <c r="G66" s="42" t="n">
        <v>2.31</v>
      </c>
      <c r="H66" s="42">
        <f>MAX(B66:G66)</f>
        <v/>
      </c>
      <c r="I66" s="42">
        <f>(I65)</f>
        <v/>
      </c>
      <c r="J66" s="37">
        <f>(H66-I66)/(I66)</f>
        <v/>
      </c>
      <c r="K66" s="43">
        <f>(K65)</f>
        <v/>
      </c>
      <c r="L66" s="37">
        <f>(H66-K66)/(K66)</f>
        <v/>
      </c>
      <c r="M66" s="42">
        <f>1000*H66</f>
        <v/>
      </c>
      <c r="N66" s="44" t="n">
        <v>43213</v>
      </c>
      <c r="O66" s="44">
        <f>(O65)</f>
        <v/>
      </c>
      <c r="P66" s="47">
        <f>(N66-O66)</f>
        <v/>
      </c>
      <c r="Q66" s="44">
        <f>(Q65)</f>
        <v/>
      </c>
      <c r="R66" s="368">
        <f>(N66-O66)/7</f>
        <v/>
      </c>
      <c r="S66" s="368">
        <f>(S65)</f>
        <v/>
      </c>
    </row>
    <row r="67">
      <c r="A67" s="42">
        <f>(A66)</f>
        <v/>
      </c>
      <c r="B67" s="42" t="n">
        <v>2.38</v>
      </c>
      <c r="C67" s="42" t="n">
        <v>2.43</v>
      </c>
      <c r="D67" s="42" t="n">
        <v>2.37</v>
      </c>
      <c r="E67" s="42" t="n">
        <v>2.3</v>
      </c>
      <c r="F67" s="42" t="n">
        <v>2.45</v>
      </c>
      <c r="G67" s="42" t="n">
        <v>2.52</v>
      </c>
      <c r="H67" s="42">
        <f>MAX(B67:G67)</f>
        <v/>
      </c>
      <c r="I67" s="42">
        <f>(I66)</f>
        <v/>
      </c>
      <c r="J67" s="37">
        <f>(H67-I67)/(I67)</f>
        <v/>
      </c>
      <c r="K67" s="43">
        <f>(K66)</f>
        <v/>
      </c>
      <c r="L67" s="37">
        <f>(H67-K67)/(K67)</f>
        <v/>
      </c>
      <c r="M67" s="42">
        <f>1000*H67</f>
        <v/>
      </c>
      <c r="N67" s="44" t="n">
        <v>43214</v>
      </c>
      <c r="O67" s="44">
        <f>(O66)</f>
        <v/>
      </c>
      <c r="P67" s="47">
        <f>(N67-O67)</f>
        <v/>
      </c>
      <c r="Q67" s="44">
        <f>(Q66)</f>
        <v/>
      </c>
      <c r="R67" s="368">
        <f>(N67-O67)/7</f>
        <v/>
      </c>
      <c r="S67" s="368">
        <f>(S66)</f>
        <v/>
      </c>
    </row>
    <row r="68">
      <c r="A68" s="42">
        <f>(A67)</f>
        <v/>
      </c>
      <c r="B68" s="42" t="n">
        <v>2.57</v>
      </c>
      <c r="C68" s="42" t="n">
        <v>2.34</v>
      </c>
      <c r="D68" s="42" t="n">
        <v>2.53</v>
      </c>
      <c r="E68" s="42" t="n">
        <v>2.45</v>
      </c>
      <c r="F68" s="42" t="n">
        <v>2.38</v>
      </c>
      <c r="G68" s="42" t="n">
        <v>2.44</v>
      </c>
      <c r="H68" s="42">
        <f>MAX(B68:G68)</f>
        <v/>
      </c>
      <c r="I68" s="42">
        <f>(I67)</f>
        <v/>
      </c>
      <c r="J68" s="37">
        <f>(H68-I68)/(I68)</f>
        <v/>
      </c>
      <c r="K68" s="43">
        <f>(K67)</f>
        <v/>
      </c>
      <c r="L68" s="37">
        <f>(H68-K68)/(K68)</f>
        <v/>
      </c>
      <c r="M68" s="42">
        <f>1000*H68</f>
        <v/>
      </c>
      <c r="N68" s="44" t="n">
        <v>43215</v>
      </c>
      <c r="O68" s="44">
        <f>(O67)</f>
        <v/>
      </c>
      <c r="P68" s="47">
        <f>(N68-O68)</f>
        <v/>
      </c>
      <c r="Q68" s="44">
        <f>(Q67)</f>
        <v/>
      </c>
      <c r="R68" s="368">
        <f>(N68-O68)/7</f>
        <v/>
      </c>
      <c r="S68" s="368">
        <f>(S67)</f>
        <v/>
      </c>
    </row>
    <row r="69">
      <c r="A69" s="42">
        <f>(A68)</f>
        <v/>
      </c>
      <c r="B69" s="42" t="n">
        <v>2.28</v>
      </c>
      <c r="C69" s="42" t="n">
        <v>2.32</v>
      </c>
      <c r="D69" s="42" t="n">
        <v>2.42</v>
      </c>
      <c r="E69" s="42" t="n">
        <v>2.6</v>
      </c>
      <c r="F69" s="42" t="n">
        <v>2.27</v>
      </c>
      <c r="G69" s="42" t="n">
        <v>2.32</v>
      </c>
      <c r="H69" s="42">
        <f>MAX(B69:G69)</f>
        <v/>
      </c>
      <c r="I69" s="42">
        <f>(I68)</f>
        <v/>
      </c>
      <c r="J69" s="37">
        <f>(H69-I69)/(I69)</f>
        <v/>
      </c>
      <c r="K69" s="43">
        <f>(K68)</f>
        <v/>
      </c>
      <c r="L69" s="37">
        <f>(H69-K69)/(K69)</f>
        <v/>
      </c>
      <c r="M69" s="42">
        <f>1000*H69</f>
        <v/>
      </c>
      <c r="N69" s="44" t="n">
        <v>43216</v>
      </c>
      <c r="O69" s="44">
        <f>(O68)</f>
        <v/>
      </c>
      <c r="P69" s="47">
        <f>(N69-O69)</f>
        <v/>
      </c>
      <c r="Q69" s="44">
        <f>(Q68)</f>
        <v/>
      </c>
      <c r="R69" s="368">
        <f>(N69-O69)/7</f>
        <v/>
      </c>
      <c r="S69" s="368">
        <f>(S68)</f>
        <v/>
      </c>
    </row>
    <row r="70">
      <c r="A70" s="42">
        <f>(A69)</f>
        <v/>
      </c>
      <c r="B70" s="42" t="n">
        <v>2.35</v>
      </c>
      <c r="C70" s="42" t="n">
        <v>2.54</v>
      </c>
      <c r="D70" s="42" t="n">
        <v>2.47</v>
      </c>
      <c r="E70" s="42" t="n">
        <v>2.43</v>
      </c>
      <c r="F70" s="42" t="n">
        <v>2.37</v>
      </c>
      <c r="G70" s="42" t="n">
        <v>2.51</v>
      </c>
      <c r="H70" s="42">
        <f>MAX(B70:G70)</f>
        <v/>
      </c>
      <c r="I70" s="42">
        <f>(I69)</f>
        <v/>
      </c>
      <c r="J70" s="37">
        <f>(H70-I70)/(I70)</f>
        <v/>
      </c>
      <c r="K70" s="43">
        <f>(K69)</f>
        <v/>
      </c>
      <c r="L70" s="37">
        <f>(H70-K70)/(K70)</f>
        <v/>
      </c>
      <c r="M70" s="42">
        <f>1000*H70</f>
        <v/>
      </c>
      <c r="N70" s="44" t="n">
        <v>43217</v>
      </c>
      <c r="O70" s="44">
        <f>(O69)</f>
        <v/>
      </c>
      <c r="P70" s="47">
        <f>(N70-O70)</f>
        <v/>
      </c>
      <c r="Q70" s="44">
        <f>(Q69)</f>
        <v/>
      </c>
      <c r="R70" s="368">
        <f>(N70-O70)/7</f>
        <v/>
      </c>
      <c r="S70" s="368">
        <f>(S69)</f>
        <v/>
      </c>
    </row>
    <row r="71">
      <c r="A71" s="42">
        <f>(A70)</f>
        <v/>
      </c>
      <c r="B71" s="42" t="n">
        <v>2.43</v>
      </c>
      <c r="C71" s="42" t="n">
        <v>2.4</v>
      </c>
      <c r="D71" s="42" t="n">
        <v>2.4</v>
      </c>
      <c r="E71" s="42" t="n">
        <v>2.4</v>
      </c>
      <c r="F71" s="42" t="n">
        <v>2.5</v>
      </c>
      <c r="G71" s="42" t="n">
        <v>2.5</v>
      </c>
      <c r="H71" s="42">
        <f>MAX(B71:G71)</f>
        <v/>
      </c>
      <c r="I71" s="42">
        <f>(I70)</f>
        <v/>
      </c>
      <c r="J71" s="37">
        <f>(H71-I71)/(I71)</f>
        <v/>
      </c>
      <c r="K71" s="43">
        <f>(K70)</f>
        <v/>
      </c>
      <c r="L71" s="37">
        <f>(H71-K71)/(K71)</f>
        <v/>
      </c>
      <c r="M71" s="42">
        <f>1000*H71</f>
        <v/>
      </c>
      <c r="N71" s="44" t="n">
        <v>43218</v>
      </c>
      <c r="O71" s="44">
        <f>(O70)</f>
        <v/>
      </c>
      <c r="P71" s="47">
        <f>(N71-O71)</f>
        <v/>
      </c>
      <c r="Q71" s="44">
        <f>(Q70)</f>
        <v/>
      </c>
      <c r="R71" s="368">
        <f>(N71-O71)/7</f>
        <v/>
      </c>
      <c r="S71" s="368">
        <f>(S70)</f>
        <v/>
      </c>
    </row>
    <row r="72">
      <c r="A72" s="42">
        <f>(A71)</f>
        <v/>
      </c>
      <c r="B72" s="42" t="n">
        <v>2.65</v>
      </c>
      <c r="C72" s="42" t="n">
        <v>2.56</v>
      </c>
      <c r="D72" s="42" t="n">
        <v>2.6</v>
      </c>
      <c r="E72" s="42" t="n">
        <v>2.43</v>
      </c>
      <c r="F72" s="42" t="n">
        <v>2.48</v>
      </c>
      <c r="G72" s="42" t="n">
        <v>2.5</v>
      </c>
      <c r="H72" s="42">
        <f>MAX(B72:G72)</f>
        <v/>
      </c>
      <c r="I72" s="42">
        <f>(I71)</f>
        <v/>
      </c>
      <c r="J72" s="37">
        <f>(H72-I72)/(I72)</f>
        <v/>
      </c>
      <c r="K72" s="43">
        <f>(K71)</f>
        <v/>
      </c>
      <c r="L72" s="37">
        <f>(H72-K72)/(K72)</f>
        <v/>
      </c>
      <c r="M72" s="42">
        <f>1000*H72</f>
        <v/>
      </c>
      <c r="N72" s="44" t="n">
        <v>43219</v>
      </c>
      <c r="O72" s="44">
        <f>(O71)</f>
        <v/>
      </c>
      <c r="P72" s="47">
        <f>(N72-O72)</f>
        <v/>
      </c>
      <c r="Q72" s="44">
        <f>(Q71)</f>
        <v/>
      </c>
      <c r="R72" s="368">
        <f>(N72-O72)/7</f>
        <v/>
      </c>
      <c r="S72" s="368">
        <f>(S71)</f>
        <v/>
      </c>
    </row>
    <row r="73">
      <c r="A73" s="42">
        <f>(A72)</f>
        <v/>
      </c>
      <c r="B73" s="42" t="n">
        <v>2.55</v>
      </c>
      <c r="C73" s="42" t="n">
        <v>2.54</v>
      </c>
      <c r="D73" s="42" t="n">
        <v>2.55</v>
      </c>
      <c r="E73" s="42" t="n">
        <v>2.56</v>
      </c>
      <c r="F73" s="42" t="n">
        <v>2.55</v>
      </c>
      <c r="G73" s="42" t="n">
        <v>2.47</v>
      </c>
      <c r="H73" s="42">
        <f>MAX(B73:G73)</f>
        <v/>
      </c>
      <c r="I73" s="42">
        <f>(I72)</f>
        <v/>
      </c>
      <c r="J73" s="37">
        <f>(H73-I73)/(I73)</f>
        <v/>
      </c>
      <c r="K73" s="43">
        <f>(K72)</f>
        <v/>
      </c>
      <c r="L73" s="37">
        <f>(H73-K73)/(K73)</f>
        <v/>
      </c>
      <c r="M73" s="42">
        <f>1000*H73</f>
        <v/>
      </c>
      <c r="N73" s="44" t="n">
        <v>43220</v>
      </c>
      <c r="O73" s="44">
        <f>(O72)</f>
        <v/>
      </c>
      <c r="P73" s="47">
        <f>(N73-O73)</f>
        <v/>
      </c>
      <c r="Q73" s="44">
        <f>(Q72)</f>
        <v/>
      </c>
      <c r="R73" s="368">
        <f>(N73-O73)/7</f>
        <v/>
      </c>
      <c r="S73" s="368">
        <f>(S72)</f>
        <v/>
      </c>
    </row>
    <row r="74">
      <c r="A74" s="113">
        <f>(A73)</f>
        <v/>
      </c>
      <c r="B74" s="113" t="n">
        <v>2.55</v>
      </c>
      <c r="C74" s="113" t="n">
        <v>2.45</v>
      </c>
      <c r="D74" s="113" t="n">
        <v>2.35</v>
      </c>
      <c r="E74" s="113" t="n">
        <v>2.47</v>
      </c>
      <c r="F74" s="113" t="n">
        <v>2.56</v>
      </c>
      <c r="G74" s="113" t="n">
        <v>2.4</v>
      </c>
      <c r="H74" s="113">
        <f>MAX(B74:G74)</f>
        <v/>
      </c>
      <c r="I74" s="113">
        <f>(I73)</f>
        <v/>
      </c>
      <c r="J74" s="111">
        <f>(H74-I74)/(I74)</f>
        <v/>
      </c>
      <c r="K74" s="112">
        <f>(K73)</f>
        <v/>
      </c>
      <c r="L74" s="111">
        <f>(H74-K74)/(K74)</f>
        <v/>
      </c>
      <c r="M74" s="113">
        <f>1000*H74</f>
        <v/>
      </c>
      <c r="N74" s="114" t="n">
        <v>43221</v>
      </c>
      <c r="O74" s="114">
        <f>(O73)</f>
        <v/>
      </c>
      <c r="P74" s="115">
        <f>(N74-O74)</f>
        <v/>
      </c>
      <c r="Q74" s="114">
        <f>(Q73)</f>
        <v/>
      </c>
      <c r="R74" s="368">
        <f>(N74-O74)/7</f>
        <v/>
      </c>
      <c r="S74" s="371">
        <f>(S73)</f>
        <v/>
      </c>
    </row>
    <row r="75">
      <c r="A75" s="42">
        <f>(A74)</f>
        <v/>
      </c>
      <c r="B75" s="42" t="n">
        <v>2.5</v>
      </c>
      <c r="C75" s="42" t="n">
        <v>2.35</v>
      </c>
      <c r="D75" s="42" t="n">
        <v>2.42</v>
      </c>
      <c r="E75" s="42" t="n">
        <v>2.6</v>
      </c>
      <c r="F75" s="42" t="n">
        <v>2.5</v>
      </c>
      <c r="G75" s="42" t="n">
        <v>2.34</v>
      </c>
      <c r="H75" s="42">
        <f>MAX(B75:G75)</f>
        <v/>
      </c>
      <c r="I75" s="42">
        <f>(I74)</f>
        <v/>
      </c>
      <c r="J75" s="37">
        <f>(H75-I75)/(I75)</f>
        <v/>
      </c>
      <c r="K75" s="43">
        <f>(K74)</f>
        <v/>
      </c>
      <c r="L75" s="37">
        <f>(H75-K75)/(K75)</f>
        <v/>
      </c>
      <c r="M75" s="42">
        <f>1000*H75</f>
        <v/>
      </c>
      <c r="N75" s="44" t="n">
        <v>43222</v>
      </c>
      <c r="O75" s="44">
        <f>(O74)</f>
        <v/>
      </c>
      <c r="P75" s="47">
        <f>(N75-O75)</f>
        <v/>
      </c>
      <c r="Q75" s="44">
        <f>(Q74)</f>
        <v/>
      </c>
      <c r="R75" s="368">
        <f>(N75-O75)/7</f>
        <v/>
      </c>
      <c r="S75" s="368">
        <f>(S74)</f>
        <v/>
      </c>
    </row>
    <row r="76">
      <c r="A76" s="42">
        <f>(A75)</f>
        <v/>
      </c>
      <c r="B76" s="42" t="n">
        <v>2.47</v>
      </c>
      <c r="C76" s="42" t="n">
        <v>2.62</v>
      </c>
      <c r="D76" s="46" t="n">
        <v>2.54</v>
      </c>
      <c r="E76" s="42" t="n">
        <v>2.28</v>
      </c>
      <c r="F76" s="42" t="n">
        <v>2.44</v>
      </c>
      <c r="G76" s="42" t="n">
        <v>2.35</v>
      </c>
      <c r="H76" s="42">
        <f>MAX(B76:G76)</f>
        <v/>
      </c>
      <c r="I76" s="42">
        <f>(I75)</f>
        <v/>
      </c>
      <c r="J76" s="37">
        <f>(H76-I76)/(I76)</f>
        <v/>
      </c>
      <c r="K76" s="43">
        <f>(K75)</f>
        <v/>
      </c>
      <c r="L76" s="37">
        <f>(H76-K76)/(K76)</f>
        <v/>
      </c>
      <c r="M76" s="42">
        <f>1000*H76</f>
        <v/>
      </c>
      <c r="N76" s="44" t="n">
        <v>43223</v>
      </c>
      <c r="O76" s="44">
        <f>(O75)</f>
        <v/>
      </c>
      <c r="P76" s="47">
        <f>(N76-O76)</f>
        <v/>
      </c>
      <c r="Q76" s="44">
        <f>(Q75)</f>
        <v/>
      </c>
      <c r="R76" s="368">
        <f>(N76-O76)/7</f>
        <v/>
      </c>
      <c r="S76" s="368">
        <f>(S75)</f>
        <v/>
      </c>
    </row>
    <row r="77">
      <c r="A77" s="42">
        <f>(A76)</f>
        <v/>
      </c>
      <c r="B77" s="42" t="n">
        <v>2.54</v>
      </c>
      <c r="C77" s="42" t="n">
        <v>2.45</v>
      </c>
      <c r="D77" s="42" t="n">
        <v>2.35</v>
      </c>
      <c r="E77" s="42" t="n">
        <v>2.48</v>
      </c>
      <c r="F77" s="42" t="n">
        <v>2.57</v>
      </c>
      <c r="G77" s="42" t="n">
        <v>2.4</v>
      </c>
      <c r="H77" s="42">
        <f>MAX(B77:G77)</f>
        <v/>
      </c>
      <c r="I77" s="42">
        <f>(I76)</f>
        <v/>
      </c>
      <c r="J77" s="37">
        <f>(H77-I77)/(I77)</f>
        <v/>
      </c>
      <c r="K77" s="43">
        <f>(K76)</f>
        <v/>
      </c>
      <c r="L77" s="37">
        <f>(H77-K77)/(K77)</f>
        <v/>
      </c>
      <c r="M77" s="42">
        <f>1000*H77</f>
        <v/>
      </c>
      <c r="N77" s="44" t="n">
        <v>43224</v>
      </c>
      <c r="O77" s="44">
        <f>(O76)</f>
        <v/>
      </c>
      <c r="P77" s="47">
        <f>(N77-O77)</f>
        <v/>
      </c>
      <c r="Q77" s="44">
        <f>(Q76)</f>
        <v/>
      </c>
      <c r="R77" s="368">
        <f>(N77-O77)/7</f>
        <v/>
      </c>
      <c r="S77" s="368">
        <f>(S76)</f>
        <v/>
      </c>
      <c r="U77" s="30" t="n"/>
      <c r="V77" s="30" t="n"/>
      <c r="W77" s="30" t="n"/>
      <c r="X77" s="30" t="n"/>
      <c r="Y77" s="30" t="n"/>
      <c r="AA77" s="30" t="n"/>
      <c r="AB77" s="30" t="n"/>
      <c r="AC77" s="30" t="n"/>
      <c r="AD77" s="30" t="n"/>
      <c r="AE77" s="30" t="n"/>
    </row>
    <row r="78">
      <c r="A78" s="42">
        <f>(A77)</f>
        <v/>
      </c>
      <c r="B78" s="42" t="n">
        <v>2.38</v>
      </c>
      <c r="C78" s="42" t="n">
        <v>2.3</v>
      </c>
      <c r="D78" s="42" t="n">
        <v>2.6</v>
      </c>
      <c r="E78" s="42" t="n">
        <v>2.5</v>
      </c>
      <c r="F78" s="42" t="n">
        <v>2.6</v>
      </c>
      <c r="G78" s="42" t="n">
        <v>2.5</v>
      </c>
      <c r="H78" s="42">
        <f>MAX(B78:G78)</f>
        <v/>
      </c>
      <c r="I78" s="42">
        <f>(I77)</f>
        <v/>
      </c>
      <c r="J78" s="37">
        <f>(H78-I78)/(I78)</f>
        <v/>
      </c>
      <c r="K78" s="43">
        <f>(K77)</f>
        <v/>
      </c>
      <c r="L78" s="37">
        <f>(H78-K78)/(K78)</f>
        <v/>
      </c>
      <c r="M78" s="42">
        <f>1000*H78</f>
        <v/>
      </c>
      <c r="N78" s="44" t="n">
        <v>43225</v>
      </c>
      <c r="O78" s="44">
        <f>(O77)</f>
        <v/>
      </c>
      <c r="P78" s="47">
        <f>(N78-O78)</f>
        <v/>
      </c>
      <c r="Q78" s="44">
        <f>(Q77)</f>
        <v/>
      </c>
      <c r="R78" s="368">
        <f>(N78-O78)/7</f>
        <v/>
      </c>
      <c r="S78" s="368">
        <f>(S77)</f>
        <v/>
      </c>
      <c r="U78" s="370" t="n"/>
      <c r="V78" s="27" t="n"/>
      <c r="W78" s="369" t="n"/>
      <c r="X78" s="172" t="n"/>
      <c r="Y78" s="370" t="n"/>
      <c r="AA78" s="369" t="n"/>
      <c r="AB78" s="27" t="n"/>
      <c r="AC78" s="369" t="n"/>
      <c r="AD78" s="172" t="n"/>
      <c r="AE78" s="370" t="n"/>
    </row>
    <row r="79">
      <c r="A79" s="42">
        <f>(A78)</f>
        <v/>
      </c>
      <c r="B79" s="42" t="n">
        <v>2.43</v>
      </c>
      <c r="C79" s="42" t="n">
        <v>2.56</v>
      </c>
      <c r="D79" s="42" t="n">
        <v>2.35</v>
      </c>
      <c r="E79" s="42" t="n">
        <v>2.61</v>
      </c>
      <c r="F79" s="42" t="n">
        <v>2.44</v>
      </c>
      <c r="G79" s="42" t="n">
        <v>2.6</v>
      </c>
      <c r="H79" s="42">
        <f>MAX(B79:G79)</f>
        <v/>
      </c>
      <c r="I79" s="42">
        <f>(I78)</f>
        <v/>
      </c>
      <c r="J79" s="37">
        <f>(H79-I79)/(I79)</f>
        <v/>
      </c>
      <c r="K79" s="43">
        <f>(K78)</f>
        <v/>
      </c>
      <c r="L79" s="37">
        <f>(H79-K79)/(K79)</f>
        <v/>
      </c>
      <c r="M79" s="42">
        <f>1000*H79</f>
        <v/>
      </c>
      <c r="N79" s="44" t="n">
        <v>43226</v>
      </c>
      <c r="O79" s="44">
        <f>(O78)</f>
        <v/>
      </c>
      <c r="P79" s="47">
        <f>(N79-O79)</f>
        <v/>
      </c>
      <c r="Q79" s="44">
        <f>(Q78)</f>
        <v/>
      </c>
      <c r="R79" s="368">
        <f>(N79-O79)/7</f>
        <v/>
      </c>
      <c r="S79" s="368">
        <f>(S78)</f>
        <v/>
      </c>
      <c r="U79" s="29" t="n"/>
      <c r="V79" s="29" t="n"/>
      <c r="W79" s="29" t="n"/>
      <c r="X79" s="29" t="n"/>
      <c r="Y79" s="29" t="n"/>
    </row>
    <row r="80">
      <c r="A80" s="42">
        <f>(A79)</f>
        <v/>
      </c>
      <c r="B80" s="42" t="n">
        <v>2.46</v>
      </c>
      <c r="C80" s="42" t="n">
        <v>2.41</v>
      </c>
      <c r="D80" s="42" t="n">
        <v>2.23</v>
      </c>
      <c r="E80" s="42" t="n">
        <v>2.33</v>
      </c>
      <c r="F80" s="42" t="n">
        <v>2.42</v>
      </c>
      <c r="G80" s="42" t="n">
        <v>2.6</v>
      </c>
      <c r="H80" s="42">
        <f>MAX(B80:G80)</f>
        <v/>
      </c>
      <c r="I80" s="42">
        <f>(I79)</f>
        <v/>
      </c>
      <c r="J80" s="37">
        <f>(H80-I80)/(I80)</f>
        <v/>
      </c>
      <c r="K80" s="43">
        <f>(K79)</f>
        <v/>
      </c>
      <c r="L80" s="37">
        <f>(H80-K80)/(K80)</f>
        <v/>
      </c>
      <c r="M80" s="42">
        <f>1000*H80</f>
        <v/>
      </c>
      <c r="N80" s="44" t="n">
        <v>43227</v>
      </c>
      <c r="O80" s="44">
        <f>(O79)</f>
        <v/>
      </c>
      <c r="P80" s="47">
        <f>(N80-O80)</f>
        <v/>
      </c>
      <c r="Q80" s="44">
        <f>(Q79)</f>
        <v/>
      </c>
      <c r="R80" s="368">
        <f>(N80-O80)/7</f>
        <v/>
      </c>
      <c r="S80" s="368">
        <f>(S79)</f>
        <v/>
      </c>
      <c r="U80" s="121" t="n"/>
      <c r="V80" s="121" t="n"/>
      <c r="W80" s="121" t="n"/>
      <c r="X80" s="122" t="n"/>
      <c r="Y80" s="28" t="n"/>
      <c r="AA80" s="28" t="n"/>
      <c r="AB80" s="28" t="n"/>
      <c r="AC80" s="28" t="n"/>
      <c r="AD80" s="28" t="n"/>
      <c r="AE80" s="28" t="n"/>
    </row>
    <row r="81">
      <c r="A81" s="113">
        <f>(A80)</f>
        <v/>
      </c>
      <c r="B81" s="113" t="n">
        <v>2.4</v>
      </c>
      <c r="C81" s="113" t="n">
        <v>2.15</v>
      </c>
      <c r="D81" s="113" t="n">
        <v>2.34</v>
      </c>
      <c r="E81" s="113" t="n">
        <v>2.45</v>
      </c>
      <c r="F81" s="113" t="n">
        <v>2.37</v>
      </c>
      <c r="G81" s="113" t="n">
        <v>2.35</v>
      </c>
      <c r="H81" s="113">
        <f>MAX(B81:G81)</f>
        <v/>
      </c>
      <c r="I81" s="113">
        <f>(I80)</f>
        <v/>
      </c>
      <c r="J81" s="111">
        <f>(H81-I81)/(I81)</f>
        <v/>
      </c>
      <c r="K81" s="112">
        <f>(K80)</f>
        <v/>
      </c>
      <c r="L81" s="111">
        <f>(H81-K81)/(K81)</f>
        <v/>
      </c>
      <c r="M81" s="113">
        <f>1000*H81</f>
        <v/>
      </c>
      <c r="N81" s="114" t="n">
        <v>43228</v>
      </c>
      <c r="O81" s="114">
        <f>(O80)</f>
        <v/>
      </c>
      <c r="P81" s="115">
        <f>(N81-O81)</f>
        <v/>
      </c>
      <c r="Q81" s="114">
        <f>(Q80)</f>
        <v/>
      </c>
      <c r="R81" s="368">
        <f>(N81-O81)/7</f>
        <v/>
      </c>
      <c r="S81" s="371">
        <f>(S80)</f>
        <v/>
      </c>
    </row>
    <row r="82">
      <c r="A82" s="42">
        <f>(A81)</f>
        <v/>
      </c>
      <c r="B82" s="42" t="n">
        <v>2.5</v>
      </c>
      <c r="C82" s="42" t="n">
        <v>2.34</v>
      </c>
      <c r="D82" s="42" t="n">
        <v>2.56</v>
      </c>
      <c r="E82" s="42" t="n">
        <v>2.43</v>
      </c>
      <c r="F82" s="42" t="n">
        <v>2.4</v>
      </c>
      <c r="G82" s="42" t="n">
        <v>2.5</v>
      </c>
      <c r="H82" s="42">
        <f>MAX(B82:G82)</f>
        <v/>
      </c>
      <c r="I82" s="42">
        <f>(I81)</f>
        <v/>
      </c>
      <c r="J82" s="37">
        <f>(H82-I82)/(I82)</f>
        <v/>
      </c>
      <c r="K82" s="43">
        <f>(K81)</f>
        <v/>
      </c>
      <c r="L82" s="37">
        <f>(H82-K82)/(K82)</f>
        <v/>
      </c>
      <c r="M82" s="42">
        <f>1000*H82</f>
        <v/>
      </c>
      <c r="N82" s="44" t="n">
        <v>43229</v>
      </c>
      <c r="O82" s="44">
        <f>(O81)</f>
        <v/>
      </c>
      <c r="P82" s="47">
        <f>(N82-O82)</f>
        <v/>
      </c>
      <c r="Q82" s="44">
        <f>(Q81)</f>
        <v/>
      </c>
      <c r="R82" s="368">
        <f>(N82-O82)/7</f>
        <v/>
      </c>
      <c r="S82" s="368">
        <f>(S81)</f>
        <v/>
      </c>
    </row>
    <row r="83">
      <c r="A83" s="42">
        <f>(A82)</f>
        <v/>
      </c>
      <c r="B83" s="42" t="n">
        <v>2.5</v>
      </c>
      <c r="C83" s="42" t="n">
        <v>2.37</v>
      </c>
      <c r="D83" s="42" t="n">
        <v>2.53</v>
      </c>
      <c r="E83" s="42" t="n">
        <v>2.4</v>
      </c>
      <c r="F83" s="42" t="n">
        <v>2.51</v>
      </c>
      <c r="G83" s="42" t="n">
        <v>2.49</v>
      </c>
      <c r="H83" s="42">
        <f>MAX(B83:G83)</f>
        <v/>
      </c>
      <c r="I83" s="42">
        <f>(I82)</f>
        <v/>
      </c>
      <c r="J83" s="37">
        <f>(H83-I83)/(I83)</f>
        <v/>
      </c>
      <c r="K83" s="43">
        <f>(K82)</f>
        <v/>
      </c>
      <c r="L83" s="37">
        <f>(H83-K83)/(K83)</f>
        <v/>
      </c>
      <c r="M83" s="42">
        <f>1000*H83</f>
        <v/>
      </c>
      <c r="N83" s="44" t="n">
        <v>43230</v>
      </c>
      <c r="O83" s="44">
        <f>(O82)</f>
        <v/>
      </c>
      <c r="P83" s="47">
        <f>(N83-O83)</f>
        <v/>
      </c>
      <c r="Q83" s="44">
        <f>(Q82)</f>
        <v/>
      </c>
      <c r="R83" s="368">
        <f>(N83-O83)/7</f>
        <v/>
      </c>
      <c r="S83" s="368">
        <f>(S82)</f>
        <v/>
      </c>
    </row>
    <row r="84">
      <c r="A84" s="42">
        <f>(A83)</f>
        <v/>
      </c>
      <c r="B84" s="42" t="n">
        <v>2.62</v>
      </c>
      <c r="C84" s="42" t="n">
        <v>2.6</v>
      </c>
      <c r="D84" s="42" t="n">
        <v>2.56</v>
      </c>
      <c r="E84" s="42" t="n">
        <v>2.5</v>
      </c>
      <c r="F84" s="42" t="n">
        <v>2.64</v>
      </c>
      <c r="G84" s="42" t="n">
        <v>2.6</v>
      </c>
      <c r="H84" s="42">
        <f>MAX(B84:G84)</f>
        <v/>
      </c>
      <c r="I84" s="42">
        <f>(I83)</f>
        <v/>
      </c>
      <c r="J84" s="37">
        <f>(H84-I84)/(I84)</f>
        <v/>
      </c>
      <c r="K84" s="43">
        <f>(K83)</f>
        <v/>
      </c>
      <c r="L84" s="37">
        <f>(H84-K84)/(K84)</f>
        <v/>
      </c>
      <c r="M84" s="42">
        <f>1000*H84</f>
        <v/>
      </c>
      <c r="N84" s="44" t="n">
        <v>43231</v>
      </c>
      <c r="O84" s="44">
        <f>(O83)</f>
        <v/>
      </c>
      <c r="P84" s="47">
        <f>(N84-O84)</f>
        <v/>
      </c>
      <c r="Q84" s="44">
        <f>(Q83)</f>
        <v/>
      </c>
      <c r="R84" s="368">
        <f>(N84-O84)/7</f>
        <v/>
      </c>
      <c r="S84" s="368">
        <f>(S83)</f>
        <v/>
      </c>
    </row>
    <row r="85">
      <c r="A85" s="42">
        <f>(A84)</f>
        <v/>
      </c>
      <c r="B85" s="42" t="n">
        <v>2.2</v>
      </c>
      <c r="C85" s="42" t="n">
        <v>2.3</v>
      </c>
      <c r="D85" s="42" t="n">
        <v>2.35</v>
      </c>
      <c r="E85" s="42" t="n">
        <v>2.27</v>
      </c>
      <c r="F85" s="42" t="n">
        <v>2.22</v>
      </c>
      <c r="G85" s="42" t="n">
        <v>2.37</v>
      </c>
      <c r="H85" s="42">
        <f>MAX(B85:G85)</f>
        <v/>
      </c>
      <c r="I85" s="42">
        <f>(I84)</f>
        <v/>
      </c>
      <c r="J85" s="37">
        <f>(H85-I85)/(I85)</f>
        <v/>
      </c>
      <c r="K85" s="43">
        <f>(K84)</f>
        <v/>
      </c>
      <c r="L85" s="37">
        <f>(H85-K85)/(K85)</f>
        <v/>
      </c>
      <c r="M85" s="42">
        <f>1000*H85</f>
        <v/>
      </c>
      <c r="N85" s="44" t="n">
        <v>43233</v>
      </c>
      <c r="O85" s="44">
        <f>(O84)</f>
        <v/>
      </c>
      <c r="P85" s="47">
        <f>(N85-O85)</f>
        <v/>
      </c>
      <c r="Q85" s="44">
        <f>(Q84)</f>
        <v/>
      </c>
      <c r="R85" s="368">
        <f>(N85-O85)/7</f>
        <v/>
      </c>
      <c r="S85" s="368">
        <f>(S84)</f>
        <v/>
      </c>
    </row>
    <row r="86">
      <c r="A86" s="42">
        <f>(A85)</f>
        <v/>
      </c>
      <c r="B86" s="42" t="n">
        <v>2.3</v>
      </c>
      <c r="C86" s="42" t="n">
        <v>2.42</v>
      </c>
      <c r="D86" s="42" t="n">
        <v>2.37</v>
      </c>
      <c r="E86" s="42" t="n">
        <v>2.7</v>
      </c>
      <c r="F86" s="42" t="n">
        <v>2.34</v>
      </c>
      <c r="G86" s="42" t="n">
        <v>2.49</v>
      </c>
      <c r="H86" s="42">
        <f>MAX(B86:G86)</f>
        <v/>
      </c>
      <c r="I86" s="42">
        <f>(I85)</f>
        <v/>
      </c>
      <c r="J86" s="37">
        <f>(H86-I86)/(I86)</f>
        <v/>
      </c>
      <c r="K86" s="43">
        <f>(K85)</f>
        <v/>
      </c>
      <c r="L86" s="37">
        <f>(H86-K86)/(K86)</f>
        <v/>
      </c>
      <c r="M86" s="42">
        <f>1000*H86</f>
        <v/>
      </c>
      <c r="N86" s="44" t="n">
        <v>43233</v>
      </c>
      <c r="O86" s="44">
        <f>(O85)</f>
        <v/>
      </c>
      <c r="P86" s="47">
        <f>(N86-O86)</f>
        <v/>
      </c>
      <c r="Q86" s="44">
        <f>(Q85)</f>
        <v/>
      </c>
      <c r="R86" s="368">
        <f>(N86-O86)/7</f>
        <v/>
      </c>
      <c r="S86" s="368">
        <f>(S85)</f>
        <v/>
      </c>
    </row>
    <row r="87">
      <c r="A87" s="42">
        <f>(A86)</f>
        <v/>
      </c>
      <c r="B87" s="42" t="n">
        <v>2.61</v>
      </c>
      <c r="C87" s="42" t="n">
        <v>2.51</v>
      </c>
      <c r="D87" s="42" t="n">
        <v>2.34</v>
      </c>
      <c r="E87" s="42" t="n">
        <v>2.47</v>
      </c>
      <c r="F87" s="42" t="n">
        <v>2.43</v>
      </c>
      <c r="G87" s="42" t="n">
        <v>2.56</v>
      </c>
      <c r="H87" s="42">
        <f>MAX(B87:G87)</f>
        <v/>
      </c>
      <c r="I87" s="42">
        <f>(I86)</f>
        <v/>
      </c>
      <c r="J87" s="37">
        <f>(H87-I87)/(I87)</f>
        <v/>
      </c>
      <c r="K87" s="43">
        <f>(K86)</f>
        <v/>
      </c>
      <c r="L87" s="37">
        <f>(H87-K87)/(K87)</f>
        <v/>
      </c>
      <c r="M87" s="42">
        <f>1000*H87</f>
        <v/>
      </c>
      <c r="N87" s="44" t="n">
        <v>43232</v>
      </c>
      <c r="O87" s="44">
        <f>(O86)</f>
        <v/>
      </c>
      <c r="P87" s="47">
        <f>(N87-O87)</f>
        <v/>
      </c>
      <c r="Q87" s="44">
        <f>(Q86)</f>
        <v/>
      </c>
      <c r="R87" s="368">
        <f>(N87-O87)/7</f>
        <v/>
      </c>
      <c r="S87" s="368">
        <f>(S86)</f>
        <v/>
      </c>
    </row>
    <row r="88">
      <c r="A88" s="113">
        <f>(A87)</f>
        <v/>
      </c>
      <c r="B88" s="113" t="n">
        <v>2.45</v>
      </c>
      <c r="C88" s="113" t="n">
        <v>2.35</v>
      </c>
      <c r="D88" s="113" t="n">
        <v>2.45</v>
      </c>
      <c r="E88" s="113" t="n">
        <v>2.4</v>
      </c>
      <c r="F88" s="113" t="n">
        <v>2.36</v>
      </c>
      <c r="G88" s="113" t="n">
        <v>2.44</v>
      </c>
      <c r="H88" s="113">
        <f>MAX(B88:G88)</f>
        <v/>
      </c>
      <c r="I88" s="113">
        <f>(I87)</f>
        <v/>
      </c>
      <c r="J88" s="111">
        <f>(H88-I88)/(I88)</f>
        <v/>
      </c>
      <c r="K88" s="112">
        <f>(K87)</f>
        <v/>
      </c>
      <c r="L88" s="111">
        <f>(H88-K88)/(K88)</f>
        <v/>
      </c>
      <c r="M88" s="113">
        <f>1000*H88</f>
        <v/>
      </c>
      <c r="N88" s="114" t="n">
        <v>43234</v>
      </c>
      <c r="O88" s="114">
        <f>(O87)</f>
        <v/>
      </c>
      <c r="P88" s="115">
        <f>(N88-O88)</f>
        <v/>
      </c>
      <c r="Q88" s="114">
        <f>(Q87)</f>
        <v/>
      </c>
      <c r="R88" s="368">
        <f>(N88-O88)/7</f>
        <v/>
      </c>
      <c r="S88" s="371">
        <f>(S87)</f>
        <v/>
      </c>
    </row>
    <row r="89">
      <c r="A89">
        <f>(A88)</f>
        <v/>
      </c>
      <c r="B89" t="n">
        <v>2.5</v>
      </c>
      <c r="C89" t="n">
        <v>2.35</v>
      </c>
      <c r="D89" t="n">
        <v>2.42</v>
      </c>
      <c r="E89" t="n">
        <v>2.6</v>
      </c>
      <c r="F89" t="n">
        <v>2.5</v>
      </c>
      <c r="G89" t="n">
        <v>2.34</v>
      </c>
      <c r="H89">
        <f>MAX(B89:G89)</f>
        <v/>
      </c>
      <c r="I89">
        <f>(I88)</f>
        <v/>
      </c>
      <c r="J89" s="28">
        <f>(H89-I89)/(I89)</f>
        <v/>
      </c>
      <c r="K89" s="27">
        <f>(K88)</f>
        <v/>
      </c>
      <c r="L89" s="28">
        <f>(H89-K89)/(K89)</f>
        <v/>
      </c>
      <c r="M89">
        <f>1000*H89</f>
        <v/>
      </c>
      <c r="N89" s="171">
        <f>(N88+1)</f>
        <v/>
      </c>
      <c r="O89" s="171">
        <f>(O88)</f>
        <v/>
      </c>
      <c r="P89" s="172">
        <f>(N89-O89)</f>
        <v/>
      </c>
      <c r="Q89" s="171">
        <f>(Q88)</f>
        <v/>
      </c>
      <c r="R89" s="368">
        <f>(N89-O89)/7</f>
        <v/>
      </c>
      <c r="S89" s="351">
        <f>(S88)</f>
        <v/>
      </c>
    </row>
    <row r="90">
      <c r="A90">
        <f>(A89)</f>
        <v/>
      </c>
      <c r="B90" t="n">
        <v>2.47</v>
      </c>
      <c r="C90" t="n">
        <v>2.62</v>
      </c>
      <c r="D90" s="175" t="n">
        <v>2.54</v>
      </c>
      <c r="E90" t="n">
        <v>2.28</v>
      </c>
      <c r="F90" t="n">
        <v>2.44</v>
      </c>
      <c r="G90" t="n">
        <v>2.35</v>
      </c>
      <c r="H90">
        <f>MAX(B90:G90)</f>
        <v/>
      </c>
      <c r="I90">
        <f>(I89)</f>
        <v/>
      </c>
      <c r="J90" s="28">
        <f>(H90-I90)/(I90)</f>
        <v/>
      </c>
      <c r="K90" s="27">
        <f>(K89)</f>
        <v/>
      </c>
      <c r="L90" s="28">
        <f>(H90-K90)/(K90)</f>
        <v/>
      </c>
      <c r="M90">
        <f>1000*H90</f>
        <v/>
      </c>
      <c r="N90" s="171">
        <f>(N89+1)</f>
        <v/>
      </c>
      <c r="O90" s="171">
        <f>(O89)</f>
        <v/>
      </c>
      <c r="P90" s="172">
        <f>(N90-O90)</f>
        <v/>
      </c>
      <c r="Q90" s="171">
        <f>(Q89)</f>
        <v/>
      </c>
      <c r="R90" s="368">
        <f>(N90-O90)/7</f>
        <v/>
      </c>
      <c r="S90" s="351">
        <f>(S89)</f>
        <v/>
      </c>
    </row>
    <row r="91">
      <c r="A91">
        <f>(A90)</f>
        <v/>
      </c>
      <c r="B91" t="n">
        <v>2.54</v>
      </c>
      <c r="C91" t="n">
        <v>2.45</v>
      </c>
      <c r="D91" t="n">
        <v>2.35</v>
      </c>
      <c r="E91" t="n">
        <v>2.48</v>
      </c>
      <c r="F91" t="n">
        <v>2.57</v>
      </c>
      <c r="G91" t="n">
        <v>2.4</v>
      </c>
      <c r="H91">
        <f>MAX(B91:G91)</f>
        <v/>
      </c>
      <c r="I91">
        <f>(I90)</f>
        <v/>
      </c>
      <c r="J91" s="28">
        <f>(H91-I91)/(I91)</f>
        <v/>
      </c>
      <c r="K91" s="27">
        <f>(K90)</f>
        <v/>
      </c>
      <c r="L91" s="28">
        <f>(H91-K91)/(K91)</f>
        <v/>
      </c>
      <c r="M91">
        <f>1000*H91</f>
        <v/>
      </c>
      <c r="N91" s="171">
        <f>(N90+1)</f>
        <v/>
      </c>
      <c r="O91" s="171">
        <f>(O90)</f>
        <v/>
      </c>
      <c r="P91" s="172">
        <f>(N91-O91)</f>
        <v/>
      </c>
      <c r="Q91" s="171">
        <f>(Q90)</f>
        <v/>
      </c>
      <c r="R91" s="368">
        <f>(N91-O91)/7</f>
        <v/>
      </c>
      <c r="S91" s="351">
        <f>(S90)</f>
        <v/>
      </c>
    </row>
    <row r="92">
      <c r="A92">
        <f>(A91)</f>
        <v/>
      </c>
      <c r="B92" t="n">
        <v>2.38</v>
      </c>
      <c r="C92" t="n">
        <v>2.3</v>
      </c>
      <c r="D92" t="n">
        <v>2.6</v>
      </c>
      <c r="E92" t="n">
        <v>2.5</v>
      </c>
      <c r="F92" t="n">
        <v>2.6</v>
      </c>
      <c r="G92" t="n">
        <v>2.5</v>
      </c>
      <c r="H92">
        <f>MAX(B92:G92)</f>
        <v/>
      </c>
      <c r="I92">
        <f>(I91)</f>
        <v/>
      </c>
      <c r="J92" s="28">
        <f>(H92-I92)/(I92)</f>
        <v/>
      </c>
      <c r="K92" s="27">
        <f>(K91)</f>
        <v/>
      </c>
      <c r="L92" s="28">
        <f>(H92-K92)/(K92)</f>
        <v/>
      </c>
      <c r="M92">
        <f>1000*H92</f>
        <v/>
      </c>
      <c r="N92" s="171">
        <f>(N91+1)</f>
        <v/>
      </c>
      <c r="O92" s="171">
        <f>(O91)</f>
        <v/>
      </c>
      <c r="P92" s="172">
        <f>(N92-O92)</f>
        <v/>
      </c>
      <c r="Q92" s="171">
        <f>(Q91)</f>
        <v/>
      </c>
      <c r="R92" s="368">
        <f>(N92-O92)/7</f>
        <v/>
      </c>
      <c r="S92" s="351">
        <f>(S91)</f>
        <v/>
      </c>
    </row>
    <row r="93">
      <c r="A93">
        <f>(A92)</f>
        <v/>
      </c>
      <c r="B93" t="n">
        <v>2.43</v>
      </c>
      <c r="C93" t="n">
        <v>2.56</v>
      </c>
      <c r="D93" t="n">
        <v>2.35</v>
      </c>
      <c r="E93" t="n">
        <v>2.61</v>
      </c>
      <c r="F93" t="n">
        <v>2.44</v>
      </c>
      <c r="G93" t="n">
        <v>2.6</v>
      </c>
      <c r="H93">
        <f>MAX(B93:G93)</f>
        <v/>
      </c>
      <c r="I93">
        <f>(I92)</f>
        <v/>
      </c>
      <c r="J93" s="28">
        <f>(H93-I93)/(I93)</f>
        <v/>
      </c>
      <c r="K93" s="27">
        <f>(K92)</f>
        <v/>
      </c>
      <c r="L93" s="28">
        <f>(H93-K93)/(K93)</f>
        <v/>
      </c>
      <c r="M93">
        <f>1000*H93</f>
        <v/>
      </c>
      <c r="N93" s="171">
        <f>(N92+1)</f>
        <v/>
      </c>
      <c r="O93" s="171">
        <f>(O92)</f>
        <v/>
      </c>
      <c r="P93" s="172">
        <f>(N93-O93)</f>
        <v/>
      </c>
      <c r="Q93" s="171">
        <f>(Q92)</f>
        <v/>
      </c>
      <c r="R93" s="368">
        <f>(N93-O93)/7</f>
        <v/>
      </c>
      <c r="S93" s="351">
        <f>(S92)</f>
        <v/>
      </c>
    </row>
    <row r="94">
      <c r="A94">
        <f>(A93)</f>
        <v/>
      </c>
      <c r="B94" t="n">
        <v>2.46</v>
      </c>
      <c r="C94" t="n">
        <v>2.41</v>
      </c>
      <c r="D94" t="n">
        <v>2.23</v>
      </c>
      <c r="E94" t="n">
        <v>2.33</v>
      </c>
      <c r="F94" t="n">
        <v>2.42</v>
      </c>
      <c r="G94" t="n">
        <v>2.6</v>
      </c>
      <c r="H94">
        <f>MAX(B94:G94)</f>
        <v/>
      </c>
      <c r="I94">
        <f>(I93)</f>
        <v/>
      </c>
      <c r="J94" s="28">
        <f>(H94-I94)/(I94)</f>
        <v/>
      </c>
      <c r="K94" s="27">
        <f>(K93)</f>
        <v/>
      </c>
      <c r="L94" s="28">
        <f>(H94-K94)/(K94)</f>
        <v/>
      </c>
      <c r="M94">
        <f>1000*H94</f>
        <v/>
      </c>
      <c r="N94" s="171">
        <f>(N93+1)</f>
        <v/>
      </c>
      <c r="O94" s="171">
        <f>(O93)</f>
        <v/>
      </c>
      <c r="P94" s="172">
        <f>(N94-O94)</f>
        <v/>
      </c>
      <c r="Q94" s="171">
        <f>(Q93)</f>
        <v/>
      </c>
      <c r="R94" s="368">
        <f>(N94-O94)/7</f>
        <v/>
      </c>
      <c r="S94" s="351">
        <f>(S93)</f>
        <v/>
      </c>
      <c r="U94" s="30" t="n"/>
      <c r="V94" s="30" t="n"/>
      <c r="W94" s="30" t="n"/>
      <c r="X94" s="30" t="n"/>
    </row>
    <row r="95">
      <c r="A95" s="63">
        <f>(A94)</f>
        <v/>
      </c>
      <c r="B95" s="63" t="n">
        <v>2.4</v>
      </c>
      <c r="C95" s="63" t="n">
        <v>2.15</v>
      </c>
      <c r="D95" s="63" t="n">
        <v>2.34</v>
      </c>
      <c r="E95" s="63" t="n">
        <v>2.46</v>
      </c>
      <c r="F95" s="63" t="n">
        <v>2.37</v>
      </c>
      <c r="G95" s="63" t="n">
        <v>2.35</v>
      </c>
      <c r="H95" s="63">
        <f>MAX(B95:G95)</f>
        <v/>
      </c>
      <c r="I95" s="63">
        <f>(I94)</f>
        <v/>
      </c>
      <c r="J95" s="58">
        <f>(H95-I95)/(I95)</f>
        <v/>
      </c>
      <c r="K95" s="59">
        <f>(K94)</f>
        <v/>
      </c>
      <c r="L95" s="58">
        <f>(H95-K95)/(K95)</f>
        <v/>
      </c>
      <c r="M95" s="63">
        <f>1000*H95</f>
        <v/>
      </c>
      <c r="N95" s="173">
        <f>(N94+1)</f>
        <v/>
      </c>
      <c r="O95" s="173">
        <f>(O94)</f>
        <v/>
      </c>
      <c r="P95" s="174">
        <f>(N95-O95)</f>
        <v/>
      </c>
      <c r="Q95" s="173">
        <f>(Q94)</f>
        <v/>
      </c>
      <c r="R95" s="368">
        <f>(N95-O95)/7</f>
        <v/>
      </c>
      <c r="S95" s="372">
        <f>(S94)</f>
        <v/>
      </c>
      <c r="U95" s="370" t="n"/>
      <c r="V95" s="27" t="n"/>
      <c r="W95" s="369" t="n"/>
      <c r="X95" s="370" t="n"/>
    </row>
    <row r="96">
      <c r="A96">
        <f>(A95)</f>
        <v/>
      </c>
      <c r="B96" t="n">
        <v>2.73</v>
      </c>
      <c r="C96" t="n">
        <v>2.35</v>
      </c>
      <c r="D96" t="n">
        <v>2.42</v>
      </c>
      <c r="E96" t="n">
        <v>2.45</v>
      </c>
      <c r="F96" t="n">
        <v>2.5</v>
      </c>
      <c r="G96" t="n">
        <v>2.34</v>
      </c>
      <c r="H96">
        <f>MAX(B96:G96)</f>
        <v/>
      </c>
      <c r="I96">
        <f>(I95)</f>
        <v/>
      </c>
      <c r="J96" s="28">
        <f>(H96-I96)/(I96)</f>
        <v/>
      </c>
      <c r="K96" s="27">
        <f>(K95)</f>
        <v/>
      </c>
      <c r="L96" s="28">
        <f>(H96-K96)/(K96)</f>
        <v/>
      </c>
      <c r="M96">
        <f>1000*H96</f>
        <v/>
      </c>
      <c r="N96" s="171">
        <f>(N95+1)</f>
        <v/>
      </c>
      <c r="O96" s="171">
        <f>(O95)</f>
        <v/>
      </c>
      <c r="P96" s="172">
        <f>(N96-O96)</f>
        <v/>
      </c>
      <c r="Q96" s="171">
        <f>(Q95)</f>
        <v/>
      </c>
      <c r="R96" s="368">
        <f>(N96-O96)/7</f>
        <v/>
      </c>
      <c r="S96" s="351">
        <f>(S95)</f>
        <v/>
      </c>
      <c r="U96" s="369" t="n"/>
      <c r="V96" s="27" t="n"/>
      <c r="W96" s="369" t="n"/>
      <c r="X96" s="370" t="n"/>
    </row>
    <row r="97">
      <c r="A97">
        <f>(A96)</f>
        <v/>
      </c>
      <c r="B97" t="n">
        <v>2.47</v>
      </c>
      <c r="C97" t="n">
        <v>2.58</v>
      </c>
      <c r="D97" s="175" t="n">
        <v>2.54</v>
      </c>
      <c r="E97" t="n">
        <v>2.28</v>
      </c>
      <c r="F97" t="n">
        <v>2.44</v>
      </c>
      <c r="G97" t="n">
        <v>2.35</v>
      </c>
      <c r="H97">
        <f>MAX(B97:G97)</f>
        <v/>
      </c>
      <c r="I97">
        <f>(I96)</f>
        <v/>
      </c>
      <c r="J97" s="28">
        <f>(H97-I97)/(I97)</f>
        <v/>
      </c>
      <c r="K97" s="27">
        <f>(K96)</f>
        <v/>
      </c>
      <c r="L97" s="28">
        <f>(H97-K97)/(K97)</f>
        <v/>
      </c>
      <c r="M97">
        <f>1000*H97</f>
        <v/>
      </c>
      <c r="N97" s="171">
        <f>(N96+1)</f>
        <v/>
      </c>
      <c r="O97" s="171">
        <f>(O96)</f>
        <v/>
      </c>
      <c r="P97" s="172">
        <f>(N97-O97)</f>
        <v/>
      </c>
      <c r="Q97" s="171">
        <f>(Q96)</f>
        <v/>
      </c>
      <c r="R97" s="368">
        <f>(N97-O97)/7</f>
        <v/>
      </c>
      <c r="S97" s="351">
        <f>(S96)</f>
        <v/>
      </c>
      <c r="U97" s="369" t="n"/>
      <c r="V97" s="27" t="n"/>
      <c r="W97" s="369" t="n"/>
      <c r="X97" s="370" t="n"/>
    </row>
    <row r="98">
      <c r="A98">
        <f>(A97)</f>
        <v/>
      </c>
      <c r="B98" t="n">
        <v>2.54</v>
      </c>
      <c r="C98" t="n">
        <v>2.45</v>
      </c>
      <c r="D98" t="n">
        <v>2.35</v>
      </c>
      <c r="E98" t="n">
        <v>2.48</v>
      </c>
      <c r="F98" t="n">
        <v>2.69</v>
      </c>
      <c r="G98" t="n">
        <v>2.4</v>
      </c>
      <c r="H98">
        <f>MAX(B98:G98)</f>
        <v/>
      </c>
      <c r="I98">
        <f>(I97)</f>
        <v/>
      </c>
      <c r="J98" s="28">
        <f>(H98-I98)/(I98)</f>
        <v/>
      </c>
      <c r="K98" s="27">
        <f>(K97)</f>
        <v/>
      </c>
      <c r="L98" s="28">
        <f>(H98-K98)/(K98)</f>
        <v/>
      </c>
      <c r="M98">
        <f>1000*H98</f>
        <v/>
      </c>
      <c r="N98" s="171">
        <f>(N97+1)</f>
        <v/>
      </c>
      <c r="O98" s="171">
        <f>(O97)</f>
        <v/>
      </c>
      <c r="P98" s="172">
        <f>(N98-O98)</f>
        <v/>
      </c>
      <c r="Q98" s="171">
        <f>(Q97)</f>
        <v/>
      </c>
      <c r="R98" s="368">
        <f>(N98-O98)/7</f>
        <v/>
      </c>
      <c r="S98" s="351">
        <f>(S97)</f>
        <v/>
      </c>
      <c r="U98" s="369" t="n"/>
      <c r="V98" s="27" t="n"/>
      <c r="W98" s="369" t="n"/>
      <c r="X98" s="370" t="n"/>
    </row>
    <row r="99">
      <c r="A99">
        <f>(A98)</f>
        <v/>
      </c>
      <c r="B99" t="n">
        <v>2.38</v>
      </c>
      <c r="C99" t="n">
        <v>2.3</v>
      </c>
      <c r="D99" t="n">
        <v>2.3</v>
      </c>
      <c r="E99" t="n">
        <v>2.5</v>
      </c>
      <c r="F99" t="n">
        <v>2.2</v>
      </c>
      <c r="G99" t="n">
        <v>2.5</v>
      </c>
      <c r="H99">
        <f>MAX(B99:G99)</f>
        <v/>
      </c>
      <c r="I99">
        <f>(I98)</f>
        <v/>
      </c>
      <c r="J99" s="28">
        <f>(H99-I99)/(I99)</f>
        <v/>
      </c>
      <c r="K99" s="27">
        <f>(K98)</f>
        <v/>
      </c>
      <c r="L99" s="28">
        <f>(H99-K99)/(K99)</f>
        <v/>
      </c>
      <c r="M99">
        <f>1000*H99</f>
        <v/>
      </c>
      <c r="N99" s="171">
        <f>(N98+1)</f>
        <v/>
      </c>
      <c r="O99" s="171">
        <f>(O98)</f>
        <v/>
      </c>
      <c r="P99" s="172">
        <f>(N99-O99)</f>
        <v/>
      </c>
      <c r="Q99" s="171">
        <f>(Q98)</f>
        <v/>
      </c>
      <c r="R99" s="368">
        <f>(N99-O99)/7</f>
        <v/>
      </c>
      <c r="S99" s="351">
        <f>(S98)</f>
        <v/>
      </c>
      <c r="U99" s="369" t="n"/>
      <c r="V99" s="27" t="n"/>
      <c r="W99" s="369" t="n"/>
      <c r="X99" s="370" t="n"/>
    </row>
    <row r="100">
      <c r="A100">
        <f>(A99)</f>
        <v/>
      </c>
      <c r="B100" t="n">
        <v>2.2</v>
      </c>
      <c r="C100" t="n">
        <v>2.3</v>
      </c>
      <c r="D100" t="n">
        <v>2.47</v>
      </c>
      <c r="E100" t="n">
        <v>2.2</v>
      </c>
      <c r="F100" t="n">
        <v>2.3</v>
      </c>
      <c r="G100" t="n">
        <v>2.1</v>
      </c>
      <c r="H100">
        <f>MAX(B100:G100)</f>
        <v/>
      </c>
      <c r="I100">
        <f>(I99)</f>
        <v/>
      </c>
      <c r="J100" s="28">
        <f>(H100-I100)/(I100)</f>
        <v/>
      </c>
      <c r="K100" s="27">
        <f>(K99)</f>
        <v/>
      </c>
      <c r="L100" s="28">
        <f>(H100-K100)/(K100)</f>
        <v/>
      </c>
      <c r="M100">
        <f>1000*H100</f>
        <v/>
      </c>
      <c r="N100" s="171">
        <f>(N99+1)</f>
        <v/>
      </c>
      <c r="O100" s="171">
        <f>(O99)</f>
        <v/>
      </c>
      <c r="P100" s="172">
        <f>(N100-O100)</f>
        <v/>
      </c>
      <c r="Q100" s="171">
        <f>(Q99)</f>
        <v/>
      </c>
      <c r="R100" s="368">
        <f>(N100-O100)/7</f>
        <v/>
      </c>
      <c r="S100" s="351">
        <f>(S99)</f>
        <v/>
      </c>
      <c r="U100" s="67" t="n"/>
    </row>
    <row r="101">
      <c r="A101">
        <f>(A100)</f>
        <v/>
      </c>
      <c r="B101" t="n">
        <v>2.46</v>
      </c>
      <c r="C101" t="n">
        <v>2.41</v>
      </c>
      <c r="D101" t="n">
        <v>2.23</v>
      </c>
      <c r="E101" t="n">
        <v>2.33</v>
      </c>
      <c r="F101" t="n">
        <v>2.42</v>
      </c>
      <c r="G101" t="n">
        <v>2.75</v>
      </c>
      <c r="H101">
        <f>MAX(B101:G101)</f>
        <v/>
      </c>
      <c r="I101">
        <f>(I100)</f>
        <v/>
      </c>
      <c r="J101" s="28">
        <f>(H101-I101)/(I101)</f>
        <v/>
      </c>
      <c r="K101" s="27">
        <f>(K100)</f>
        <v/>
      </c>
      <c r="L101" s="28">
        <f>(H101-K101)/(K101)</f>
        <v/>
      </c>
      <c r="M101">
        <f>1000*H101</f>
        <v/>
      </c>
      <c r="N101" s="171">
        <f>(N100+1)</f>
        <v/>
      </c>
      <c r="O101" s="171">
        <f>(O100)</f>
        <v/>
      </c>
      <c r="P101" s="172">
        <f>(N101-O101)</f>
        <v/>
      </c>
      <c r="Q101" s="171">
        <f>(Q100)</f>
        <v/>
      </c>
      <c r="R101" s="368">
        <f>(N101-O101)/7</f>
        <v/>
      </c>
      <c r="S101" s="351">
        <f>(S100)</f>
        <v/>
      </c>
      <c r="U101" s="29" t="n"/>
      <c r="V101" s="29" t="n"/>
      <c r="W101" s="29" t="n"/>
      <c r="X101" s="29" t="n"/>
      <c r="Y101" s="29" t="n"/>
      <c r="AA101" s="29" t="n"/>
      <c r="AB101" s="29" t="n"/>
      <c r="AC101" s="29" t="n"/>
      <c r="AD101" s="29" t="n"/>
      <c r="AE101" s="29" t="n"/>
    </row>
    <row r="102">
      <c r="A102" s="63">
        <f>(A101)</f>
        <v/>
      </c>
      <c r="B102" s="63" t="n">
        <v>2.4</v>
      </c>
      <c r="C102" s="63" t="n">
        <v>2.15</v>
      </c>
      <c r="D102" s="63" t="n">
        <v>2.34</v>
      </c>
      <c r="E102" s="63" t="n">
        <v>2.41</v>
      </c>
      <c r="F102" s="63" t="n">
        <v>2.37</v>
      </c>
      <c r="G102" s="63" t="n">
        <v>2.35</v>
      </c>
      <c r="H102" s="63">
        <f>MAX(B102:G102)</f>
        <v/>
      </c>
      <c r="I102" s="63">
        <f>(I101)</f>
        <v/>
      </c>
      <c r="J102" s="58">
        <f>(H102-I102)/(I102)</f>
        <v/>
      </c>
      <c r="K102" s="59">
        <f>(K101)</f>
        <v/>
      </c>
      <c r="L102" s="58">
        <f>(H102-K102)/(K102)</f>
        <v/>
      </c>
      <c r="M102" s="63">
        <f>1000*H102</f>
        <v/>
      </c>
      <c r="N102" s="173">
        <f>(N101+1)</f>
        <v/>
      </c>
      <c r="O102" s="173">
        <f>(O101)</f>
        <v/>
      </c>
      <c r="P102" s="174">
        <f>(N102-O102)</f>
        <v/>
      </c>
      <c r="Q102" s="173">
        <f>(Q101)</f>
        <v/>
      </c>
      <c r="R102" s="368">
        <f>(N102-O102)/7</f>
        <v/>
      </c>
      <c r="S102" s="372">
        <f>(S101)</f>
        <v/>
      </c>
      <c r="U102" s="27" t="n"/>
      <c r="V102" s="27" t="n"/>
      <c r="W102" s="27" t="n"/>
      <c r="X102" s="27" t="n"/>
      <c r="Y102" s="28" t="n"/>
    </row>
    <row r="103">
      <c r="A103">
        <f>(A102)</f>
        <v/>
      </c>
      <c r="B103" t="n">
        <v>2.65</v>
      </c>
      <c r="C103" t="n">
        <v>2.35</v>
      </c>
      <c r="D103" t="n">
        <v>2.42</v>
      </c>
      <c r="E103" t="n">
        <v>2.2</v>
      </c>
      <c r="F103" t="n">
        <v>2.34</v>
      </c>
      <c r="G103" t="n">
        <v>2.34</v>
      </c>
      <c r="H103">
        <f>MAX(B103:G103)</f>
        <v/>
      </c>
      <c r="I103">
        <f>(I102)</f>
        <v/>
      </c>
      <c r="J103" s="28">
        <f>(H103-I103)/(I103)</f>
        <v/>
      </c>
      <c r="K103" s="27">
        <f>(K102)</f>
        <v/>
      </c>
      <c r="L103" s="28">
        <f>(H103-K103)/(K103)</f>
        <v/>
      </c>
      <c r="M103">
        <f>1000*H103</f>
        <v/>
      </c>
      <c r="N103" s="171">
        <f>(N102+1)</f>
        <v/>
      </c>
      <c r="O103" s="171">
        <f>(O102)</f>
        <v/>
      </c>
      <c r="P103" s="172">
        <f>(N103-O103)</f>
        <v/>
      </c>
      <c r="Q103" s="171">
        <f>(Q102)</f>
        <v/>
      </c>
      <c r="R103" s="368">
        <f>(N103-O103)/7</f>
        <v/>
      </c>
      <c r="S103" s="351">
        <f>(S102)</f>
        <v/>
      </c>
    </row>
    <row r="104">
      <c r="A104">
        <f>(A103)</f>
        <v/>
      </c>
      <c r="B104" t="n">
        <v>2.47</v>
      </c>
      <c r="C104" t="n">
        <v>2.2</v>
      </c>
      <c r="D104" s="175" t="n">
        <v>2.4</v>
      </c>
      <c r="E104" t="n">
        <v>2.28</v>
      </c>
      <c r="F104" t="n">
        <v>2.44</v>
      </c>
      <c r="G104" t="n">
        <v>2.35</v>
      </c>
      <c r="H104">
        <f>MAX(B104:G104)</f>
        <v/>
      </c>
      <c r="I104">
        <f>(I103)</f>
        <v/>
      </c>
      <c r="J104" s="28">
        <f>(H104-I104)/(I104)</f>
        <v/>
      </c>
      <c r="K104" s="27">
        <f>(K103)</f>
        <v/>
      </c>
      <c r="L104" s="28">
        <f>(H104-K104)/(K104)</f>
        <v/>
      </c>
      <c r="M104">
        <f>1000*H104</f>
        <v/>
      </c>
      <c r="N104" s="171">
        <f>(N103+1)</f>
        <v/>
      </c>
      <c r="O104" s="171">
        <f>(O103)</f>
        <v/>
      </c>
      <c r="P104" s="172">
        <f>(N104-O104)</f>
        <v/>
      </c>
      <c r="Q104" s="171">
        <f>(Q103)</f>
        <v/>
      </c>
      <c r="R104" s="368">
        <f>(N104-O104)/7</f>
        <v/>
      </c>
      <c r="S104" s="351">
        <f>(S103)</f>
        <v/>
      </c>
    </row>
    <row r="105">
      <c r="A105">
        <f>(A104)</f>
        <v/>
      </c>
      <c r="B105" t="n">
        <v>2.3</v>
      </c>
      <c r="C105" t="n">
        <v>2.45</v>
      </c>
      <c r="D105" t="n">
        <v>2.35</v>
      </c>
      <c r="E105" t="n">
        <v>2.6</v>
      </c>
      <c r="F105" t="n">
        <v>2.3</v>
      </c>
      <c r="G105" t="n">
        <v>2.4</v>
      </c>
      <c r="H105">
        <f>MAX(B105:G105)</f>
        <v/>
      </c>
      <c r="I105">
        <f>(I104)</f>
        <v/>
      </c>
      <c r="J105" s="28">
        <f>(H105-I105)/(I105)</f>
        <v/>
      </c>
      <c r="K105" s="27">
        <f>(K104)</f>
        <v/>
      </c>
      <c r="L105" s="28">
        <f>(H105-K105)/(K105)</f>
        <v/>
      </c>
      <c r="M105">
        <f>1000*H105</f>
        <v/>
      </c>
      <c r="N105" s="171">
        <f>(N104+1)</f>
        <v/>
      </c>
      <c r="O105" s="171">
        <f>(O104)</f>
        <v/>
      </c>
      <c r="P105" s="172">
        <f>(N105-O105)</f>
        <v/>
      </c>
      <c r="Q105" s="171">
        <f>(Q104)</f>
        <v/>
      </c>
      <c r="R105" s="368">
        <f>(N105-O105)/7</f>
        <v/>
      </c>
      <c r="S105" s="351">
        <f>(S104)</f>
        <v/>
      </c>
    </row>
    <row r="106">
      <c r="A106">
        <f>(A105)</f>
        <v/>
      </c>
      <c r="B106" t="n">
        <v>2.38</v>
      </c>
      <c r="C106" t="n">
        <v>2.3</v>
      </c>
      <c r="D106" t="n">
        <v>2.7</v>
      </c>
      <c r="E106" t="n">
        <v>2.5</v>
      </c>
      <c r="F106" t="n">
        <v>2.4</v>
      </c>
      <c r="G106" t="n">
        <v>2.5</v>
      </c>
      <c r="H106">
        <f>MAX(B106:G106)</f>
        <v/>
      </c>
      <c r="I106">
        <f>(I105)</f>
        <v/>
      </c>
      <c r="J106" s="28">
        <f>(H106-I106)/(I106)</f>
        <v/>
      </c>
      <c r="K106" s="27">
        <f>(K105)</f>
        <v/>
      </c>
      <c r="L106" s="28">
        <f>(H106-K106)/(K106)</f>
        <v/>
      </c>
      <c r="M106">
        <f>1000*H106</f>
        <v/>
      </c>
      <c r="N106" s="171">
        <f>(N105+1)</f>
        <v/>
      </c>
      <c r="O106" s="171">
        <f>(O105)</f>
        <v/>
      </c>
      <c r="P106" s="172">
        <f>(N106-O106)</f>
        <v/>
      </c>
      <c r="Q106" s="171">
        <f>(Q105)</f>
        <v/>
      </c>
      <c r="R106" s="368">
        <f>(N106-O106)/7</f>
        <v/>
      </c>
      <c r="S106" s="351">
        <f>(S105)</f>
        <v/>
      </c>
    </row>
    <row r="107">
      <c r="A107">
        <f>(A106)</f>
        <v/>
      </c>
      <c r="B107" t="n">
        <v>2.43</v>
      </c>
      <c r="C107" t="n">
        <v>2.3</v>
      </c>
      <c r="D107" t="n">
        <v>2.35</v>
      </c>
      <c r="E107" t="n">
        <v>2.65</v>
      </c>
      <c r="F107" t="n">
        <v>2.3</v>
      </c>
      <c r="G107" t="n">
        <v>2.35</v>
      </c>
      <c r="H107">
        <f>MAX(B107:G107)</f>
        <v/>
      </c>
      <c r="I107">
        <f>(I106)</f>
        <v/>
      </c>
      <c r="J107" s="28">
        <f>(H107-I107)/(I107)</f>
        <v/>
      </c>
      <c r="K107" s="27">
        <f>(K106)</f>
        <v/>
      </c>
      <c r="L107" s="28">
        <f>(H107-K107)/(K107)</f>
        <v/>
      </c>
      <c r="M107">
        <f>1000*H107</f>
        <v/>
      </c>
      <c r="N107" s="171">
        <f>(N106+1)</f>
        <v/>
      </c>
      <c r="O107" s="171">
        <f>(O106)</f>
        <v/>
      </c>
      <c r="P107" s="172">
        <f>(N107-O107)</f>
        <v/>
      </c>
      <c r="Q107" s="171">
        <f>(Q106)</f>
        <v/>
      </c>
      <c r="R107" s="368">
        <f>(N107-O107)/7</f>
        <v/>
      </c>
      <c r="S107" s="351">
        <f>(S106)</f>
        <v/>
      </c>
    </row>
    <row r="108">
      <c r="A108">
        <f>(A107)</f>
        <v/>
      </c>
      <c r="B108" t="n">
        <v>2.3</v>
      </c>
      <c r="C108" t="n">
        <v>2.41</v>
      </c>
      <c r="D108" t="n">
        <v>2.23</v>
      </c>
      <c r="E108" t="n">
        <v>2.33</v>
      </c>
      <c r="F108" t="n">
        <v>2.3</v>
      </c>
      <c r="G108" t="n">
        <v>2.2</v>
      </c>
      <c r="H108">
        <f>MAX(B108:G108)</f>
        <v/>
      </c>
      <c r="I108">
        <f>(I107)</f>
        <v/>
      </c>
      <c r="J108" s="28">
        <f>(H108-I108)/(I108)</f>
        <v/>
      </c>
      <c r="K108" s="27">
        <f>(K107)</f>
        <v/>
      </c>
      <c r="L108" s="28">
        <f>(H108-K108)/(K108)</f>
        <v/>
      </c>
      <c r="M108">
        <f>1000*H108</f>
        <v/>
      </c>
      <c r="N108" s="171">
        <f>(N107+1)</f>
        <v/>
      </c>
      <c r="O108" s="171">
        <f>(O107)</f>
        <v/>
      </c>
      <c r="P108" s="172">
        <f>(N108-O108)</f>
        <v/>
      </c>
      <c r="Q108" s="171">
        <f>(Q107)</f>
        <v/>
      </c>
      <c r="R108" s="368">
        <f>(N108-O108)/7</f>
        <v/>
      </c>
      <c r="S108" s="351">
        <f>(S107)</f>
        <v/>
      </c>
    </row>
    <row r="109">
      <c r="A109" s="63">
        <f>(A108)</f>
        <v/>
      </c>
      <c r="B109" s="63" t="n">
        <v>2.2</v>
      </c>
      <c r="C109" s="63" t="n">
        <v>2.15</v>
      </c>
      <c r="D109" s="63" t="n">
        <v>2.34</v>
      </c>
      <c r="E109" s="63" t="n">
        <v>2.3</v>
      </c>
      <c r="F109" s="63" t="n">
        <v>2.74</v>
      </c>
      <c r="G109" s="63" t="n">
        <v>2.35</v>
      </c>
      <c r="H109" s="63">
        <f>MAX(B109:G109)</f>
        <v/>
      </c>
      <c r="I109" s="63">
        <f>(I108)</f>
        <v/>
      </c>
      <c r="J109" s="58">
        <f>(H109-I109)/(I109)</f>
        <v/>
      </c>
      <c r="K109" s="59">
        <f>(K108)</f>
        <v/>
      </c>
      <c r="L109" s="58">
        <f>(H109-K109)/(K109)</f>
        <v/>
      </c>
      <c r="M109" s="63">
        <f>1000*H109</f>
        <v/>
      </c>
      <c r="N109" s="173">
        <f>(N108+1)</f>
        <v/>
      </c>
      <c r="O109" s="173">
        <f>(O108)</f>
        <v/>
      </c>
      <c r="P109" s="174">
        <f>(N109-O109)</f>
        <v/>
      </c>
      <c r="Q109" s="173">
        <f>(Q108)</f>
        <v/>
      </c>
      <c r="R109" s="368">
        <f>(N109-O109)/7</f>
        <v/>
      </c>
      <c r="S109" s="372">
        <f>(S108)</f>
        <v/>
      </c>
    </row>
    <row r="110">
      <c r="A110">
        <f>(A109)</f>
        <v/>
      </c>
      <c r="B110" t="n">
        <v>2.5</v>
      </c>
      <c r="C110" t="n">
        <v>2.35</v>
      </c>
      <c r="D110" t="n">
        <v>2.42</v>
      </c>
      <c r="E110" t="n">
        <v>2.6</v>
      </c>
      <c r="F110" t="n">
        <v>2.5</v>
      </c>
      <c r="G110" t="n">
        <v>2.34</v>
      </c>
      <c r="H110">
        <f>MAX(B110:G110)</f>
        <v/>
      </c>
      <c r="I110">
        <f>(I109)</f>
        <v/>
      </c>
      <c r="J110" s="28">
        <f>(H110-I110)/(I110)</f>
        <v/>
      </c>
      <c r="K110" s="27">
        <f>(K109)</f>
        <v/>
      </c>
      <c r="L110" s="28">
        <f>(H110-K110)/(K110)</f>
        <v/>
      </c>
      <c r="M110">
        <f>1000*H110</f>
        <v/>
      </c>
      <c r="N110" s="171">
        <f>(N109+1)</f>
        <v/>
      </c>
      <c r="O110" s="171">
        <f>(O109)</f>
        <v/>
      </c>
      <c r="P110" s="172">
        <f>(N110-O110)</f>
        <v/>
      </c>
      <c r="Q110" s="171">
        <f>(Q109)</f>
        <v/>
      </c>
      <c r="R110" s="368">
        <f>(N110-O110)/7</f>
        <v/>
      </c>
      <c r="S110" s="351">
        <f>(S109)</f>
        <v/>
      </c>
    </row>
    <row r="111">
      <c r="A111">
        <f>(A110)</f>
        <v/>
      </c>
      <c r="B111" t="n">
        <v>2.47</v>
      </c>
      <c r="C111" t="n">
        <v>2.62</v>
      </c>
      <c r="D111" s="175" t="n">
        <v>2.54</v>
      </c>
      <c r="E111" t="n">
        <v>2.28</v>
      </c>
      <c r="F111" t="n">
        <v>2.44</v>
      </c>
      <c r="G111" t="n">
        <v>2.35</v>
      </c>
      <c r="H111">
        <f>MAX(B111:G111)</f>
        <v/>
      </c>
      <c r="I111">
        <f>(I110)</f>
        <v/>
      </c>
      <c r="J111" s="28">
        <f>(H111-I111)/(I111)</f>
        <v/>
      </c>
      <c r="K111" s="27">
        <f>(K110)</f>
        <v/>
      </c>
      <c r="L111" s="28">
        <f>(H111-K111)/(K111)</f>
        <v/>
      </c>
      <c r="M111">
        <f>1000*H111</f>
        <v/>
      </c>
      <c r="N111" s="171">
        <f>(N110+1)</f>
        <v/>
      </c>
      <c r="O111" s="171">
        <f>(O110)</f>
        <v/>
      </c>
      <c r="P111" s="172">
        <f>(N111-O111)</f>
        <v/>
      </c>
      <c r="Q111" s="171">
        <f>(Q110)</f>
        <v/>
      </c>
      <c r="R111" s="368">
        <f>(N111-O111)/7</f>
        <v/>
      </c>
      <c r="S111" s="351">
        <f>(S110)</f>
        <v/>
      </c>
    </row>
    <row r="112">
      <c r="A112">
        <f>(A111)</f>
        <v/>
      </c>
      <c r="B112" t="n">
        <v>2.54</v>
      </c>
      <c r="C112" t="n">
        <v>2.45</v>
      </c>
      <c r="D112" t="n">
        <v>2.35</v>
      </c>
      <c r="E112" t="n">
        <v>2.48</v>
      </c>
      <c r="F112" t="n">
        <v>2.75</v>
      </c>
      <c r="G112" t="n">
        <v>2.4</v>
      </c>
      <c r="H112">
        <f>MAX(B112:G112)</f>
        <v/>
      </c>
      <c r="I112">
        <f>(I111)</f>
        <v/>
      </c>
      <c r="J112" s="28">
        <f>(H112-I112)/(I112)</f>
        <v/>
      </c>
      <c r="K112" s="27">
        <f>(K111)</f>
        <v/>
      </c>
      <c r="L112" s="28">
        <f>(H112-K112)/(K112)</f>
        <v/>
      </c>
      <c r="M112">
        <f>1000*H112</f>
        <v/>
      </c>
      <c r="N112" s="171">
        <f>(N111+1)</f>
        <v/>
      </c>
      <c r="O112" s="171">
        <f>(O111)</f>
        <v/>
      </c>
      <c r="P112" s="172">
        <f>(N112-O112)</f>
        <v/>
      </c>
      <c r="Q112" s="171">
        <f>(Q111)</f>
        <v/>
      </c>
      <c r="R112" s="368">
        <f>(N112-O112)/7</f>
        <v/>
      </c>
      <c r="S112" s="351">
        <f>(S111)</f>
        <v/>
      </c>
    </row>
    <row r="113">
      <c r="A113">
        <f>(A112)</f>
        <v/>
      </c>
      <c r="B113" t="n">
        <v>2.38</v>
      </c>
      <c r="C113" t="n">
        <v>2.3</v>
      </c>
      <c r="D113" t="n">
        <v>2.6</v>
      </c>
      <c r="E113" t="n">
        <v>2.5</v>
      </c>
      <c r="F113" t="n">
        <v>2.6</v>
      </c>
      <c r="G113" t="n">
        <v>2.5</v>
      </c>
      <c r="H113">
        <f>MAX(B113:G113)</f>
        <v/>
      </c>
      <c r="I113">
        <f>(I112)</f>
        <v/>
      </c>
      <c r="J113" s="28">
        <f>(H113-I113)/(I113)</f>
        <v/>
      </c>
      <c r="K113" s="27">
        <f>(K112)</f>
        <v/>
      </c>
      <c r="L113" s="28">
        <f>(H113-K113)/(K113)</f>
        <v/>
      </c>
      <c r="M113">
        <f>1000*H113</f>
        <v/>
      </c>
      <c r="N113" s="171">
        <f>(N112+1)</f>
        <v/>
      </c>
      <c r="O113" s="171">
        <f>(O112)</f>
        <v/>
      </c>
      <c r="P113" s="172">
        <f>(N113-O113)</f>
        <v/>
      </c>
      <c r="Q113" s="171">
        <f>(Q112)</f>
        <v/>
      </c>
      <c r="R113" s="368">
        <f>(N113-O113)/7</f>
        <v/>
      </c>
      <c r="S113" s="351">
        <f>(S112)</f>
        <v/>
      </c>
    </row>
    <row r="114">
      <c r="A114">
        <f>(A113)</f>
        <v/>
      </c>
      <c r="B114" t="n">
        <v>2.43</v>
      </c>
      <c r="C114" t="n">
        <v>2.56</v>
      </c>
      <c r="D114" t="n">
        <v>2.35</v>
      </c>
      <c r="E114" t="n">
        <v>2.72</v>
      </c>
      <c r="F114" t="n">
        <v>2.44</v>
      </c>
      <c r="G114" t="n">
        <v>2.6</v>
      </c>
      <c r="H114">
        <f>MAX(B114:G114)</f>
        <v/>
      </c>
      <c r="I114">
        <f>(I113)</f>
        <v/>
      </c>
      <c r="J114" s="28">
        <f>(H114-I114)/(I114)</f>
        <v/>
      </c>
      <c r="K114" s="27">
        <f>(K113)</f>
        <v/>
      </c>
      <c r="L114" s="28">
        <f>(H114-K114)/(K114)</f>
        <v/>
      </c>
      <c r="M114">
        <f>1000*H114</f>
        <v/>
      </c>
      <c r="N114" s="171">
        <f>(N113+1)</f>
        <v/>
      </c>
      <c r="O114" s="171">
        <f>(O113)</f>
        <v/>
      </c>
      <c r="P114" s="172">
        <f>(N114-O114)</f>
        <v/>
      </c>
      <c r="Q114" s="171">
        <f>(Q113)</f>
        <v/>
      </c>
      <c r="R114" s="368">
        <f>(N114-O114)/7</f>
        <v/>
      </c>
      <c r="S114" s="351">
        <f>(S113)</f>
        <v/>
      </c>
    </row>
    <row r="115">
      <c r="A115">
        <f>(A114)</f>
        <v/>
      </c>
      <c r="B115" t="n">
        <v>2.46</v>
      </c>
      <c r="C115" t="n">
        <v>2.41</v>
      </c>
      <c r="D115" t="n">
        <v>2.23</v>
      </c>
      <c r="E115" t="n">
        <v>2.33</v>
      </c>
      <c r="F115" t="n">
        <v>2.42</v>
      </c>
      <c r="G115" t="n">
        <v>2.6</v>
      </c>
      <c r="H115">
        <f>MAX(B115:G115)</f>
        <v/>
      </c>
      <c r="I115">
        <f>(I114)</f>
        <v/>
      </c>
      <c r="J115" s="28">
        <f>(H115-I115)/(I115)</f>
        <v/>
      </c>
      <c r="K115" s="27">
        <f>(K114)</f>
        <v/>
      </c>
      <c r="L115" s="28">
        <f>(H115-K115)/(K115)</f>
        <v/>
      </c>
      <c r="M115">
        <f>1000*H115</f>
        <v/>
      </c>
      <c r="N115" s="171">
        <f>(N114+1)</f>
        <v/>
      </c>
      <c r="O115" s="171">
        <f>(O114)</f>
        <v/>
      </c>
      <c r="P115" s="172">
        <f>(N115-O115)</f>
        <v/>
      </c>
      <c r="Q115" s="171">
        <f>(Q114)</f>
        <v/>
      </c>
      <c r="R115" s="368">
        <f>(N115-O115)/7</f>
        <v/>
      </c>
      <c r="S115" s="351">
        <f>(S114)</f>
        <v/>
      </c>
    </row>
    <row r="116">
      <c r="A116" s="63">
        <f>(A115)</f>
        <v/>
      </c>
      <c r="B116" s="63" t="n">
        <v>2.2</v>
      </c>
      <c r="C116" s="63" t="n">
        <v>2.15</v>
      </c>
      <c r="D116" s="63" t="n">
        <v>2.34</v>
      </c>
      <c r="E116" s="63" t="n">
        <v>2.3</v>
      </c>
      <c r="F116" s="63" t="n">
        <v>2.42</v>
      </c>
      <c r="G116" s="63" t="n">
        <v>2.35</v>
      </c>
      <c r="H116" s="63">
        <f>MAX(B116:G116)</f>
        <v/>
      </c>
      <c r="I116" s="63">
        <f>(I115)</f>
        <v/>
      </c>
      <c r="J116" s="58">
        <f>(H116-I116)/(I116)</f>
        <v/>
      </c>
      <c r="K116" s="59">
        <f>(K115)</f>
        <v/>
      </c>
      <c r="L116" s="58">
        <f>(H116-K116)/(K116)</f>
        <v/>
      </c>
      <c r="M116" s="63">
        <f>1000*H116</f>
        <v/>
      </c>
      <c r="N116" s="173">
        <f>(N115+1)</f>
        <v/>
      </c>
      <c r="O116" s="173">
        <f>(O115)</f>
        <v/>
      </c>
      <c r="P116" s="174">
        <f>(N116-O116)</f>
        <v/>
      </c>
      <c r="Q116" s="173">
        <f>(Q115)</f>
        <v/>
      </c>
      <c r="R116" s="368">
        <f>(N116-O116)/7</f>
        <v/>
      </c>
      <c r="S116" s="372">
        <f>(S115)</f>
        <v/>
      </c>
    </row>
    <row r="117">
      <c r="J117" s="28" t="n"/>
      <c r="K117" s="27" t="n"/>
      <c r="L117" s="28" t="n"/>
      <c r="N117" s="171" t="n"/>
      <c r="O117" s="171" t="n"/>
      <c r="P117" s="172" t="n"/>
      <c r="Q117" s="171" t="n"/>
      <c r="R117" s="351" t="n"/>
      <c r="S117" s="351" t="n"/>
    </row>
    <row r="118">
      <c r="J118" s="28" t="n"/>
      <c r="K118" s="27" t="n"/>
      <c r="L118" s="28" t="n"/>
      <c r="N118" s="171" t="n"/>
      <c r="O118" s="171" t="n"/>
      <c r="P118" s="172" t="n"/>
      <c r="Q118" s="171" t="n"/>
      <c r="R118" s="351" t="n"/>
      <c r="S118" s="351" t="n"/>
    </row>
    <row r="119">
      <c r="J119" s="28" t="n"/>
      <c r="K119" s="27" t="n"/>
      <c r="L119" s="28" t="n"/>
      <c r="N119" s="171" t="n"/>
      <c r="O119" s="171" t="n"/>
      <c r="P119" s="172" t="n"/>
      <c r="Q119" s="171" t="n"/>
      <c r="R119" s="351" t="n"/>
      <c r="S119" s="351" t="n"/>
    </row>
    <row r="120">
      <c r="J120" s="28" t="n"/>
      <c r="K120" s="27" t="n"/>
      <c r="L120" s="28" t="n"/>
      <c r="N120" s="171" t="n"/>
      <c r="O120" s="171" t="n"/>
      <c r="P120" s="172" t="n"/>
      <c r="Q120" s="171" t="n"/>
      <c r="R120" s="351" t="n"/>
      <c r="S120" s="351" t="n"/>
      <c r="V120" s="30" t="n"/>
      <c r="W120" s="30" t="n"/>
      <c r="X120" s="30" t="n"/>
      <c r="Y120" s="30" t="n"/>
      <c r="AC120" s="30" t="n"/>
      <c r="AD120" s="30" t="n"/>
      <c r="AE120" s="30" t="n"/>
      <c r="AF120" s="30" t="n"/>
    </row>
    <row r="121">
      <c r="J121" s="28" t="n"/>
      <c r="K121" s="27" t="n"/>
      <c r="L121" s="28" t="n"/>
      <c r="N121" s="171" t="n"/>
      <c r="O121" s="171" t="n"/>
      <c r="P121" s="172" t="n"/>
      <c r="Q121" s="171" t="n"/>
      <c r="R121" s="351" t="n"/>
      <c r="S121" s="351" t="n"/>
      <c r="V121" s="369" t="n"/>
      <c r="W121" s="27" t="n"/>
      <c r="X121" s="369" t="n"/>
      <c r="Y121" s="370" t="n"/>
      <c r="AC121" s="370" t="n"/>
      <c r="AD121" s="27" t="n"/>
      <c r="AE121" s="369" t="n"/>
      <c r="AF121" s="370" t="n"/>
    </row>
    <row r="122">
      <c r="J122" s="28" t="n"/>
      <c r="K122" s="27" t="n"/>
      <c r="L122" s="28" t="n"/>
      <c r="N122" s="171" t="n"/>
      <c r="O122" s="171" t="n"/>
      <c r="P122" s="172" t="n"/>
      <c r="Q122" s="171" t="n"/>
      <c r="R122" s="351" t="n"/>
      <c r="S122" s="351" t="n"/>
    </row>
    <row r="123">
      <c r="J123" s="28" t="n"/>
      <c r="K123" s="27" t="n"/>
      <c r="L123" s="28" t="n"/>
      <c r="N123" s="171" t="n"/>
      <c r="O123" s="171" t="n"/>
      <c r="P123" s="172" t="n"/>
      <c r="Q123" s="171" t="n"/>
      <c r="R123" s="351" t="n"/>
      <c r="S123" s="351" t="n"/>
      <c r="U123" s="67" t="n"/>
    </row>
    <row r="124">
      <c r="J124" s="28" t="n"/>
      <c r="K124" s="27" t="n"/>
      <c r="L124" s="28" t="n"/>
      <c r="N124" s="171" t="n"/>
      <c r="O124" s="171" t="n"/>
      <c r="P124" s="172" t="n"/>
      <c r="Q124" s="171" t="n"/>
      <c r="R124" s="351" t="n"/>
      <c r="S124" s="351" t="n"/>
      <c r="U124" s="29" t="n"/>
      <c r="V124" s="29" t="n"/>
      <c r="W124" s="29" t="n"/>
      <c r="X124" s="29" t="n"/>
      <c r="Y124" s="29" t="n"/>
      <c r="AA124" s="29" t="n"/>
      <c r="AB124" s="29" t="n"/>
      <c r="AC124" s="29" t="n"/>
      <c r="AD124" s="29" t="n"/>
      <c r="AE124" s="29" t="n"/>
    </row>
    <row r="125">
      <c r="J125" s="28" t="n"/>
      <c r="K125" s="27" t="n"/>
      <c r="L125" s="28" t="n"/>
      <c r="N125" s="171" t="n"/>
      <c r="O125" s="171" t="n"/>
      <c r="P125" s="172" t="n"/>
      <c r="Q125" s="171" t="n"/>
      <c r="R125" s="351" t="n"/>
      <c r="S125" s="351" t="n"/>
      <c r="U125" s="27" t="n"/>
      <c r="V125" s="27" t="n"/>
      <c r="W125" s="27" t="n"/>
      <c r="X125" s="27" t="n"/>
      <c r="Y125" s="28" t="n"/>
    </row>
    <row r="126">
      <c r="J126" s="28" t="n"/>
      <c r="K126" s="27" t="n"/>
      <c r="L126" s="28" t="n"/>
      <c r="N126" s="171" t="n"/>
      <c r="O126" s="171" t="n"/>
      <c r="P126" s="172" t="n"/>
      <c r="Q126" s="171" t="n"/>
      <c r="R126" s="351" t="n"/>
      <c r="S126" s="351" t="n"/>
    </row>
    <row r="127">
      <c r="J127" s="28" t="n"/>
      <c r="K127" s="27" t="n"/>
      <c r="L127" s="28" t="n"/>
      <c r="N127" s="171" t="n"/>
      <c r="O127" s="171" t="n"/>
      <c r="P127" s="172" t="n"/>
      <c r="Q127" s="171" t="n"/>
      <c r="R127" s="351" t="n"/>
      <c r="S127" s="351" t="n"/>
    </row>
    <row r="128">
      <c r="J128" s="28" t="n"/>
      <c r="K128" s="27" t="n"/>
      <c r="L128" s="28" t="n"/>
      <c r="N128" s="171" t="n"/>
      <c r="O128" s="171" t="n"/>
      <c r="P128" s="172" t="n"/>
      <c r="Q128" s="171" t="n"/>
      <c r="R128" s="351" t="n"/>
      <c r="S128" s="351" t="n"/>
    </row>
    <row r="129">
      <c r="J129" s="28" t="n"/>
      <c r="K129" s="27" t="n"/>
      <c r="L129" s="28" t="n"/>
      <c r="N129" s="171" t="n"/>
      <c r="O129" s="171" t="n"/>
      <c r="P129" s="172" t="n"/>
      <c r="Q129" s="171" t="n"/>
      <c r="R129" s="351" t="n"/>
      <c r="S129" s="351" t="n"/>
    </row>
    <row r="130">
      <c r="J130" s="28" t="n"/>
      <c r="K130" s="27" t="n"/>
      <c r="L130" s="28" t="n"/>
      <c r="N130" s="171" t="n"/>
      <c r="O130" s="171" t="n"/>
      <c r="P130" s="172" t="n"/>
      <c r="Q130" s="171" t="n"/>
      <c r="R130" s="351" t="n"/>
      <c r="S130" s="351" t="n"/>
    </row>
    <row r="131">
      <c r="J131" s="28" t="n"/>
      <c r="K131" s="27" t="n"/>
      <c r="L131" s="28" t="n"/>
      <c r="N131" s="171" t="n"/>
      <c r="O131" s="171" t="n"/>
      <c r="P131" s="172" t="n"/>
      <c r="Q131" s="171" t="n"/>
      <c r="R131" s="351" t="n"/>
      <c r="S131" s="351" t="n"/>
    </row>
    <row r="132">
      <c r="J132" s="28" t="n"/>
      <c r="K132" s="27" t="n"/>
      <c r="L132" s="28" t="n"/>
      <c r="N132" s="171" t="n"/>
      <c r="O132" s="171" t="n"/>
      <c r="P132" s="172" t="n"/>
      <c r="Q132" s="171" t="n"/>
      <c r="R132" s="351" t="n"/>
      <c r="S132" s="351" t="n"/>
    </row>
    <row r="133">
      <c r="J133" s="28" t="n"/>
      <c r="K133" s="27" t="n"/>
      <c r="L133" s="28" t="n"/>
      <c r="N133" s="171" t="n"/>
      <c r="O133" s="171" t="n"/>
      <c r="P133" s="172" t="n"/>
      <c r="Q133" s="171" t="n"/>
      <c r="R133" s="351" t="n"/>
      <c r="S133" s="351" t="n"/>
    </row>
    <row r="134">
      <c r="J134" s="28" t="n"/>
      <c r="K134" s="27" t="n"/>
      <c r="L134" s="28" t="n"/>
      <c r="N134" s="171" t="n"/>
      <c r="O134" s="171" t="n"/>
      <c r="P134" s="172" t="n"/>
      <c r="Q134" s="171" t="n"/>
      <c r="R134" s="351" t="n"/>
      <c r="S134" s="351" t="n"/>
    </row>
    <row r="135">
      <c r="J135" s="28" t="n"/>
      <c r="K135" s="27" t="n"/>
      <c r="L135" s="28" t="n"/>
      <c r="N135" s="171" t="n"/>
      <c r="O135" s="171" t="n"/>
      <c r="P135" s="172" t="n"/>
      <c r="Q135" s="171" t="n"/>
      <c r="R135" s="351" t="n"/>
      <c r="S135" s="351" t="n"/>
    </row>
    <row r="136">
      <c r="J136" s="28" t="n"/>
      <c r="K136" s="27" t="n"/>
      <c r="L136" s="28" t="n"/>
      <c r="N136" s="171" t="n"/>
      <c r="O136" s="171" t="n"/>
      <c r="P136" s="172" t="n"/>
      <c r="Q136" s="171" t="n"/>
      <c r="R136" s="351" t="n"/>
      <c r="S136" s="351" t="n"/>
    </row>
    <row r="137">
      <c r="J137" s="28" t="n"/>
      <c r="K137" s="27" t="n"/>
      <c r="L137" s="28" t="n"/>
      <c r="N137" s="171" t="n"/>
      <c r="O137" s="171" t="n"/>
      <c r="P137" s="172" t="n"/>
      <c r="Q137" s="171" t="n"/>
      <c r="R137" s="351" t="n"/>
      <c r="S137" s="351" t="n"/>
    </row>
    <row r="138">
      <c r="J138" s="28" t="n"/>
      <c r="K138" s="27" t="n"/>
      <c r="L138" s="28" t="n"/>
      <c r="N138" s="171" t="n"/>
      <c r="O138" s="171" t="n"/>
      <c r="P138" s="172" t="n"/>
      <c r="Q138" s="171" t="n"/>
      <c r="R138" s="351" t="n"/>
      <c r="S138" s="351" t="n"/>
    </row>
    <row r="139">
      <c r="J139" s="28" t="n"/>
      <c r="K139" s="27" t="n"/>
      <c r="L139" s="28" t="n"/>
      <c r="N139" s="171" t="n"/>
      <c r="O139" s="171" t="n"/>
      <c r="P139" s="172" t="n"/>
      <c r="Q139" s="171" t="n"/>
      <c r="R139" s="351" t="n"/>
      <c r="S139" s="351" t="n"/>
    </row>
    <row r="140">
      <c r="J140" s="28" t="n"/>
      <c r="K140" s="27" t="n"/>
      <c r="L140" s="28" t="n"/>
      <c r="N140" s="171" t="n"/>
      <c r="O140" s="171" t="n"/>
      <c r="P140" s="172" t="n"/>
      <c r="Q140" s="171" t="n"/>
      <c r="R140" s="351" t="n"/>
      <c r="S140" s="351" t="n"/>
      <c r="V140" s="30" t="n"/>
      <c r="W140" s="30" t="n"/>
      <c r="X140" s="30" t="n"/>
      <c r="Y140" s="30" t="n"/>
      <c r="AC140" s="30" t="n"/>
      <c r="AD140" s="30" t="n"/>
      <c r="AE140" s="30" t="n"/>
      <c r="AF140" s="30" t="n"/>
    </row>
    <row r="141">
      <c r="J141" s="28" t="n"/>
      <c r="K141" s="27" t="n"/>
      <c r="L141" s="28" t="n"/>
      <c r="N141" s="171" t="n"/>
      <c r="O141" s="171" t="n"/>
      <c r="P141" s="172" t="n"/>
      <c r="Q141" s="171" t="n"/>
      <c r="R141" s="351" t="n"/>
      <c r="S141" s="351" t="n"/>
      <c r="V141" s="369" t="n"/>
      <c r="W141" s="27" t="n"/>
      <c r="X141" s="369" t="n"/>
      <c r="Y141" s="370" t="n"/>
      <c r="AC141" s="370" t="n"/>
      <c r="AD141" s="27" t="n"/>
      <c r="AE141" s="369" t="n"/>
      <c r="AF141" s="370" t="n"/>
    </row>
    <row r="142">
      <c r="J142" s="28" t="n"/>
      <c r="K142" s="27" t="n"/>
      <c r="L142" s="28" t="n"/>
      <c r="N142" s="171" t="n"/>
      <c r="O142" s="171" t="n"/>
      <c r="P142" s="172" t="n"/>
      <c r="Q142" s="171" t="n"/>
      <c r="R142" s="351" t="n"/>
      <c r="S142" s="351" t="n"/>
    </row>
    <row r="143">
      <c r="J143" s="28" t="n"/>
      <c r="K143" s="27" t="n"/>
      <c r="L143" s="28" t="n"/>
      <c r="N143" s="171" t="n"/>
      <c r="O143" s="171" t="n"/>
      <c r="P143" s="172" t="n"/>
      <c r="Q143" s="171" t="n"/>
      <c r="R143" s="351" t="n"/>
      <c r="S143" s="351" t="n"/>
      <c r="U143" s="67" t="n"/>
    </row>
    <row r="144">
      <c r="J144" s="28" t="n"/>
      <c r="K144" s="27" t="n"/>
      <c r="L144" s="28" t="n"/>
      <c r="N144" s="171" t="n"/>
      <c r="O144" s="171" t="n"/>
      <c r="P144" s="172" t="n"/>
      <c r="Q144" s="171" t="n"/>
      <c r="R144" s="351" t="n"/>
      <c r="S144" s="351" t="n"/>
      <c r="U144" s="29" t="n"/>
      <c r="V144" s="29" t="n"/>
      <c r="W144" s="29" t="n"/>
      <c r="X144" s="29" t="n"/>
      <c r="Y144" s="29" t="n"/>
      <c r="AA144" s="29" t="n"/>
      <c r="AB144" s="29" t="n"/>
      <c r="AC144" s="29" t="n"/>
      <c r="AD144" s="29" t="n"/>
      <c r="AE144" s="29" t="n"/>
    </row>
    <row r="145">
      <c r="J145" s="28" t="n"/>
      <c r="K145" s="27" t="n"/>
      <c r="L145" s="28" t="n"/>
      <c r="N145" s="171" t="n"/>
      <c r="O145" s="171" t="n"/>
      <c r="P145" s="172" t="n"/>
      <c r="Q145" s="171" t="n"/>
      <c r="R145" s="351" t="n"/>
      <c r="S145" s="351" t="n"/>
      <c r="U145" s="27" t="n"/>
      <c r="V145" s="27" t="n"/>
      <c r="W145" s="27" t="n"/>
      <c r="X145" s="27" t="n"/>
      <c r="Y145" s="28" t="n"/>
    </row>
    <row r="146">
      <c r="J146" s="28" t="n"/>
      <c r="K146" s="27" t="n"/>
      <c r="L146" s="28" t="n"/>
      <c r="N146" s="171" t="n"/>
      <c r="O146" s="171" t="n"/>
      <c r="P146" s="172" t="n"/>
      <c r="Q146" s="171" t="n"/>
      <c r="R146" s="351" t="n"/>
      <c r="S146" s="351" t="n"/>
    </row>
    <row r="147">
      <c r="J147" s="28" t="n"/>
      <c r="K147" s="27" t="n"/>
      <c r="L147" s="28" t="n"/>
      <c r="N147" s="171" t="n"/>
      <c r="O147" s="171" t="n"/>
      <c r="P147" s="172" t="n"/>
      <c r="Q147" s="171" t="n"/>
      <c r="R147" s="351" t="n"/>
      <c r="S147" s="351" t="n"/>
    </row>
    <row r="148">
      <c r="J148" s="28" t="n"/>
      <c r="K148" s="27" t="n"/>
      <c r="L148" s="28" t="n"/>
      <c r="N148" s="171" t="n"/>
      <c r="O148" s="171" t="n"/>
      <c r="P148" s="172" t="n"/>
      <c r="Q148" s="171" t="n"/>
      <c r="R148" s="351" t="n"/>
      <c r="S148" s="351" t="n"/>
    </row>
    <row r="149">
      <c r="J149" s="28" t="n"/>
      <c r="K149" s="27" t="n"/>
      <c r="L149" s="28" t="n"/>
      <c r="N149" s="171" t="n"/>
      <c r="O149" s="171" t="n"/>
      <c r="P149" s="172" t="n"/>
      <c r="Q149" s="171" t="n"/>
      <c r="R149" s="351" t="n"/>
      <c r="S149" s="351" t="n"/>
    </row>
    <row r="150">
      <c r="J150" s="28" t="n"/>
      <c r="K150" s="27" t="n"/>
      <c r="L150" s="28" t="n"/>
      <c r="N150" s="171" t="n"/>
      <c r="O150" s="171" t="n"/>
      <c r="P150" s="172" t="n"/>
      <c r="Q150" s="171" t="n"/>
      <c r="R150" s="351" t="n"/>
      <c r="S150" s="351" t="n"/>
    </row>
    <row r="151">
      <c r="J151" s="28" t="n"/>
      <c r="K151" s="27" t="n"/>
      <c r="L151" s="28" t="n"/>
      <c r="N151" s="171" t="n"/>
      <c r="O151" s="171" t="n"/>
      <c r="P151" s="172" t="n"/>
      <c r="Q151" s="171" t="n"/>
      <c r="R151" s="351" t="n"/>
      <c r="S151" s="351" t="n"/>
    </row>
    <row r="152">
      <c r="J152" s="28" t="n"/>
      <c r="K152" s="27" t="n"/>
      <c r="L152" s="28" t="n"/>
      <c r="N152" s="171" t="n"/>
      <c r="O152" s="171" t="n"/>
      <c r="P152" s="172" t="n"/>
      <c r="Q152" s="171" t="n"/>
      <c r="R152" s="351" t="n"/>
      <c r="S152" s="351" t="n"/>
    </row>
    <row r="153">
      <c r="J153" s="28" t="n"/>
      <c r="K153" s="27" t="n"/>
      <c r="L153" s="28" t="n"/>
      <c r="N153" s="171" t="n"/>
      <c r="O153" s="171" t="n"/>
      <c r="P153" s="172" t="n"/>
      <c r="Q153" s="171" t="n"/>
      <c r="R153" s="351" t="n"/>
      <c r="S153" s="351" t="n"/>
    </row>
    <row r="154">
      <c r="J154" s="28" t="n"/>
      <c r="K154" s="27" t="n"/>
      <c r="L154" s="28" t="n"/>
      <c r="N154" s="171" t="n"/>
      <c r="O154" s="171" t="n"/>
      <c r="P154" s="172" t="n"/>
      <c r="Q154" s="171" t="n"/>
      <c r="R154" s="351" t="n"/>
      <c r="S154" s="351" t="n"/>
    </row>
    <row r="155">
      <c r="J155" s="28" t="n"/>
      <c r="K155" s="27" t="n"/>
      <c r="L155" s="28" t="n"/>
      <c r="N155" s="171" t="n"/>
      <c r="O155" s="171" t="n"/>
      <c r="P155" s="172" t="n"/>
      <c r="Q155" s="171" t="n"/>
      <c r="R155" s="351" t="n"/>
      <c r="S155" s="351" t="n"/>
    </row>
    <row r="156">
      <c r="J156" s="28" t="n"/>
      <c r="K156" s="27" t="n"/>
      <c r="L156" s="28" t="n"/>
      <c r="N156" s="171" t="n"/>
      <c r="O156" s="171" t="n"/>
      <c r="P156" s="172" t="n"/>
      <c r="Q156" s="171" t="n"/>
      <c r="R156" s="351" t="n"/>
      <c r="S156" s="351" t="n"/>
    </row>
    <row r="157">
      <c r="J157" s="28" t="n"/>
      <c r="K157" s="27" t="n"/>
      <c r="L157" s="28" t="n"/>
      <c r="N157" s="171" t="n"/>
      <c r="O157" s="171" t="n"/>
      <c r="P157" s="172" t="n"/>
      <c r="Q157" s="171" t="n"/>
      <c r="R157" s="351" t="n"/>
      <c r="S157" s="351" t="n"/>
    </row>
    <row r="158">
      <c r="J158" s="28" t="n"/>
      <c r="K158" s="27" t="n"/>
      <c r="L158" s="28" t="n"/>
      <c r="N158" s="171" t="n"/>
      <c r="O158" s="171" t="n"/>
      <c r="P158" s="172" t="n"/>
      <c r="Q158" s="171" t="n"/>
      <c r="R158" s="351" t="n"/>
      <c r="S158" s="351" t="n"/>
    </row>
    <row r="159">
      <c r="J159" s="28" t="n"/>
      <c r="K159" s="27" t="n"/>
      <c r="L159" s="28" t="n"/>
      <c r="N159" s="171" t="n"/>
      <c r="O159" s="171" t="n"/>
      <c r="P159" s="172" t="n"/>
      <c r="Q159" s="171" t="n"/>
      <c r="R159" s="351" t="n"/>
      <c r="S159" s="351" t="n"/>
    </row>
    <row r="160">
      <c r="J160" s="28" t="n"/>
      <c r="K160" s="27" t="n"/>
      <c r="L160" s="28" t="n"/>
      <c r="N160" s="171" t="n"/>
      <c r="O160" s="171" t="n"/>
      <c r="P160" s="172" t="n"/>
      <c r="Q160" s="171" t="n"/>
      <c r="R160" s="351" t="n"/>
      <c r="S160" s="351" t="n"/>
      <c r="V160" s="30" t="n"/>
      <c r="W160" s="30" t="n"/>
      <c r="X160" s="30" t="n"/>
      <c r="Y160" s="30" t="n"/>
      <c r="AC160" s="30" t="n"/>
      <c r="AD160" s="30" t="n"/>
      <c r="AE160" s="30" t="n"/>
      <c r="AF160" s="30" t="n"/>
    </row>
    <row r="161">
      <c r="J161" s="28" t="n"/>
      <c r="K161" s="27" t="n"/>
      <c r="L161" s="28" t="n"/>
      <c r="N161" s="171" t="n"/>
      <c r="O161" s="171" t="n"/>
      <c r="P161" s="172" t="n"/>
      <c r="Q161" s="171" t="n"/>
      <c r="R161" s="351" t="n"/>
      <c r="S161" s="351" t="n"/>
      <c r="V161" s="369" t="n"/>
      <c r="W161" s="27" t="n"/>
      <c r="X161" s="369" t="n"/>
      <c r="Y161" s="370" t="n"/>
      <c r="AC161" s="370" t="n"/>
      <c r="AD161" s="27" t="n"/>
      <c r="AE161" s="369" t="n"/>
      <c r="AF161" s="370" t="n"/>
    </row>
    <row r="162">
      <c r="J162" s="28" t="n"/>
      <c r="K162" s="27" t="n"/>
      <c r="L162" s="28" t="n"/>
      <c r="N162" s="171" t="n"/>
      <c r="O162" s="171" t="n"/>
      <c r="P162" s="172" t="n"/>
      <c r="Q162" s="171" t="n"/>
      <c r="R162" s="351" t="n"/>
      <c r="S162" s="351" t="n"/>
    </row>
    <row r="163">
      <c r="J163" s="28" t="n"/>
      <c r="K163" s="27" t="n"/>
      <c r="L163" s="28" t="n"/>
      <c r="N163" s="171" t="n"/>
      <c r="O163" s="171" t="n"/>
      <c r="P163" s="172" t="n"/>
      <c r="Q163" s="171" t="n"/>
      <c r="R163" s="351" t="n"/>
      <c r="S163" s="351" t="n"/>
    </row>
    <row r="164">
      <c r="J164" s="28" t="n"/>
      <c r="K164" s="27" t="n"/>
      <c r="L164" s="28" t="n"/>
      <c r="N164" s="171" t="n"/>
      <c r="O164" s="171" t="n"/>
      <c r="P164" s="172" t="n"/>
      <c r="Q164" s="171" t="n"/>
      <c r="R164" s="351" t="n"/>
      <c r="S164" s="351" t="n"/>
    </row>
    <row r="165">
      <c r="J165" s="28" t="n"/>
      <c r="K165" s="27" t="n"/>
      <c r="L165" s="28" t="n"/>
      <c r="N165" s="171" t="n"/>
      <c r="O165" s="171" t="n"/>
      <c r="P165" s="172" t="n"/>
      <c r="Q165" s="171" t="n"/>
      <c r="R165" s="351" t="n"/>
      <c r="S165" s="351" t="n"/>
    </row>
    <row r="166">
      <c r="J166" s="28" t="n"/>
      <c r="K166" s="27" t="n"/>
      <c r="L166" s="28" t="n"/>
      <c r="N166" s="171" t="n"/>
      <c r="O166" s="171" t="n"/>
      <c r="P166" s="172" t="n"/>
      <c r="Q166" s="171" t="n"/>
      <c r="R166" s="351" t="n"/>
      <c r="S166" s="351" t="n"/>
    </row>
    <row r="167">
      <c r="J167" s="28" t="n"/>
      <c r="K167" s="27" t="n"/>
      <c r="L167" s="28" t="n"/>
      <c r="N167" s="171" t="n"/>
      <c r="O167" s="171" t="n"/>
      <c r="P167" s="172" t="n"/>
      <c r="Q167" s="171" t="n"/>
      <c r="R167" s="351" t="n"/>
      <c r="S167" s="351" t="n"/>
    </row>
    <row r="168">
      <c r="J168" s="28" t="n"/>
      <c r="K168" s="27" t="n"/>
      <c r="L168" s="28" t="n"/>
      <c r="N168" s="171" t="n"/>
      <c r="O168" s="171" t="n"/>
      <c r="P168" s="172" t="n"/>
      <c r="Q168" s="171" t="n"/>
      <c r="R168" s="351" t="n"/>
      <c r="S168" s="351" t="n"/>
    </row>
    <row r="169">
      <c r="J169" s="28" t="n"/>
      <c r="K169" s="27" t="n"/>
      <c r="L169" s="28" t="n"/>
      <c r="N169" s="171" t="n"/>
      <c r="O169" s="171" t="n"/>
      <c r="P169" s="172" t="n"/>
      <c r="Q169" s="171" t="n"/>
      <c r="R169" s="351" t="n"/>
      <c r="S169" s="351" t="n"/>
    </row>
    <row r="170">
      <c r="J170" s="28" t="n"/>
      <c r="K170" s="27" t="n"/>
      <c r="L170" s="28" t="n"/>
      <c r="N170" s="171" t="n"/>
      <c r="O170" s="171" t="n"/>
      <c r="P170" s="172" t="n"/>
      <c r="Q170" s="171" t="n"/>
      <c r="R170" s="351" t="n"/>
      <c r="S170" s="351" t="n"/>
    </row>
    <row r="171">
      <c r="J171" s="28" t="n"/>
      <c r="K171" s="27" t="n"/>
      <c r="L171" s="28" t="n"/>
      <c r="N171" s="171" t="n"/>
      <c r="O171" s="171" t="n"/>
      <c r="P171" s="172" t="n"/>
      <c r="Q171" s="171" t="n"/>
      <c r="R171" s="351" t="n"/>
      <c r="S171" s="351" t="n"/>
    </row>
    <row r="172">
      <c r="J172" s="28" t="n"/>
      <c r="K172" s="27" t="n"/>
      <c r="L172" s="28" t="n"/>
      <c r="N172" s="171" t="n"/>
      <c r="O172" s="171" t="n"/>
      <c r="P172" s="172" t="n"/>
      <c r="Q172" s="171" t="n"/>
      <c r="R172" s="351" t="n"/>
      <c r="S172" s="351" t="n"/>
    </row>
    <row r="173">
      <c r="J173" s="28" t="n"/>
      <c r="K173" s="27" t="n"/>
      <c r="L173" s="28" t="n"/>
      <c r="N173" s="171" t="n"/>
      <c r="O173" s="171" t="n"/>
      <c r="P173" s="172" t="n"/>
      <c r="Q173" s="171" t="n"/>
      <c r="R173" s="351" t="n"/>
      <c r="S173" s="351" t="n"/>
    </row>
    <row r="174">
      <c r="J174" s="28" t="n"/>
      <c r="K174" s="27" t="n"/>
      <c r="L174" s="28" t="n"/>
      <c r="N174" s="171" t="n"/>
      <c r="O174" s="171" t="n"/>
      <c r="P174" s="172" t="n"/>
      <c r="Q174" s="171" t="n"/>
      <c r="R174" s="351" t="n"/>
      <c r="S174" s="351" t="n"/>
    </row>
    <row r="175">
      <c r="J175" s="28" t="n"/>
      <c r="K175" s="27" t="n"/>
      <c r="L175" s="28" t="n"/>
      <c r="N175" s="171" t="n"/>
      <c r="O175" s="171" t="n"/>
      <c r="P175" s="172" t="n"/>
      <c r="Q175" s="171" t="n"/>
      <c r="R175" s="351" t="n"/>
      <c r="S175" s="351" t="n"/>
    </row>
    <row r="176">
      <c r="J176" s="28" t="n"/>
      <c r="K176" s="27" t="n"/>
      <c r="L176" s="28" t="n"/>
      <c r="N176" s="171" t="n"/>
      <c r="O176" s="171" t="n"/>
      <c r="P176" s="172" t="n"/>
      <c r="Q176" s="171" t="n"/>
      <c r="R176" s="351" t="n"/>
      <c r="S176" s="351" t="n"/>
    </row>
    <row r="177">
      <c r="J177" s="28" t="n"/>
      <c r="K177" s="27" t="n"/>
      <c r="L177" s="28" t="n"/>
      <c r="N177" s="171" t="n"/>
      <c r="O177" s="171" t="n"/>
      <c r="P177" s="172" t="n"/>
      <c r="Q177" s="171" t="n"/>
      <c r="R177" s="351" t="n"/>
      <c r="S177" s="351" t="n"/>
    </row>
    <row r="178">
      <c r="J178" s="28" t="n"/>
      <c r="K178" s="27" t="n"/>
      <c r="L178" s="28" t="n"/>
      <c r="N178" s="171" t="n"/>
      <c r="O178" s="171" t="n"/>
      <c r="P178" s="172" t="n"/>
      <c r="Q178" s="171" t="n"/>
      <c r="R178" s="351" t="n"/>
      <c r="S178" s="351" t="n"/>
    </row>
    <row r="179">
      <c r="J179" s="28" t="n"/>
      <c r="K179" s="27" t="n"/>
      <c r="L179" s="28" t="n"/>
      <c r="N179" s="171" t="n"/>
      <c r="O179" s="171" t="n"/>
      <c r="P179" s="172" t="n"/>
      <c r="Q179" s="171" t="n"/>
      <c r="R179" s="351" t="n"/>
      <c r="S179" s="351" t="n"/>
    </row>
    <row r="180">
      <c r="J180" s="28" t="n"/>
      <c r="K180" s="27" t="n"/>
      <c r="L180" s="28" t="n"/>
      <c r="N180" s="171" t="n"/>
      <c r="O180" s="171" t="n"/>
      <c r="P180" s="172" t="n"/>
      <c r="Q180" s="171" t="n"/>
      <c r="R180" s="351" t="n"/>
      <c r="S180" s="351" t="n"/>
    </row>
    <row r="181">
      <c r="J181" s="28" t="n"/>
      <c r="K181" s="27" t="n"/>
      <c r="L181" s="28" t="n"/>
      <c r="N181" s="171" t="n"/>
      <c r="O181" s="171" t="n"/>
      <c r="P181" s="172" t="n"/>
      <c r="Q181" s="171" t="n"/>
      <c r="R181" s="351" t="n"/>
      <c r="S181" s="351" t="n"/>
    </row>
    <row r="182">
      <c r="J182" s="28" t="n"/>
      <c r="K182" s="27" t="n"/>
      <c r="L182" s="28" t="n"/>
      <c r="N182" s="171" t="n"/>
      <c r="O182" s="171" t="n"/>
      <c r="P182" s="172" t="n"/>
      <c r="Q182" s="171" t="n"/>
      <c r="R182" s="351" t="n"/>
      <c r="S182" s="351" t="n"/>
    </row>
    <row r="183">
      <c r="J183" s="28" t="n"/>
      <c r="K183" s="27" t="n"/>
      <c r="L183" s="28" t="n"/>
      <c r="N183" s="171" t="n"/>
      <c r="O183" s="171" t="n"/>
      <c r="P183" s="172" t="n"/>
      <c r="Q183" s="171" t="n"/>
      <c r="R183" s="351" t="n"/>
      <c r="S183" s="351" t="n"/>
    </row>
    <row r="184">
      <c r="J184" s="28" t="n"/>
      <c r="K184" s="27" t="n"/>
      <c r="L184" s="28" t="n"/>
      <c r="N184" s="171" t="n"/>
      <c r="O184" s="171" t="n"/>
      <c r="P184" s="172" t="n"/>
      <c r="Q184" s="171" t="n"/>
      <c r="R184" s="351" t="n"/>
      <c r="S184" s="351" t="n"/>
    </row>
    <row r="185">
      <c r="J185" s="28" t="n"/>
      <c r="K185" s="27" t="n"/>
      <c r="L185" s="28" t="n"/>
      <c r="N185" s="171" t="n"/>
      <c r="O185" s="171" t="n"/>
      <c r="P185" s="172" t="n"/>
      <c r="Q185" s="171" t="n"/>
      <c r="R185" s="351" t="n"/>
      <c r="S185" s="351" t="n"/>
    </row>
    <row r="186">
      <c r="J186" s="28" t="n"/>
      <c r="K186" s="27" t="n"/>
      <c r="L186" s="28" t="n"/>
      <c r="N186" s="171" t="n"/>
      <c r="O186" s="171" t="n"/>
      <c r="P186" s="172" t="n"/>
      <c r="Q186" s="171" t="n"/>
      <c r="R186" s="351" t="n"/>
      <c r="S186" s="351" t="n"/>
    </row>
    <row r="187">
      <c r="J187" s="28" t="n"/>
      <c r="K187" s="27" t="n"/>
      <c r="L187" s="28" t="n"/>
      <c r="N187" s="171" t="n"/>
      <c r="O187" s="171" t="n"/>
      <c r="P187" s="172" t="n"/>
      <c r="Q187" s="171" t="n"/>
      <c r="R187" s="351" t="n"/>
      <c r="S187" s="351" t="n"/>
    </row>
    <row r="188">
      <c r="J188" s="28" t="n"/>
      <c r="K188" s="27" t="n"/>
      <c r="L188" s="28" t="n"/>
      <c r="N188" s="171" t="n"/>
      <c r="O188" s="171" t="n"/>
      <c r="P188" s="172" t="n"/>
      <c r="Q188" s="171" t="n"/>
      <c r="R188" s="351" t="n"/>
      <c r="S188" s="351" t="n"/>
    </row>
    <row r="189">
      <c r="J189" s="28" t="n"/>
      <c r="K189" s="27" t="n"/>
      <c r="L189" s="28" t="n"/>
      <c r="N189" s="171" t="n"/>
      <c r="O189" s="171" t="n"/>
      <c r="P189" s="172" t="n"/>
      <c r="Q189" s="171" t="n"/>
      <c r="R189" s="351" t="n"/>
      <c r="S189" s="351" t="n"/>
    </row>
    <row r="190">
      <c r="J190" s="28" t="n"/>
      <c r="K190" s="27" t="n"/>
      <c r="L190" s="28" t="n"/>
      <c r="N190" s="171" t="n"/>
      <c r="O190" s="171" t="n"/>
      <c r="P190" s="172" t="n"/>
      <c r="Q190" s="171" t="n"/>
      <c r="R190" s="351" t="n"/>
      <c r="S190" s="351" t="n"/>
    </row>
    <row r="191">
      <c r="J191" s="28" t="n"/>
      <c r="K191" s="27" t="n"/>
      <c r="L191" s="28" t="n"/>
      <c r="N191" s="171" t="n"/>
      <c r="O191" s="171" t="n"/>
      <c r="P191" s="172" t="n"/>
      <c r="Q191" s="171" t="n"/>
      <c r="R191" s="351" t="n"/>
      <c r="S191" s="351" t="n"/>
    </row>
    <row r="192">
      <c r="J192" s="28" t="n"/>
      <c r="K192" s="27" t="n"/>
      <c r="L192" s="28" t="n"/>
      <c r="N192" s="171" t="n"/>
      <c r="O192" s="171" t="n"/>
      <c r="P192" s="172" t="n"/>
      <c r="Q192" s="171" t="n"/>
      <c r="R192" s="351" t="n"/>
      <c r="S192" s="351" t="n"/>
    </row>
    <row r="193">
      <c r="J193" s="28" t="n"/>
      <c r="K193" s="27" t="n"/>
      <c r="L193" s="28" t="n"/>
      <c r="N193" s="171" t="n"/>
      <c r="O193" s="171" t="n"/>
      <c r="P193" s="172" t="n"/>
      <c r="Q193" s="171" t="n"/>
      <c r="R193" s="351" t="n"/>
      <c r="S193" s="351" t="n"/>
    </row>
    <row r="194">
      <c r="J194" s="28" t="n"/>
      <c r="K194" s="27" t="n"/>
      <c r="L194" s="28" t="n"/>
      <c r="N194" s="171" t="n"/>
      <c r="O194" s="171" t="n"/>
      <c r="P194" s="172" t="n"/>
      <c r="Q194" s="171" t="n"/>
      <c r="R194" s="351" t="n"/>
      <c r="S194" s="351" t="n"/>
    </row>
    <row r="195">
      <c r="J195" s="28" t="n"/>
      <c r="K195" s="27" t="n"/>
      <c r="L195" s="28" t="n"/>
      <c r="N195" s="171" t="n"/>
      <c r="O195" s="171" t="n"/>
      <c r="P195" s="172" t="n"/>
      <c r="Q195" s="171" t="n"/>
      <c r="R195" s="351" t="n"/>
      <c r="S195" s="351" t="n"/>
    </row>
    <row r="196">
      <c r="J196" s="28" t="n"/>
      <c r="K196" s="27" t="n"/>
      <c r="L196" s="28" t="n"/>
      <c r="N196" s="171" t="n"/>
      <c r="O196" s="171" t="n"/>
      <c r="P196" s="172" t="n"/>
      <c r="Q196" s="171" t="n"/>
      <c r="R196" s="351" t="n"/>
      <c r="S196" s="351" t="n"/>
    </row>
    <row r="197">
      <c r="J197" s="28" t="n"/>
      <c r="K197" s="27" t="n"/>
      <c r="L197" s="28" t="n"/>
      <c r="N197" s="171" t="n"/>
      <c r="O197" s="171" t="n"/>
      <c r="P197" s="172" t="n"/>
      <c r="Q197" s="171" t="n"/>
      <c r="R197" s="351" t="n"/>
      <c r="S197" s="351" t="n"/>
    </row>
    <row r="198">
      <c r="J198" s="28" t="n"/>
      <c r="K198" s="27" t="n"/>
      <c r="L198" s="28" t="n"/>
      <c r="N198" s="171" t="n"/>
      <c r="O198" s="171" t="n"/>
      <c r="P198" s="172" t="n"/>
      <c r="Q198" s="171" t="n"/>
      <c r="R198" s="351" t="n"/>
      <c r="S198" s="351" t="n"/>
    </row>
    <row r="199">
      <c r="J199" s="28" t="n"/>
      <c r="K199" s="27" t="n"/>
      <c r="L199" s="28" t="n"/>
      <c r="N199" s="171" t="n"/>
      <c r="O199" s="171" t="n"/>
      <c r="P199" s="172" t="n"/>
      <c r="Q199" s="171" t="n"/>
      <c r="R199" s="351" t="n"/>
      <c r="S199" s="351" t="n"/>
    </row>
    <row r="200">
      <c r="J200" s="28" t="n"/>
      <c r="K200" s="27" t="n"/>
      <c r="L200" s="28" t="n"/>
      <c r="N200" s="171" t="n"/>
      <c r="O200" s="171" t="n"/>
      <c r="P200" s="172" t="n"/>
      <c r="Q200" s="171" t="n"/>
      <c r="R200" s="351" t="n"/>
      <c r="S200" s="351" t="n"/>
    </row>
    <row r="201">
      <c r="J201" s="28" t="n"/>
      <c r="K201" s="27" t="n"/>
      <c r="L201" s="28" t="n"/>
      <c r="N201" s="171" t="n"/>
      <c r="O201" s="171" t="n"/>
      <c r="P201" s="172" t="n"/>
      <c r="Q201" s="171" t="n"/>
      <c r="R201" s="351" t="n"/>
      <c r="S201" s="351" t="n"/>
    </row>
    <row r="202">
      <c r="J202" s="28" t="n"/>
      <c r="K202" s="27" t="n"/>
      <c r="L202" s="28" t="n"/>
      <c r="N202" s="171" t="n"/>
      <c r="O202" s="171" t="n"/>
      <c r="P202" s="172" t="n"/>
      <c r="Q202" s="171" t="n"/>
      <c r="R202" s="351" t="n"/>
      <c r="S202" s="351" t="n"/>
    </row>
    <row r="203">
      <c r="J203" s="28" t="n"/>
      <c r="K203" s="27" t="n"/>
      <c r="L203" s="28" t="n"/>
      <c r="N203" s="171" t="n"/>
      <c r="O203" s="171" t="n"/>
      <c r="P203" s="172" t="n"/>
      <c r="Q203" s="171" t="n"/>
      <c r="R203" s="351" t="n"/>
      <c r="S203" s="351" t="n"/>
    </row>
    <row r="204">
      <c r="J204" s="28" t="n"/>
      <c r="K204" s="27" t="n"/>
      <c r="L204" s="28" t="n"/>
      <c r="N204" s="171" t="n"/>
      <c r="O204" s="171" t="n"/>
      <c r="P204" s="172" t="n"/>
      <c r="Q204" s="171" t="n"/>
      <c r="R204" s="351" t="n"/>
      <c r="S204" s="351" t="n"/>
    </row>
    <row r="205">
      <c r="J205" s="28" t="n"/>
      <c r="K205" s="27" t="n"/>
      <c r="L205" s="28" t="n"/>
      <c r="N205" s="171" t="n"/>
      <c r="O205" s="171" t="n"/>
      <c r="P205" s="172" t="n"/>
      <c r="Q205" s="171" t="n"/>
      <c r="R205" s="351" t="n"/>
      <c r="S205" s="351" t="n"/>
    </row>
    <row r="206">
      <c r="J206" s="28" t="n"/>
      <c r="K206" s="27" t="n"/>
      <c r="L206" s="28" t="n"/>
      <c r="N206" s="171" t="n"/>
      <c r="O206" s="171" t="n"/>
      <c r="P206" s="172" t="n"/>
      <c r="Q206" s="171" t="n"/>
      <c r="R206" s="351" t="n"/>
      <c r="S206" s="351" t="n"/>
    </row>
    <row r="207">
      <c r="J207" s="28" t="n"/>
      <c r="K207" s="27" t="n"/>
      <c r="L207" s="28" t="n"/>
      <c r="N207" s="171" t="n"/>
      <c r="O207" s="171" t="n"/>
      <c r="P207" s="172" t="n"/>
      <c r="Q207" s="171" t="n"/>
      <c r="R207" s="351" t="n"/>
      <c r="S207" s="351" t="n"/>
    </row>
    <row r="208">
      <c r="J208" s="28" t="n"/>
      <c r="K208" s="27" t="n"/>
      <c r="L208" s="28" t="n"/>
      <c r="N208" s="171" t="n"/>
      <c r="O208" s="171" t="n"/>
      <c r="P208" s="172" t="n"/>
      <c r="Q208" s="171" t="n"/>
      <c r="R208" s="351" t="n"/>
      <c r="S208" s="351" t="n"/>
    </row>
    <row r="209">
      <c r="J209" s="28" t="n"/>
      <c r="K209" s="27" t="n"/>
      <c r="L209" s="28" t="n"/>
      <c r="N209" s="171" t="n"/>
      <c r="O209" s="171" t="n"/>
      <c r="P209" s="172" t="n"/>
      <c r="Q209" s="171" t="n"/>
      <c r="R209" s="351" t="n"/>
      <c r="S209" s="351" t="n"/>
    </row>
    <row r="210">
      <c r="J210" s="28" t="n"/>
      <c r="K210" s="27" t="n"/>
      <c r="L210" s="28" t="n"/>
      <c r="N210" s="171" t="n"/>
      <c r="O210" s="171" t="n"/>
      <c r="P210" s="172" t="n"/>
      <c r="Q210" s="171" t="n"/>
      <c r="R210" s="351" t="n"/>
      <c r="S210" s="351" t="n"/>
    </row>
    <row r="211">
      <c r="J211" s="28" t="n"/>
      <c r="K211" s="27" t="n"/>
      <c r="L211" s="28" t="n"/>
      <c r="N211" s="171" t="n"/>
      <c r="O211" s="171" t="n"/>
      <c r="P211" s="172" t="n"/>
      <c r="Q211" s="171" t="n"/>
      <c r="R211" s="351" t="n"/>
      <c r="S211" s="351" t="n"/>
    </row>
    <row r="212">
      <c r="J212" s="28" t="n"/>
      <c r="K212" s="27" t="n"/>
      <c r="L212" s="28" t="n"/>
      <c r="N212" s="171" t="n"/>
      <c r="O212" s="171" t="n"/>
      <c r="P212" s="172" t="n"/>
      <c r="Q212" s="171" t="n"/>
      <c r="R212" s="351" t="n"/>
      <c r="S212" s="351" t="n"/>
    </row>
    <row r="213">
      <c r="J213" s="28" t="n"/>
      <c r="K213" s="27" t="n"/>
      <c r="L213" s="28" t="n"/>
      <c r="N213" s="171" t="n"/>
      <c r="O213" s="171" t="n"/>
      <c r="P213" s="172" t="n"/>
      <c r="Q213" s="171" t="n"/>
      <c r="R213" s="351" t="n"/>
      <c r="S213" s="351" t="n"/>
    </row>
    <row r="214">
      <c r="J214" s="28" t="n"/>
      <c r="K214" s="27" t="n"/>
      <c r="L214" s="28" t="n"/>
      <c r="N214" s="171" t="n"/>
      <c r="O214" s="171" t="n"/>
      <c r="P214" s="172" t="n"/>
      <c r="Q214" s="171" t="n"/>
      <c r="R214" s="351" t="n"/>
      <c r="S214" s="351" t="n"/>
    </row>
    <row r="215">
      <c r="J215" s="28" t="n"/>
      <c r="K215" s="27" t="n"/>
      <c r="L215" s="28" t="n"/>
      <c r="N215" s="171" t="n"/>
      <c r="O215" s="171" t="n"/>
      <c r="P215" s="172" t="n"/>
      <c r="Q215" s="171" t="n"/>
      <c r="R215" s="351" t="n"/>
      <c r="S215" s="351" t="n"/>
    </row>
    <row r="216">
      <c r="J216" s="28" t="n"/>
      <c r="K216" s="27" t="n"/>
      <c r="L216" s="28" t="n"/>
      <c r="N216" s="171" t="n"/>
      <c r="O216" s="171" t="n"/>
      <c r="P216" s="172" t="n"/>
      <c r="Q216" s="171" t="n"/>
      <c r="R216" s="351" t="n"/>
      <c r="S216" s="351" t="n"/>
    </row>
    <row r="217">
      <c r="J217" s="28" t="n"/>
      <c r="K217" s="27" t="n"/>
      <c r="L217" s="28" t="n"/>
      <c r="N217" s="171" t="n"/>
      <c r="O217" s="171" t="n"/>
      <c r="P217" s="172" t="n"/>
      <c r="Q217" s="171" t="n"/>
      <c r="R217" s="351" t="n"/>
      <c r="S217" s="351" t="n"/>
    </row>
    <row r="218">
      <c r="J218" s="28" t="n"/>
      <c r="K218" s="27" t="n"/>
      <c r="L218" s="28" t="n"/>
      <c r="N218" s="171" t="n"/>
      <c r="O218" s="171" t="n"/>
      <c r="P218" s="172" t="n"/>
      <c r="Q218" s="171" t="n"/>
      <c r="R218" s="351" t="n"/>
      <c r="S218" s="351" t="n"/>
    </row>
    <row r="219">
      <c r="J219" s="28" t="n"/>
      <c r="K219" s="27" t="n"/>
      <c r="L219" s="28" t="n"/>
      <c r="N219" s="171" t="n"/>
      <c r="O219" s="171" t="n"/>
      <c r="P219" s="172" t="n"/>
      <c r="Q219" s="171" t="n"/>
      <c r="R219" s="351" t="n"/>
      <c r="S219" s="351" t="n"/>
    </row>
    <row r="220">
      <c r="J220" s="28" t="n"/>
      <c r="K220" s="27" t="n"/>
      <c r="L220" s="28" t="n"/>
      <c r="N220" s="171" t="n"/>
      <c r="O220" s="171" t="n"/>
      <c r="P220" s="172" t="n"/>
      <c r="Q220" s="171" t="n"/>
      <c r="R220" s="351" t="n"/>
      <c r="S220" s="351" t="n"/>
    </row>
    <row r="221">
      <c r="J221" s="28" t="n"/>
      <c r="K221" s="27" t="n"/>
      <c r="L221" s="28" t="n"/>
      <c r="N221" s="171" t="n"/>
      <c r="O221" s="171" t="n"/>
      <c r="P221" s="172" t="n"/>
      <c r="Q221" s="171" t="n"/>
      <c r="R221" s="351" t="n"/>
      <c r="S221" s="351" t="n"/>
    </row>
    <row r="222">
      <c r="J222" s="28" t="n"/>
      <c r="K222" s="27" t="n"/>
      <c r="L222" s="28" t="n"/>
      <c r="N222" s="171" t="n"/>
      <c r="O222" s="171" t="n"/>
      <c r="P222" s="172" t="n"/>
      <c r="Q222" s="171" t="n"/>
      <c r="R222" s="351" t="n"/>
      <c r="S222" s="351" t="n"/>
    </row>
    <row r="223">
      <c r="B223" s="27" t="n"/>
      <c r="C223" s="27" t="n"/>
      <c r="D223" s="27" t="n"/>
      <c r="E223" s="27" t="n"/>
      <c r="F223" s="27" t="n"/>
      <c r="G223" s="27" t="n"/>
      <c r="H223" s="27" t="n"/>
      <c r="J223" s="28" t="n"/>
      <c r="K223" s="27" t="n"/>
      <c r="L223" s="28" t="n"/>
      <c r="N223" s="171" t="n"/>
      <c r="O223" s="171" t="n"/>
      <c r="P223" s="351" t="n"/>
      <c r="Q223" s="171" t="n"/>
      <c r="R223" s="351" t="n"/>
      <c r="S223" s="351" t="n"/>
    </row>
    <row r="224">
      <c r="B224" s="27" t="n"/>
      <c r="C224" s="27" t="n"/>
      <c r="D224" s="27" t="n"/>
      <c r="E224" s="27" t="n"/>
      <c r="F224" s="27" t="n"/>
      <c r="G224" s="27" t="n"/>
      <c r="H224" s="27" t="n"/>
      <c r="J224" s="28" t="n"/>
      <c r="K224" s="27" t="n"/>
      <c r="L224" s="28" t="n"/>
      <c r="N224" s="171" t="n"/>
      <c r="O224" s="171" t="n"/>
      <c r="P224" s="351" t="n"/>
      <c r="Q224" s="171" t="n"/>
      <c r="R224" s="351" t="n"/>
      <c r="S224" s="351" t="n"/>
    </row>
    <row r="225">
      <c r="B225" s="27" t="n"/>
      <c r="C225" s="27" t="n"/>
      <c r="D225" s="27" t="n"/>
      <c r="E225" s="27" t="n"/>
      <c r="F225" s="27" t="n"/>
      <c r="G225" s="27" t="n"/>
      <c r="H225" s="27" t="n"/>
      <c r="J225" s="28" t="n"/>
      <c r="K225" s="27" t="n"/>
      <c r="L225" s="28" t="n"/>
      <c r="N225" s="171" t="n"/>
      <c r="O225" s="171" t="n"/>
      <c r="P225" s="351" t="n"/>
      <c r="Q225" s="171" t="n"/>
      <c r="R225" s="351" t="n"/>
      <c r="S225" s="351" t="n"/>
    </row>
    <row r="226">
      <c r="B226" s="27" t="n"/>
      <c r="C226" s="27" t="n"/>
      <c r="D226" s="27" t="n"/>
      <c r="E226" s="27" t="n"/>
      <c r="F226" s="27" t="n"/>
      <c r="G226" s="27" t="n"/>
      <c r="H226" s="27" t="n"/>
      <c r="J226" s="28" t="n"/>
      <c r="K226" s="27" t="n"/>
      <c r="L226" s="28" t="n"/>
      <c r="N226" s="171" t="n"/>
      <c r="O226" s="171" t="n"/>
      <c r="P226" s="351" t="n"/>
      <c r="Q226" s="171" t="n"/>
      <c r="R226" s="351" t="n"/>
      <c r="S226" s="351" t="n"/>
    </row>
    <row r="227">
      <c r="B227" s="27" t="n"/>
      <c r="C227" s="27" t="n"/>
      <c r="D227" s="27" t="n"/>
      <c r="E227" s="27" t="n"/>
      <c r="F227" s="27" t="n"/>
      <c r="G227" s="27" t="n"/>
      <c r="H227" s="27" t="n"/>
      <c r="J227" s="28" t="n"/>
      <c r="K227" s="27" t="n"/>
      <c r="L227" s="28" t="n"/>
      <c r="N227" s="171" t="n"/>
      <c r="O227" s="171" t="n"/>
      <c r="P227" s="351" t="n"/>
      <c r="Q227" s="171" t="n"/>
      <c r="R227" s="351" t="n"/>
      <c r="S227" s="351" t="n"/>
    </row>
    <row r="228">
      <c r="B228" s="121" t="n"/>
      <c r="C228" s="121" t="n"/>
      <c r="D228" s="121" t="n"/>
      <c r="E228" s="121" t="n"/>
      <c r="F228" s="121" t="n"/>
      <c r="G228" s="121" t="n"/>
      <c r="H228" s="375" t="n"/>
      <c r="J228" s="28" t="n"/>
      <c r="K228" s="27" t="n"/>
      <c r="L228" s="28" t="n"/>
      <c r="N228" s="171" t="n"/>
      <c r="O228" s="171" t="n"/>
      <c r="P228" s="351" t="n"/>
      <c r="Q228" s="171" t="n"/>
      <c r="R228" s="351" t="n"/>
      <c r="S228" s="351" t="n"/>
    </row>
    <row r="229">
      <c r="J229" s="28" t="n"/>
      <c r="K229" s="27" t="n"/>
      <c r="L229" s="28" t="n"/>
      <c r="N229" s="171" t="n"/>
      <c r="O229" s="171" t="n"/>
      <c r="P229" s="351" t="n"/>
      <c r="Q229" s="171" t="n"/>
      <c r="R229" s="351" t="n"/>
      <c r="S229" s="351" t="n"/>
    </row>
    <row r="230">
      <c r="J230" s="28" t="n"/>
      <c r="K230" s="27" t="n"/>
      <c r="L230" s="28" t="n"/>
      <c r="N230" s="171" t="n"/>
      <c r="O230" s="171" t="n"/>
      <c r="P230" s="351" t="n"/>
      <c r="Q230" s="171" t="n"/>
      <c r="R230" s="351" t="n"/>
      <c r="S230" s="351" t="n"/>
    </row>
    <row r="231">
      <c r="J231" s="28" t="n"/>
      <c r="K231" s="27" t="n"/>
      <c r="L231" s="28" t="n"/>
      <c r="N231" s="171" t="n"/>
      <c r="O231" s="171" t="n"/>
      <c r="P231" s="351" t="n"/>
      <c r="Q231" s="171" t="n"/>
      <c r="R231" s="351" t="n"/>
      <c r="S231" s="351" t="n"/>
    </row>
    <row r="232">
      <c r="J232" s="28" t="n"/>
      <c r="K232" s="27" t="n"/>
      <c r="L232" s="28" t="n"/>
      <c r="N232" s="171" t="n"/>
      <c r="O232" s="171" t="n"/>
      <c r="P232" s="351" t="n"/>
      <c r="Q232" s="171" t="n"/>
      <c r="R232" s="351" t="n"/>
      <c r="S232" s="351" t="n"/>
    </row>
    <row r="233">
      <c r="J233" s="28" t="n"/>
      <c r="K233" s="27" t="n"/>
      <c r="L233" s="28" t="n"/>
      <c r="N233" s="171" t="n"/>
      <c r="O233" s="171" t="n"/>
      <c r="P233" s="351" t="n"/>
      <c r="Q233" s="171" t="n"/>
      <c r="R233" s="351" t="n"/>
      <c r="S233" s="351" t="n"/>
    </row>
    <row r="234">
      <c r="J234" s="28" t="n"/>
      <c r="K234" s="27" t="n"/>
      <c r="L234" s="28" t="n"/>
      <c r="N234" s="171" t="n"/>
      <c r="O234" s="171" t="n"/>
      <c r="P234" s="351" t="n"/>
      <c r="Q234" s="171" t="n"/>
      <c r="R234" s="351" t="n"/>
      <c r="S234" s="351" t="n"/>
    </row>
    <row r="235">
      <c r="J235" s="28" t="n"/>
      <c r="K235" s="27" t="n"/>
      <c r="L235" s="28" t="n"/>
      <c r="N235" s="171" t="n"/>
      <c r="O235" s="171" t="n"/>
      <c r="P235" s="351" t="n"/>
      <c r="Q235" s="171" t="n"/>
      <c r="R235" s="351" t="n"/>
      <c r="S235" s="351" t="n"/>
    </row>
    <row r="236">
      <c r="J236" s="28" t="n"/>
      <c r="K236" s="27" t="n"/>
      <c r="L236" s="28" t="n"/>
      <c r="N236" s="171" t="n"/>
      <c r="O236" s="171" t="n"/>
      <c r="P236" s="351" t="n"/>
      <c r="Q236" s="171" t="n"/>
      <c r="R236" s="351" t="n"/>
      <c r="S236" s="351" t="n"/>
    </row>
  </sheetData>
  <mergeCells count="18">
    <mergeCell ref="J2:N2"/>
    <mergeCell ref="G3:H3"/>
    <mergeCell ref="J3:N3"/>
    <mergeCell ref="I12:N12"/>
    <mergeCell ref="G6:H6"/>
    <mergeCell ref="G7:H7"/>
    <mergeCell ref="J7:N7"/>
    <mergeCell ref="G9:H9"/>
    <mergeCell ref="G11:H11"/>
    <mergeCell ref="J11:N11"/>
    <mergeCell ref="J6:N6"/>
    <mergeCell ref="D8:E8"/>
    <mergeCell ref="G8:H8"/>
    <mergeCell ref="J8:N8"/>
    <mergeCell ref="J9:N9"/>
    <mergeCell ref="G10:H10"/>
    <mergeCell ref="J10:N10"/>
    <mergeCell ref="D7:E7"/>
  </mergeCells>
  <conditionalFormatting sqref="U78 U96:U99">
    <cfRule priority="26" stopIfTrue="1" type="uniqueValues"/>
  </conditionalFormatting>
  <conditionalFormatting sqref="U60">
    <cfRule priority="25" stopIfTrue="1" type="uniqueValues"/>
  </conditionalFormatting>
  <conditionalFormatting sqref="V121">
    <cfRule priority="24" stopIfTrue="1" type="uniqueValues"/>
  </conditionalFormatting>
  <conditionalFormatting sqref="AC121">
    <cfRule priority="23" stopIfTrue="1" type="uniqueValues"/>
  </conditionalFormatting>
  <conditionalFormatting sqref="V141">
    <cfRule priority="22" stopIfTrue="1" type="uniqueValues"/>
  </conditionalFormatting>
  <conditionalFormatting sqref="AC141">
    <cfRule priority="21" stopIfTrue="1" type="uniqueValues"/>
  </conditionalFormatting>
  <conditionalFormatting sqref="V161">
    <cfRule priority="20" stopIfTrue="1" type="uniqueValues"/>
  </conditionalFormatting>
  <conditionalFormatting sqref="AC161">
    <cfRule priority="19" stopIfTrue="1" type="uniqueValues"/>
  </conditionalFormatting>
  <conditionalFormatting sqref="AA60">
    <cfRule priority="18" stopIfTrue="1" type="uniqueValues"/>
  </conditionalFormatting>
  <conditionalFormatting sqref="U95">
    <cfRule priority="17" stopIfTrue="1" type="uniqueValues"/>
  </conditionalFormatting>
  <conditionalFormatting sqref="AA78">
    <cfRule priority="16" stopIfTrue="1" type="uniqueValues"/>
  </conditionalFormatting>
  <conditionalFormatting sqref="I27">
    <cfRule priority="15" stopIfTrue="1" type="uniqueValues"/>
  </conditionalFormatting>
  <conditionalFormatting sqref="I28">
    <cfRule priority="14" stopIfTrue="1" type="uniqueValues"/>
  </conditionalFormatting>
  <conditionalFormatting sqref="I42 I29">
    <cfRule priority="13" stopIfTrue="1" type="uniqueValues"/>
  </conditionalFormatting>
  <conditionalFormatting sqref="I30">
    <cfRule priority="12" stopIfTrue="1" type="uniqueValues"/>
  </conditionalFormatting>
  <conditionalFormatting sqref="I33">
    <cfRule priority="11" stopIfTrue="1" type="uniqueValues"/>
  </conditionalFormatting>
  <conditionalFormatting sqref="I36">
    <cfRule priority="10" stopIfTrue="1" type="uniqueValues"/>
  </conditionalFormatting>
  <conditionalFormatting sqref="I39">
    <cfRule priority="9" stopIfTrue="1" type="uniqueValues"/>
  </conditionalFormatting>
  <conditionalFormatting sqref="I41">
    <cfRule priority="8" stopIfTrue="1" type="uniqueValues"/>
  </conditionalFormatting>
  <conditionalFormatting sqref="I32">
    <cfRule priority="7" stopIfTrue="1" type="uniqueValues"/>
  </conditionalFormatting>
  <conditionalFormatting sqref="I31">
    <cfRule priority="6" stopIfTrue="1" type="uniqueValues"/>
  </conditionalFormatting>
  <conditionalFormatting sqref="I35">
    <cfRule priority="5" stopIfTrue="1" type="uniqueValues"/>
  </conditionalFormatting>
  <conditionalFormatting sqref="I34">
    <cfRule priority="4" stopIfTrue="1" type="uniqueValues"/>
  </conditionalFormatting>
  <conditionalFormatting sqref="I37">
    <cfRule priority="3" stopIfTrue="1" type="uniqueValues"/>
  </conditionalFormatting>
  <conditionalFormatting sqref="I38">
    <cfRule priority="2" stopIfTrue="1" type="uniqueValues"/>
  </conditionalFormatting>
  <conditionalFormatting sqref="I40">
    <cfRule priority="1" stopIfTrue="1" type="uniqueValues"/>
  </conditionalFormatting>
  <pageMargins bottom="0.75" footer="0.3" header="0.3" left="0.7" right="0.7" top="0.75"/>
  <pageSetup fitToWidth="0" orientation="landscape" scale="30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ODT</dc:creator>
  <dcterms:created xsi:type="dcterms:W3CDTF">2017-11-13T17:33:09Z</dcterms:created>
  <dcterms:modified xsi:type="dcterms:W3CDTF">2019-10-15T21:11:36Z</dcterms:modified>
  <cp:lastModifiedBy>Li, Dingwen</cp:lastModifiedBy>
  <cp:lastPrinted>2019-10-10T01:50:19Z</cp:lastPrinted>
</cp:coreProperties>
</file>