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 ACT CENTRO" sheetId="1" state="visible" r:id="rId2"/>
    <sheet name="SGAF-ORG" sheetId="2" state="visible" r:id="rId3"/>
    <sheet name="SGAF" sheetId="3" state="visible" r:id="rId4"/>
    <sheet name="CONTROL ASISTENCIA" sheetId="4" state="visible" r:id="rId5"/>
    <sheet name="TIEMPO FALTADO" sheetId="5" state="visible" r:id="rId6"/>
    <sheet name="certifican" sheetId="6" state="visible" r:id="rId7"/>
    <sheet name="EncInicio" sheetId="7" state="visible" r:id="rId8"/>
    <sheet name="HojaObtenerDATO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<sst xmlns="http://schemas.openxmlformats.org/spreadsheetml/2006/main" count="223" uniqueCount="82">
  <si>
    <t xml:space="preserve">EJERCICIO</t>
  </si>
  <si>
    <t xml:space="preserve">2021-22</t>
  </si>
  <si>
    <t xml:space="preserve">SEPTIEMBRE</t>
  </si>
  <si>
    <t xml:space="preserve">OCTUBRE</t>
  </si>
  <si>
    <t xml:space="preserve">NOVIEMBRE</t>
  </si>
  <si>
    <t xml:space="preserve">DICIEMBRE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</si>
  <si>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</si>
  <si>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</si>
  <si>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</si>
  <si>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</si>
  <si>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</si>
  <si>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</si>
  <si>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SEMINARIO</t>
  </si>
  <si>
    <t xml:space="preserve">SESIONES</t>
  </si>
  <si>
    <t xml:space="preserve">TÍTULO</t>
  </si>
  <si>
    <t xml:space="preserve">FECHA DE INICIO</t>
  </si>
  <si>
    <t xml:space="preserve">CENTRO</t>
  </si>
  <si>
    <t xml:space="preserve">COD CENTRO</t>
  </si>
  <si>
    <t xml:space="preserve">horas  sesiones</t>
  </si>
  <si>
    <t xml:space="preserve">horas ponencias</t>
  </si>
  <si>
    <t xml:space="preserve">15:00 -  14:30</t>
  </si>
  <si>
    <t xml:space="preserve">CRÉDITOS</t>
  </si>
  <si>
    <t xml:space="preserve">NL</t>
  </si>
  <si>
    <t xml:space="preserve">NÚMERO DE ACTIVIDAD:</t>
  </si>
  <si>
    <t xml:space="preserve"> Total horas de DURACIÓN</t>
  </si>
  <si>
    <t xml:space="preserve">Total Ponencias</t>
  </si>
  <si>
    <t xml:space="preserve">HORAS</t>
  </si>
  <si>
    <t xml:space="preserve">CELDAS QUE SE TIENEN QUE RELLENAR PARA GENERAR CORRECTAMENTE</t>
  </si>
  <si>
    <t xml:space="preserve">CELDAS QUE SE TIENEN QUE RELLENAR SI HAY PONENCIAS</t>
  </si>
  <si>
    <t xml:space="preserve">A PARTIR DE ESTA CELDA SE PEGA LA FILA DE LA ACTIVIDAD DEL SGAF</t>
  </si>
  <si>
    <t xml:space="preserve">#</t>
  </si>
  <si>
    <t xml:space="preserve">NIF/NIE</t>
  </si>
  <si>
    <t xml:space="preserve">USUARIO</t>
  </si>
  <si>
    <t xml:space="preserve">TELÉFONO</t>
  </si>
  <si>
    <t xml:space="preserve">E-MAIL</t>
  </si>
  <si>
    <t xml:space="preserve">SITUACIÓN</t>
  </si>
  <si>
    <t xml:space="preserve">CUERPO</t>
  </si>
  <si>
    <t xml:space="preserve">ROL</t>
  </si>
  <si>
    <t xml:space="preserve">LOCALIDAD</t>
  </si>
  <si>
    <t xml:space="preserve">DAT</t>
  </si>
  <si>
    <t xml:space="preserve">INSCRITO</t>
  </si>
  <si>
    <t xml:space="preserve">FECHA</t>
  </si>
  <si>
    <t xml:space="preserve">MAX-AUSENCIA</t>
  </si>
  <si>
    <r>
      <rPr>
        <sz val="11"/>
        <color rgb="FF000000"/>
        <rFont val="Calibri"/>
        <family val="2"/>
      </rPr>
      <t xml:space="preserve">DURACIÓN SESIONES(</t>
    </r>
    <r>
      <rPr>
        <b val="true"/>
        <sz val="11"/>
        <color rgb="FF000000"/>
        <rFont val="Calibri"/>
        <family val="2"/>
      </rPr>
      <t xml:space="preserve">h</t>
    </r>
    <r>
      <rPr>
        <sz val="11"/>
        <color rgb="FF000000"/>
        <rFont val="Calibri"/>
        <family val="2"/>
      </rPr>
      <t xml:space="preserve">):</t>
    </r>
  </si>
  <si>
    <t xml:space="preserve">MÁXIMO EFECTIVO</t>
  </si>
  <si>
    <t xml:space="preserve">TOTAL</t>
  </si>
  <si>
    <t xml:space="preserve">faltadas</t>
  </si>
  <si>
    <t xml:space="preserve">TOTAL (h)</t>
  </si>
  <si>
    <t xml:space="preserve">,</t>
  </si>
  <si>
    <t xml:space="preserve">firstname</t>
  </si>
  <si>
    <t xml:space="preserve">lastname</t>
  </si>
  <si>
    <t xml:space="preserve">email</t>
  </si>
  <si>
    <t xml:space="preserve">attribute_1</t>
  </si>
  <si>
    <t xml:space="preserve">attribute_2</t>
  </si>
  <si>
    <t xml:space="preserve">attribute_3</t>
  </si>
  <si>
    <t xml:space="preserve">attribute_4</t>
  </si>
  <si>
    <t xml:space="preserve">attribute_5</t>
  </si>
  <si>
    <t xml:space="preserve">attribute_6</t>
  </si>
  <si>
    <t xml:space="preserve">attribute_7</t>
  </si>
  <si>
    <t xml:space="preserve">TIPO</t>
  </si>
  <si>
    <t xml:space="preserve">ACTIVIDAD</t>
  </si>
  <si>
    <t xml:space="preserve">NSGAF</t>
  </si>
  <si>
    <t xml:space="preserve">RESPONSABLE</t>
  </si>
  <si>
    <t xml:space="preserve">DURACION_ACTIVIDAD</t>
  </si>
  <si>
    <t xml:space="preserve">PARTICIPANTES</t>
  </si>
  <si>
    <t xml:space="preserve">LISTA_PONENTES</t>
  </si>
  <si>
    <t xml:space="preserve">SESIÓN</t>
  </si>
  <si>
    <t xml:space="preserve">HORA_INICIO</t>
  </si>
  <si>
    <t xml:space="preserve">HORA_FINAL</t>
  </si>
  <si>
    <t xml:space="preserve">DURACIÓN</t>
  </si>
  <si>
    <t xml:space="preserve">PONENCIA_DURACIÓN</t>
  </si>
  <si>
    <t xml:space="preserve">REVISADA</t>
  </si>
  <si>
    <t xml:space="preserve">ASISTENCIA</t>
  </si>
  <si>
    <t xml:space="preserve">Comillas dobles</t>
  </si>
  <si>
    <t xml:space="preserve">JSON1</t>
  </si>
  <si>
    <t xml:space="preserve">JSON-SESION</t>
  </si>
  <si>
    <t xml:space="preserve">JSON-TODAS-SESIONES</t>
  </si>
  <si>
    <t xml:space="preserve">JSON-TODAS.QUITACOMAF</t>
  </si>
  <si>
    <t xml:space="preserve">JSON</t>
  </si>
  <si>
    <t xml:space="preserve">CURSO</t>
  </si>
  <si>
    <t xml:space="preserve">2020/21</t>
  </si>
  <si>
    <t xml:space="preserve">CALENDARIO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</si>
</sst>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"/>
    <numFmt numFmtId="166" formatCode="DD/MM/YY"/>
    <numFmt numFmtId="167" formatCode="YYYY\-MM\-DD"/>
    <numFmt numFmtId="168" formatCode="D\-MMM;@"/>
    <numFmt numFmtId="169" formatCode="HH:MM"/>
    <numFmt numFmtId="170" formatCode="H:MM"/>
    <numFmt numFmtId="171" formatCode="@"/>
    <numFmt numFmtId="172" formatCode="&quot;BOOL&quot;YY&quot;AN&quot;"/>
    <numFmt numFmtId="173" formatCode="D&quot; de &quot;MMMM&quot; de &quot;YYYY"/>
    <numFmt numFmtId="174" formatCode="HH:MM:SS"/>
  </numFmts>
  <fonts count="31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Arial"/>
      <family val="2"/>
    </font>
    <font>
      <sz val="11"/>
      <color rgb="FF000000"/>
      <name val="Alexander"/>
      <family val="0"/>
    </font>
    <font>
      <b val="true"/>
      <sz val="11"/>
      <color rgb="FF000000"/>
      <name val="Calibri"/>
      <family val="2"/>
    </font>
    <font>
      <b val="true"/>
      <sz val="10"/>
      <color rgb="FF000000"/>
      <name val="Chilanka"/>
      <family val="0"/>
    </font>
    <font>
      <sz val="10"/>
      <color rgb="FF000000"/>
      <name val="Ani"/>
      <family val="0"/>
    </font>
    <font>
      <sz val="10"/>
      <name val="Times New Roman"/>
      <family val="1"/>
    </font>
    <font>
      <sz val="11"/>
      <name val="Verdana"/>
      <family val="2"/>
    </font>
    <font>
      <sz val="8"/>
      <color rgb="FF000000"/>
      <name val="Ubuntu Condensed"/>
      <family val="0"/>
    </font>
    <font>
      <b val="true"/>
      <sz val="11"/>
      <color rgb="FF579835"/>
      <name val="Calibri"/>
      <family val="2"/>
    </font>
    <font>
      <b val="true"/>
      <sz val="10"/>
      <name val="Times New Roman"/>
      <family val="1"/>
    </font>
    <font>
      <b val="true"/>
      <sz val="11"/>
      <color rgb="FFCE181E"/>
      <name val="Calibri"/>
      <family val="2"/>
    </font>
    <font>
      <sz val="11"/>
      <color rgb="FF000000"/>
      <name val="Times New Roman"/>
      <family val="1"/>
    </font>
    <font>
      <b val="true"/>
      <sz val="11"/>
      <color rgb="FFED1C24"/>
      <name val="Calibri"/>
      <family val="2"/>
    </font>
    <font>
      <b val="true"/>
      <sz val="11"/>
      <color rgb="FFFFF9AE"/>
      <name val="Calibri"/>
      <family val="2"/>
    </font>
    <font>
      <b val="true"/>
      <sz val="11"/>
      <color rgb="FFC9211E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CC"/>
        <bgColor rgb="FFFFF5CE"/>
      </patternFill>
    </fill>
    <fill>
      <patternFill patternType="solid">
        <fgColor rgb="FFCCFFCC"/>
        <bgColor rgb="FFE0EFD4"/>
      </patternFill>
    </fill>
    <fill>
      <patternFill patternType="solid">
        <fgColor rgb="FFFFCCCC"/>
        <bgColor rgb="FFFCD4D1"/>
      </patternFill>
    </fill>
    <fill>
      <patternFill patternType="solid">
        <fgColor rgb="FFCC0000"/>
        <bgColor rgb="FFBA131A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BD7CB5"/>
      </patternFill>
    </fill>
    <fill>
      <patternFill patternType="solid">
        <fgColor rgb="FFDDDDDD"/>
        <bgColor rgb="FFD7E4BD"/>
      </patternFill>
    </fill>
    <fill>
      <patternFill patternType="solid">
        <fgColor rgb="FFBEE3D3"/>
        <bgColor rgb="FFBCE4E5"/>
      </patternFill>
    </fill>
    <fill>
      <patternFill patternType="solid">
        <fgColor rgb="FFE0EFD4"/>
        <bgColor rgb="FFDBEEF4"/>
      </patternFill>
    </fill>
    <fill>
      <patternFill patternType="solid">
        <fgColor rgb="FFFCD4D1"/>
        <bgColor rgb="FFFCD3C1"/>
      </patternFill>
    </fill>
    <fill>
      <patternFill patternType="solid">
        <fgColor rgb="FFAFD095"/>
        <bgColor rgb="FFCCCCCC"/>
      </patternFill>
    </fill>
    <fill>
      <patternFill patternType="solid">
        <fgColor rgb="FFEA7500"/>
        <bgColor rgb="FFFF8000"/>
      </patternFill>
    </fill>
    <fill>
      <patternFill patternType="solid">
        <fgColor rgb="FFB4C7DC"/>
        <bgColor rgb="FFCCCCCC"/>
      </patternFill>
    </fill>
    <fill>
      <patternFill patternType="solid">
        <fgColor rgb="FF77BC65"/>
        <bgColor rgb="FF579835"/>
      </patternFill>
    </fill>
    <fill>
      <patternFill patternType="solid">
        <fgColor rgb="FFED1C24"/>
        <bgColor rgb="FFCE181E"/>
      </patternFill>
    </fill>
    <fill>
      <patternFill patternType="solid">
        <fgColor rgb="FFBCE4E5"/>
        <bgColor rgb="FFBEE3D3"/>
      </patternFill>
    </fill>
    <fill>
      <patternFill patternType="solid">
        <fgColor rgb="FFCCCCCC"/>
        <bgColor rgb="FFDFCCE4"/>
      </patternFill>
    </fill>
    <fill>
      <patternFill patternType="solid">
        <fgColor rgb="FFFFF200"/>
        <bgColor rgb="FFFFFF00"/>
      </patternFill>
    </fill>
    <fill>
      <patternFill patternType="solid">
        <fgColor rgb="FFFFE5CA"/>
        <bgColor rgb="FFFDEADA"/>
      </patternFill>
    </fill>
    <fill>
      <patternFill patternType="solid">
        <fgColor rgb="FFFFFF00"/>
        <bgColor rgb="FFFFF200"/>
      </patternFill>
    </fill>
    <fill>
      <patternFill patternType="solid">
        <fgColor rgb="FFDFCCE4"/>
        <bgColor rgb="FFCCCCCC"/>
      </patternFill>
    </fill>
    <fill>
      <patternFill patternType="solid">
        <fgColor rgb="FFFEDCC6"/>
        <bgColor rgb="FFFFE5CA"/>
      </patternFill>
    </fill>
    <fill>
      <patternFill patternType="solid">
        <fgColor rgb="FFFAA61A"/>
        <bgColor rgb="FFFF8000"/>
      </patternFill>
    </fill>
    <fill>
      <patternFill patternType="solid">
        <fgColor rgb="FFE8F2A1"/>
        <bgColor rgb="FFFCFC9E"/>
      </patternFill>
    </fill>
    <fill>
      <patternFill patternType="solid">
        <fgColor rgb="FFFF3333"/>
        <bgColor rgb="FFED1C24"/>
      </patternFill>
    </fill>
    <fill>
      <patternFill patternType="solid">
        <fgColor rgb="FFFCD3C1"/>
        <bgColor rgb="FFFDD1BB"/>
      </patternFill>
    </fill>
    <fill>
      <patternFill patternType="solid">
        <fgColor rgb="FFFDEADA"/>
        <bgColor rgb="FFFFE5CA"/>
      </patternFill>
    </fill>
    <fill>
      <patternFill patternType="solid">
        <fgColor rgb="FFFFF5CE"/>
        <bgColor rgb="FFFFFFCC"/>
      </patternFill>
    </fill>
    <fill>
      <patternFill patternType="solid">
        <fgColor rgb="FFFCFC9E"/>
        <bgColor rgb="FFFFF9AE"/>
      </patternFill>
    </fill>
    <fill>
      <patternFill patternType="solid">
        <fgColor rgb="FFFDD1BB"/>
        <bgColor rgb="FFFCD3C1"/>
      </patternFill>
    </fill>
    <fill>
      <patternFill patternType="solid">
        <fgColor rgb="FFAFFDFD"/>
        <bgColor rgb="FFBCE4E5"/>
      </patternFill>
    </fill>
    <fill>
      <patternFill patternType="solid">
        <fgColor rgb="FFDBEEF4"/>
        <bgColor rgb="FFE0EFD4"/>
      </patternFill>
    </fill>
    <fill>
      <patternFill patternType="solid">
        <fgColor rgb="FFC7A0CB"/>
        <bgColor rgb="FFEC9BA4"/>
      </patternFill>
    </fill>
    <fill>
      <patternFill patternType="solid">
        <fgColor rgb="FFD7E4BD"/>
        <bgColor rgb="FFDDDDDD"/>
      </patternFill>
    </fill>
    <fill>
      <patternFill patternType="solid">
        <fgColor rgb="FFEFEFF0"/>
        <bgColor rgb="FFDBEEF4"/>
      </patternFill>
    </fill>
    <fill>
      <patternFill patternType="solid">
        <fgColor rgb="FFFCD5B5"/>
        <bgColor rgb="FFFDD1BB"/>
      </patternFill>
    </fill>
    <fill>
      <patternFill patternType="solid">
        <fgColor rgb="FFFF8000"/>
        <bgColor rgb="FFEA7500"/>
      </patternFill>
    </fill>
    <fill>
      <patternFill patternType="solid">
        <fgColor rgb="FFEC9BA4"/>
        <bgColor rgb="FFC7A0CB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BA131A"/>
      </left>
      <right/>
      <top/>
      <bottom/>
      <diagonal/>
    </border>
    <border diagonalUp="false" diagonalDown="false">
      <left/>
      <right style="medium">
        <color rgb="FF407927"/>
      </right>
      <top/>
      <bottom/>
      <diagonal/>
    </border>
    <border diagonalUp="false" diagonalDown="false">
      <left style="medium">
        <color rgb="FF407927"/>
      </left>
      <right/>
      <top/>
      <bottom/>
      <diagonal/>
    </border>
    <border diagonalUp="false" diagonalDown="false">
      <left/>
      <right style="medium">
        <color rgb="FFBA131A"/>
      </right>
      <top/>
      <bottom/>
      <diagonal/>
    </border>
    <border diagonalUp="false" diagonalDown="false">
      <left style="slantDashDot">
        <color rgb="FFBD7CB5"/>
      </left>
      <right style="slantDashDot">
        <color rgb="FFBD7CB5"/>
      </right>
      <top style="slantDashDot">
        <color rgb="FFBD7CB5"/>
      </top>
      <bottom style="slantDashDot">
        <color rgb="FFBD7CB5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hair"/>
      <right style="hair"/>
      <top style="hair"/>
      <bottom style="thick"/>
      <diagonal/>
    </border>
    <border diagonalUp="false" diagonalDown="false">
      <left style="slantDashDot">
        <color rgb="FFBD7CB5"/>
      </left>
      <right style="thin"/>
      <top style="slantDashDot">
        <color rgb="FFBD7CB5"/>
      </top>
      <bottom style="thin"/>
      <diagonal/>
    </border>
    <border diagonalUp="false" diagonalDown="false">
      <left style="medium"/>
      <right style="medium">
        <color rgb="FF407927"/>
      </right>
      <top/>
      <bottom/>
      <diagonal/>
    </border>
    <border diagonalUp="false" diagonalDown="false">
      <left style="thin">
        <color rgb="FF800000"/>
      </left>
      <right/>
      <top/>
      <bottom/>
      <diagonal/>
    </border>
    <border diagonalUp="false" diagonalDown="false">
      <left style="slantDashDot">
        <color rgb="FFBD7CB5"/>
      </left>
      <right style="thin"/>
      <top style="thin"/>
      <bottom style="slantDashDot">
        <color rgb="FFBD7CB5"/>
      </bottom>
      <diagonal/>
    </border>
    <border diagonalUp="false" diagonalDown="false">
      <left style="mediumDashDot">
        <color rgb="FFFFF200"/>
      </left>
      <right/>
      <top/>
      <bottom style="mediumDashDot">
        <color rgb="FFFFF200"/>
      </bottom>
      <diagonal/>
    </border>
    <border diagonalUp="false" diagonalDown="false">
      <left style="slantDashDot">
        <color rgb="FFBD7CB5"/>
      </left>
      <right/>
      <top/>
      <bottom style="slantDashDot">
        <color rgb="FFBD7CB5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>
        <color rgb="FFBA131A"/>
      </left>
      <right/>
      <top/>
      <bottom style="thin"/>
      <diagonal/>
    </border>
    <border diagonalUp="false" diagonalDown="false">
      <left style="medium"/>
      <right style="medium">
        <color rgb="FF407927"/>
      </right>
      <top/>
      <bottom style="thin"/>
      <diagonal/>
    </border>
    <border diagonalUp="false" diagonalDown="false">
      <left style="medium">
        <color rgb="FF407927"/>
      </left>
      <right/>
      <top/>
      <bottom style="thin"/>
      <diagonal/>
    </border>
    <border diagonalUp="false" diagonalDown="false">
      <left/>
      <right style="medium">
        <color rgb="FFBA131A"/>
      </right>
      <top/>
      <bottom style="thin"/>
      <diagonal/>
    </border>
    <border diagonalUp="false" diagonalDown="false">
      <left style="double">
        <color rgb="FFCE181E"/>
      </left>
      <right style="hair"/>
      <top style="double">
        <color rgb="FFCE181E"/>
      </top>
      <bottom style="double">
        <color rgb="FFCE181E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slantDashDot">
        <color rgb="FFBD7CB5"/>
      </left>
      <right style="slantDashDot">
        <color rgb="FFBD7CB5"/>
      </right>
      <top style="slantDashDot">
        <color rgb="FFBD7CB5"/>
      </top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slantDashDot">
        <color rgb="FFBD7CB5"/>
      </left>
      <right style="slantDashDot">
        <color rgb="FFBD7CB5"/>
      </right>
      <top/>
      <bottom style="slantDashDot">
        <color rgb="FFBD7CB5"/>
      </bottom>
      <diagonal/>
    </border>
    <border diagonalUp="false" diagonalDown="false">
      <left style="mediumDashDot">
        <color rgb="FFFFF200"/>
      </left>
      <right style="mediumDashDot">
        <color rgb="FFFFF200"/>
      </right>
      <top style="mediumDashDot">
        <color rgb="FFFFF200"/>
      </top>
      <bottom style="mediumDashDot">
        <color rgb="FFFFF200"/>
      </bottom>
      <diagonal/>
    </border>
    <border diagonalUp="false" diagonalDown="false">
      <left style="double">
        <color rgb="FFCE181E"/>
      </left>
      <right style="double">
        <color rgb="FFCE181E"/>
      </right>
      <top style="double">
        <color rgb="FFCE181E"/>
      </top>
      <bottom style="double">
        <color rgb="FFCE181E"/>
      </bottom>
      <diagonal/>
    </border>
    <border diagonalUp="false" diagonalDown="false">
      <left style="thick"/>
      <right style="hair"/>
      <top style="thick"/>
      <bottom style="hair"/>
      <diagonal/>
    </border>
    <border diagonalUp="false" diagonalDown="false">
      <left style="hair"/>
      <right style="hair"/>
      <top style="thick"/>
      <bottom style="hair"/>
      <diagonal/>
    </border>
    <border diagonalUp="false" diagonalDown="false">
      <left style="hair"/>
      <right style="thick"/>
      <top style="thick"/>
      <bottom style="hair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 style="thick"/>
      <right style="hair"/>
      <top style="hair"/>
      <bottom style="thick"/>
      <diagonal/>
    </border>
    <border diagonalUp="false" diagonalDown="false">
      <left style="hair"/>
      <right style="thick"/>
      <top style="hair"/>
      <bottom style="thick"/>
      <diagonal/>
    </border>
    <border diagonalUp="false" diagonalDown="false">
      <left style="thin">
        <color rgb="FFBF0041"/>
      </left>
      <right style="thin">
        <color rgb="FFBF0041"/>
      </right>
      <top style="thin">
        <color rgb="FFBF0041"/>
      </top>
      <bottom style="thin">
        <color rgb="FFBF0041"/>
      </bottom>
      <diagonal/>
    </border>
  </borders>
  <cellStyleXfs count="5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16" fillId="10" borderId="0" applyFont="true" applyBorder="false" applyAlignment="true" applyProtection="false">
      <alignment horizontal="general" vertical="bottom" textRotation="0" wrapText="false" indent="0" shrinkToFit="false"/>
    </xf>
    <xf numFmtId="164" fontId="17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18" fillId="15" borderId="0" applyFont="true" applyBorder="true" applyAlignment="true" applyProtection="false">
      <alignment horizontal="general" vertical="bottom" textRotation="0" wrapText="false" indent="0" shrinkToFit="false"/>
    </xf>
    <xf numFmtId="164" fontId="18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</cellStyleXfs>
  <cellXfs count="1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6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6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6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9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28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8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1" fillId="0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3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1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4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4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4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3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3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3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2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0" fillId="2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25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3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Sin título1" xfId="37" builtinId="53" customBuiltin="true"/>
    <cellStyle name="Sin título3" xfId="38" builtinId="53" customBuiltin="true"/>
    <cellStyle name="Sin título4" xfId="39" builtinId="53" customBuiltin="true"/>
    <cellStyle name="Sin título2" xfId="40" builtinId="53" customBuiltin="true"/>
    <cellStyle name="Sin título5" xfId="41" builtinId="53" customBuiltin="true"/>
    <cellStyle name="Sin título6" xfId="42" builtinId="53" customBuiltin="true"/>
    <cellStyle name="Sin título7" xfId="43" builtinId="53" customBuiltin="true"/>
    <cellStyle name="Sin título8" xfId="44" builtinId="53" customBuiltin="true"/>
    <cellStyle name="Sin título9" xfId="45" builtinId="53" customBuiltin="true"/>
    <cellStyle name="Sin título10" xfId="46" builtinId="53" customBuiltin="true"/>
    <cellStyle name="Sin título11" xfId="47" builtinId="53" customBuiltin="true"/>
    <cellStyle name="ResalteBajas" xfId="48" builtinId="53" customBuiltin="true"/>
    <cellStyle name="Sin título12" xfId="49" builtinId="53" customBuiltin="true"/>
  </cellStyles>
  <dxfs count="11">
    <dxf>
      <font>
        <name val="Calibri"/>
        <family val="2"/>
        <color rgb="FF000000"/>
      </font>
      <fill>
        <patternFill>
          <bgColor rgb="FFEA7500"/>
        </patternFill>
      </fill>
    </dxf>
    <dxf>
      <font>
        <name val="Calibri"/>
        <family val="2"/>
        <color rgb="FF000000"/>
      </font>
      <fill>
        <patternFill>
          <bgColor rgb="FFB4C7DC"/>
        </patternFill>
      </fill>
    </dxf>
    <dxf>
      <font>
        <name val="Calibri"/>
        <family val="2"/>
        <color rgb="FF000000"/>
      </font>
      <fill>
        <patternFill>
          <bgColor rgb="FFED1C24"/>
        </patternFill>
      </fill>
    </dxf>
    <dxf>
      <font>
        <name val="Calibri"/>
        <family val="2"/>
        <color rgb="FF000000"/>
      </font>
      <fill>
        <patternFill>
          <bgColor rgb="FFBCE4E5"/>
        </patternFill>
      </fill>
    </dxf>
    <dxf>
      <font>
        <name val="Calibri"/>
        <family val="2"/>
        <color rgb="FF000000"/>
      </font>
      <fill>
        <patternFill>
          <bgColor rgb="FFE0EFD4"/>
        </patternFill>
      </fill>
    </dxf>
    <dxf>
      <font>
        <name val="Calibri"/>
        <family val="2"/>
        <color rgb="FF000000"/>
      </font>
      <fill>
        <patternFill>
          <bgColor rgb="FFFCD3C1"/>
        </patternFill>
      </fill>
    </dxf>
    <dxf>
      <font>
        <name val="Calibri"/>
        <family val="2"/>
        <color rgb="FF000000"/>
      </font>
      <fill>
        <patternFill>
          <bgColor rgb="FFE0EFD4"/>
        </patternFill>
      </fill>
    </dxf>
    <dxf>
      <font>
        <name val="Calibri"/>
        <family val="2"/>
        <color rgb="FF000000"/>
      </font>
      <fill>
        <patternFill>
          <bgColor rgb="FFF37B70"/>
        </patternFill>
      </fill>
    </dxf>
    <dxf>
      <font>
        <name val="Calibri"/>
        <family val="2"/>
        <b val="1"/>
        <color rgb="FF000000"/>
      </font>
      <fill>
        <patternFill>
          <bgColor rgb="FF77BC65"/>
        </patternFill>
      </fill>
      <border diagonalUp="false" diagonalDown="false">
        <left/>
        <right/>
        <top/>
        <bottom/>
        <diagonal/>
      </border>
    </dxf>
    <dxf>
      <font>
        <name val="Calibri"/>
        <family val="2"/>
        <b val="1"/>
        <color rgb="FF000000"/>
      </font>
      <fill>
        <patternFill>
          <bgColor rgb="FFAFD095"/>
        </patternFill>
      </fill>
    </dxf>
    <dxf>
      <font>
        <name val="Calibri"/>
        <family val="2"/>
        <color rgb="FF000000"/>
      </font>
      <fill>
        <patternFill>
          <bgColor rgb="FFCCCCCC"/>
        </patternFill>
      </fill>
    </dxf>
  </dxfs>
  <colors>
    <indexedColors>
      <rgbColor rgb="FF000000"/>
      <rgbColor rgb="FFFFFFFF"/>
      <rgbColor rgb="FFED1C24"/>
      <rgbColor rgb="FFE8F2A1"/>
      <rgbColor rgb="FF0000EE"/>
      <rgbColor rgb="FFFFFF00"/>
      <rgbColor rgb="FFFCD4D1"/>
      <rgbColor rgb="FFD7E4BD"/>
      <rgbColor rgb="FF800000"/>
      <rgbColor rgb="FF006600"/>
      <rgbColor rgb="FF000080"/>
      <rgbColor rgb="FF996600"/>
      <rgbColor rgb="FFBF0041"/>
      <rgbColor rgb="FFFDD1BB"/>
      <rgbColor rgb="FFCCCCCC"/>
      <rgbColor rgb="FF808080"/>
      <rgbColor rgb="FFAFD095"/>
      <rgbColor rgb="FFCE181E"/>
      <rgbColor rgb="FFFFFFCC"/>
      <rgbColor rgb="FFDBEEF4"/>
      <rgbColor rgb="FFFFF5CE"/>
      <rgbColor rgb="FFF37B70"/>
      <rgbColor rgb="FFFCD3C1"/>
      <rgbColor rgb="FFDFCCE4"/>
      <rgbColor rgb="FF000080"/>
      <rgbColor rgb="FFFEDCC6"/>
      <rgbColor rgb="FFFFF200"/>
      <rgbColor rgb="FFE0EFD4"/>
      <rgbColor rgb="FFCC0000"/>
      <rgbColor rgb="FFBA131A"/>
      <rgbColor rgb="FFFFCCCC"/>
      <rgbColor rgb="FF0000FF"/>
      <rgbColor rgb="FFBEE3D3"/>
      <rgbColor rgb="FFAFFDFD"/>
      <rgbColor rgb="FFCCFFCC"/>
      <rgbColor rgb="FFFCFC9E"/>
      <rgbColor rgb="FFB4C7DC"/>
      <rgbColor rgb="FFEC9BA4"/>
      <rgbColor rgb="FFC7A0CB"/>
      <rgbColor rgb="FFFCD5B5"/>
      <rgbColor rgb="FFDDDDDD"/>
      <rgbColor rgb="FFBCE4E5"/>
      <rgbColor rgb="FF77BC65"/>
      <rgbColor rgb="FFFF8000"/>
      <rgbColor rgb="FFFAA61A"/>
      <rgbColor rgb="FFEA7500"/>
      <rgbColor rgb="FF407927"/>
      <rgbColor rgb="FFBD7CB5"/>
      <rgbColor rgb="FFEFEFF0"/>
      <rgbColor rgb="FF579835"/>
      <rgbColor rgb="FFFFF9AE"/>
      <rgbColor rgb="FFFDEADA"/>
      <rgbColor rgb="FFC9211E"/>
      <rgbColor rgb="FFFF3333"/>
      <rgbColor rgb="FFFFE5C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E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I1" activePane="topRight" state="frozen"/>
      <selection pane="topLeft" activeCell="A1" activeCellId="0" sqref="A1"/>
      <selection pane="topRight" activeCell="E4" activeCellId="0" sqref="E4:M8"/>
    </sheetView>
  </sheetViews>
  <sheetFormatPr defaultRowHeight="13.8" zeroHeight="false" outlineLevelRow="0" outlineLevelCol="0"/>
  <cols>
    <col collapsed="false" customWidth="true" hidden="false" outlineLevel="0" max="1" min="1" style="0" width="63.7"/>
    <col collapsed="false" customWidth="true" hidden="false" outlineLevel="0" max="2" min="2" style="0" width="21.82"/>
    <col collapsed="false" customWidth="true" hidden="false" outlineLevel="0" max="3" min="3" style="0" width="36.83"/>
    <col collapsed="false" customWidth="true" hidden="false" outlineLevel="0" max="4" min="4" style="0" width="14.52"/>
    <col collapsed="false" customWidth="true" hidden="false" outlineLevel="0" max="96" min="5" style="0" width="10.92"/>
    <col collapsed="false" customWidth="true" hidden="false" outlineLevel="0" max="97" min="97" style="1" width="10.92"/>
    <col collapsed="false" customWidth="true" hidden="false" outlineLevel="0" max="109" min="98" style="0" width="10.92"/>
    <col collapsed="false" customWidth="true" hidden="false" outlineLevel="0" max="110" min="110" style="2" width="10.92"/>
    <col collapsed="false" customWidth="true" hidden="false" outlineLevel="0" max="213" min="111" style="0" width="10.92"/>
    <col collapsed="false" customWidth="true" hidden="false" outlineLevel="0" max="214" min="214" style="3" width="10.92"/>
    <col collapsed="false" customWidth="true" hidden="false" outlineLevel="0" max="228" min="215" style="0" width="10.92"/>
    <col collapsed="false" customWidth="true" hidden="false" outlineLevel="0" max="229" min="229" style="4" width="10.92"/>
    <col collapsed="false" customWidth="true" hidden="false" outlineLevel="0" max="265" min="230" style="0" width="10.92"/>
  </cols>
  <sheetData>
    <row r="1" customFormat="false" ht="13.8" hidden="false" customHeight="false" outlineLevel="0" collapsed="false">
      <c r="A1" s="5" t="s">
        <v>0</v>
      </c>
      <c r="B1" s="6" t="s">
        <v>1</v>
      </c>
      <c r="E1" s="7"/>
      <c r="AS1" s="8"/>
      <c r="AT1" s="8"/>
      <c r="AU1" s="9" t="s">
        <v>2</v>
      </c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10" t="s">
        <v>3</v>
      </c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1" t="s">
        <v>4</v>
      </c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2" t="s">
        <v>5</v>
      </c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3" t="s">
        <v>6</v>
      </c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4" t="s">
        <v>7</v>
      </c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5" t="s">
        <v>8</v>
      </c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0" t="s">
        <v>9</v>
      </c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5" t="s">
        <v>10</v>
      </c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1" t="s">
        <v>11</v>
      </c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</row>
    <row r="2" customFormat="false" ht="13.8" hidden="false" customHeight="false" outlineLevel="0" collapsed="false">
      <c r="A2" s="16" t="s">
        <v>12</v>
      </c>
      <c r="E2" s="17" t="s">
        <v>13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8" t="str">
        <f aca="false">IF(WEEKDAY(AS3 )=2,"LU",IF(WEEKDAY(AS3 )=3,"MA",IF(WEEKDAY(AS3 )=4,"MI",IF(WEEKDAY(AS3 )=5,"JU",IF(WEEKDAY(AS3 )=6,"VI",IF(WEEKDAY(AS3 )=7,"SA",IF(WEEKDAY(AS3 )=1,"DO","")))))))</f>
        <v>LU</v>
      </c>
      <c r="AT2" s="19" t="str">
        <f aca="false">IF(WEEKDAY(AT3 )=2,"LU",IF(WEEKDAY(AT3 )=3,"MA",IF(WEEKDAY(AT3 )=4,"MI",IF(WEEKDAY(AT3 )=5,"JU",IF(WEEKDAY(AT3 )=6,"VI",IF(WEEKDAY(AT3 )=7,"SA",IF(WEEKDAY(AT3 )=1,"DO","")))))))</f>
        <v>MA</v>
      </c>
      <c r="AU2" s="19" t="str">
        <f aca="false">IF(WEEKDAY(AU3 )=2,"LU",IF(WEEKDAY(AU3 )=3,"MA",IF(WEEKDAY(AU3 )=4,"MI",IF(WEEKDAY(AU3 )=5,"JU",IF(WEEKDAY(AU3 )=6,"VI",IF(WEEKDAY(AU3 )=7,"SA",IF(WEEKDAY(AU3 )=1,"DO","")))))))</f>
        <v>MI</v>
      </c>
      <c r="AV2" s="19" t="str">
        <f aca="false">IF(WEEKDAY(AV3 )=2,"LU",IF(WEEKDAY(AV3 )=3,"MA",IF(WEEKDAY(AV3 )=4,"MI",IF(WEEKDAY(AV3 )=5,"JU",IF(WEEKDAY(AV3 )=6,"VI",IF(WEEKDAY(AV3 )=7,"SA",IF(WEEKDAY(AV3 )=1,"DO","")))))))</f>
        <v>JU</v>
      </c>
      <c r="AW2" s="20" t="str">
        <f aca="false">IF(WEEKDAY(AW3 )=2,"LU",IF(WEEKDAY(AW3 )=3,"MA",IF(WEEKDAY(AW3 )=4,"MI",IF(WEEKDAY(AW3 )=5,"JU",IF(WEEKDAY(AW3 )=6,"VI",IF(WEEKDAY(AW3 )=7,"SA",IF(WEEKDAY(AW3 )=1,"DO","")))))))</f>
        <v>VI</v>
      </c>
      <c r="AX2" s="18" t="str">
        <f aca="false">IF(WEEKDAY(AX3 )=2,"LU",IF(WEEKDAY(AX3 )=3,"MA",IF(WEEKDAY(AX3 )=4,"MI",IF(WEEKDAY(AX3 )=5,"JU",IF(WEEKDAY(AX3 )=6,"VI",IF(WEEKDAY(AX3 )=7,"SA",IF(WEEKDAY(AX3 )=1,"DO","")))))))</f>
        <v>LU</v>
      </c>
      <c r="AY2" s="19" t="str">
        <f aca="false">IF(WEEKDAY(AY3 )=2,"LU",IF(WEEKDAY(AY3 )=3,"MA",IF(WEEKDAY(AY3 )=4,"MI",IF(WEEKDAY(AY3 )=5,"JU",IF(WEEKDAY(AY3 )=6,"VI",IF(WEEKDAY(AY3 )=7,"SA",IF(WEEKDAY(AY3 )=1,"DO","")))))))</f>
        <v>MA</v>
      </c>
      <c r="AZ2" s="19" t="str">
        <f aca="false">IF(WEEKDAY(AZ3 )=2,"LU",IF(WEEKDAY(AZ3 )=3,"MA",IF(WEEKDAY(AZ3 )=4,"MI",IF(WEEKDAY(AZ3 )=5,"JU",IF(WEEKDAY(AZ3 )=6,"VI",IF(WEEKDAY(AZ3 )=7,"SA",IF(WEEKDAY(AZ3 )=1,"DO","")))))))</f>
        <v>MI</v>
      </c>
      <c r="BA2" s="19" t="str">
        <f aca="false">IF(WEEKDAY(BA3 )=2,"LU",IF(WEEKDAY(BA3 )=3,"MA",IF(WEEKDAY(BA3 )=4,"MI",IF(WEEKDAY(BA3 )=5,"JU",IF(WEEKDAY(BA3 )=6,"VI",IF(WEEKDAY(BA3 )=7,"SA",IF(WEEKDAY(BA3 )=1,"DO","")))))))</f>
        <v>JU</v>
      </c>
      <c r="BB2" s="20" t="str">
        <f aca="false">IF(WEEKDAY(BB3 )=2,"LU",IF(WEEKDAY(BB3 )=3,"MA",IF(WEEKDAY(BB3 )=4,"MI",IF(WEEKDAY(BB3 )=5,"JU",IF(WEEKDAY(BB3 )=6,"VI",IF(WEEKDAY(BB3 )=7,"SA",IF(WEEKDAY(BB3 )=1,"DO","")))))))</f>
        <v>VI</v>
      </c>
      <c r="BC2" s="18" t="str">
        <f aca="false">IF(WEEKDAY(BC3 )=2,"LU",IF(WEEKDAY(BC3 )=3,"MA",IF(WEEKDAY(BC3 )=4,"MI",IF(WEEKDAY(BC3 )=5,"JU",IF(WEEKDAY(BC3 )=6,"VI",IF(WEEKDAY(BC3 )=7,"SA",IF(WEEKDAY(BC3 )=1,"DO","")))))))</f>
        <v>LU</v>
      </c>
      <c r="BD2" s="19" t="str">
        <f aca="false">IF(WEEKDAY(BD3 )=2,"LU",IF(WEEKDAY(BD3 )=3,"MA",IF(WEEKDAY(BD3 )=4,"MI",IF(WEEKDAY(BD3 )=5,"JU",IF(WEEKDAY(BD3 )=6,"VI",IF(WEEKDAY(BD3 )=7,"SA",IF(WEEKDAY(BD3 )=1,"DO","")))))))</f>
        <v>MA</v>
      </c>
      <c r="BE2" s="19" t="str">
        <f aca="false">IF(WEEKDAY(BE3 )=2,"LU",IF(WEEKDAY(BE3 )=3,"MA",IF(WEEKDAY(BE3 )=4,"MI",IF(WEEKDAY(BE3 )=5,"JU",IF(WEEKDAY(BE3 )=6,"VI",IF(WEEKDAY(BE3 )=7,"SA",IF(WEEKDAY(BE3 )=1,"DO","")))))))</f>
        <v>MI</v>
      </c>
      <c r="BF2" s="19" t="str">
        <f aca="false">IF(WEEKDAY(BF3 )=2,"LU",IF(WEEKDAY(BF3 )=3,"MA",IF(WEEKDAY(BF3 )=4,"MI",IF(WEEKDAY(BF3 )=5,"JU",IF(WEEKDAY(BF3 )=6,"VI",IF(WEEKDAY(BF3 )=7,"SA",IF(WEEKDAY(BF3 )=1,"DO","")))))))</f>
        <v>JU</v>
      </c>
      <c r="BG2" s="20" t="str">
        <f aca="false">IF(WEEKDAY(BG3 )=2,"LU",IF(WEEKDAY(BG3 )=3,"MA",IF(WEEKDAY(BG3 )=4,"MI",IF(WEEKDAY(BG3 )=5,"JU",IF(WEEKDAY(BG3 )=6,"VI",IF(WEEKDAY(BG3 )=7,"SA",IF(WEEKDAY(BG3 )=1,"DO","")))))))</f>
        <v>VI</v>
      </c>
      <c r="BH2" s="18" t="str">
        <f aca="false">IF(WEEKDAY(BH3 )=2,"LU",IF(WEEKDAY(BH3 )=3,"MA",IF(WEEKDAY(BH3 )=4,"MI",IF(WEEKDAY(BH3 )=5,"JU",IF(WEEKDAY(BH3 )=6,"VI",IF(WEEKDAY(BH3 )=7,"SA",IF(WEEKDAY(BH3 )=1,"DO","")))))))</f>
        <v>LU</v>
      </c>
      <c r="BI2" s="19" t="str">
        <f aca="false">IF(WEEKDAY(BI3 )=2,"LU",IF(WEEKDAY(BI3 )=3,"MA",IF(WEEKDAY(BI3 )=4,"MI",IF(WEEKDAY(BI3 )=5,"JU",IF(WEEKDAY(BI3 )=6,"VI",IF(WEEKDAY(BI3 )=7,"SA",IF(WEEKDAY(BI3 )=1,"DO","")))))))</f>
        <v>MA</v>
      </c>
      <c r="BJ2" s="19" t="str">
        <f aca="false">IF(WEEKDAY(BJ3 )=2,"LU",IF(WEEKDAY(BJ3 )=3,"MA",IF(WEEKDAY(BJ3 )=4,"MI",IF(WEEKDAY(BJ3 )=5,"JU",IF(WEEKDAY(BJ3 )=6,"VI",IF(WEEKDAY(BJ3 )=7,"SA",IF(WEEKDAY(BJ3 )=1,"DO","")))))))</f>
        <v>MI</v>
      </c>
      <c r="BK2" s="19" t="str">
        <f aca="false">IF(WEEKDAY(BK3 )=2,"LU",IF(WEEKDAY(BK3 )=3,"MA",IF(WEEKDAY(BK3 )=4,"MI",IF(WEEKDAY(BK3 )=5,"JU",IF(WEEKDAY(BK3 )=6,"VI",IF(WEEKDAY(BK3 )=7,"SA",IF(WEEKDAY(BK3 )=1,"DO","")))))))</f>
        <v>JU</v>
      </c>
      <c r="BL2" s="20" t="str">
        <f aca="false">IF(WEEKDAY(BL3 )=2,"LU",IF(WEEKDAY(BL3 )=3,"MA",IF(WEEKDAY(BL3 )=4,"MI",IF(WEEKDAY(BL3 )=5,"JU",IF(WEEKDAY(BL3 )=6,"VI",IF(WEEKDAY(BL3 )=7,"SA",IF(WEEKDAY(BL3 )=1,"DO","")))))))</f>
        <v>VI</v>
      </c>
      <c r="BM2" s="18" t="str">
        <f aca="false">IF(WEEKDAY(BM3 )=2,"LU",IF(WEEKDAY(BM3 )=3,"MA",IF(WEEKDAY(BM3 )=4,"MI",IF(WEEKDAY(BM3 )=5,"JU",IF(WEEKDAY(BM3 )=6,"VI",IF(WEEKDAY(BM3 )=7,"SA",IF(WEEKDAY(BM3 )=1,"DO","")))))))</f>
        <v>LU</v>
      </c>
      <c r="BN2" s="19" t="str">
        <f aca="false">IF(WEEKDAY(BN3 )=2,"LU",IF(WEEKDAY(BN3 )=3,"MA",IF(WEEKDAY(BN3 )=4,"MI",IF(WEEKDAY(BN3 )=5,"JU",IF(WEEKDAY(BN3 )=6,"VI",IF(WEEKDAY(BN3 )=7,"SA",IF(WEEKDAY(BN3 )=1,"DO","")))))))</f>
        <v>MA</v>
      </c>
      <c r="BO2" s="21" t="str">
        <f aca="false">IF(WEEKDAY(BO3 )=2,"LU",IF(WEEKDAY(BO3 )=3,"MA",IF(WEEKDAY(BO3 )=4,"MI",IF(WEEKDAY(BO3 )=5,"JU",IF(WEEKDAY(BO3 )=6,"VI",IF(WEEKDAY(BO3 )=7,"SA",IF(WEEKDAY(BO3 )=1,"DO","")))))))</f>
        <v>MI</v>
      </c>
      <c r="BP2" s="19" t="str">
        <f aca="false">IF(WEEKDAY(BP3 )=2,"LU",IF(WEEKDAY(BP3 )=3,"MA",IF(WEEKDAY(BP3 )=4,"MI",IF(WEEKDAY(BP3 )=5,"JU",IF(WEEKDAY(BP3 )=6,"VI",IF(WEEKDAY(BP3 )=7,"SA",IF(WEEKDAY(BP3 )=1,"DO","")))))))</f>
        <v>JU</v>
      </c>
      <c r="BQ2" s="20" t="str">
        <f aca="false">IF(WEEKDAY(BQ3 )=2,"LU",IF(WEEKDAY(BQ3 )=3,"MA",IF(WEEKDAY(BQ3 )=4,"MI",IF(WEEKDAY(BQ3 )=5,"JU",IF(WEEKDAY(BQ3 )=6,"VI",IF(WEEKDAY(BQ3 )=7,"SA",IF(WEEKDAY(BQ3 )=1,"DO","")))))))</f>
        <v>VI</v>
      </c>
      <c r="BR2" s="18" t="str">
        <f aca="false">IF(WEEKDAY(BR3 )=2,"LU",IF(WEEKDAY(BR3 )=3,"MA",IF(WEEKDAY(BR3 )=4,"MI",IF(WEEKDAY(BR3 )=5,"JU",IF(WEEKDAY(BR3 )=6,"VI",IF(WEEKDAY(BR3 )=7,"SA",IF(WEEKDAY(BR3 )=1,"DO","")))))))</f>
        <v>LU</v>
      </c>
      <c r="BS2" s="19" t="str">
        <f aca="false">IF(WEEKDAY(BS3 )=2,"LU",IF(WEEKDAY(BS3 )=3,"MA",IF(WEEKDAY(BS3 )=4,"MI",IF(WEEKDAY(BS3 )=5,"JU",IF(WEEKDAY(BS3 )=6,"VI",IF(WEEKDAY(BS3 )=7,"SA",IF(WEEKDAY(BS3 )=1,"DO","")))))))</f>
        <v>MA</v>
      </c>
      <c r="BT2" s="19" t="str">
        <f aca="false">IF(WEEKDAY(BT3 )=2,"LU",IF(WEEKDAY(BT3 )=3,"MA",IF(WEEKDAY(BT3 )=4,"MI",IF(WEEKDAY(BT3 )=5,"JU",IF(WEEKDAY(BT3 )=6,"VI",IF(WEEKDAY(BT3 )=7,"SA",IF(WEEKDAY(BT3 )=1,"DO","")))))))</f>
        <v>MI</v>
      </c>
      <c r="BU2" s="19" t="str">
        <f aca="false">IF(WEEKDAY(BU3 )=2,"LU",IF(WEEKDAY(BU3 )=3,"MA",IF(WEEKDAY(BU3 )=4,"MI",IF(WEEKDAY(BU3 )=5,"JU",IF(WEEKDAY(BU3 )=6,"VI",IF(WEEKDAY(BU3 )=7,"SA",IF(WEEKDAY(BU3 )=1,"DO","")))))))</f>
        <v>JU</v>
      </c>
      <c r="BV2" s="20" t="str">
        <f aca="false">IF(WEEKDAY(BV3 )=2,"LU",IF(WEEKDAY(BV3 )=3,"MA",IF(WEEKDAY(BV3 )=4,"MI",IF(WEEKDAY(BV3 )=5,"JU",IF(WEEKDAY(BV3 )=6,"VI",IF(WEEKDAY(BV3 )=7,"SA",IF(WEEKDAY(BV3 )=1,"DO","")))))))</f>
        <v>VI</v>
      </c>
      <c r="BW2" s="22" t="str">
        <f aca="false">IF(WEEKDAY(BW3 )=2,"LU",IF(WEEKDAY(BW3 )=3,"MA",IF(WEEKDAY(BW3 )=4,"MI",IF(WEEKDAY(BW3 )=5,"JU",IF(WEEKDAY(BW3 )=6,"VI",IF(WEEKDAY(BW3 )=7,"SA",IF(WEEKDAY(BW3 )=1,"DO","")))))))</f>
        <v>LU</v>
      </c>
      <c r="BX2" s="23" t="str">
        <f aca="false">IF(WEEKDAY(BX3 )=2,"LU",IF(WEEKDAY(BX3 )=3,"MA",IF(WEEKDAY(BX3 )=4,"MI",IF(WEEKDAY(BX3 )=5,"JU",IF(WEEKDAY(BX3 )=6,"VI",IF(WEEKDAY(BX3 )=7,"SA",IF(WEEKDAY(BX3 )=1,"DO","")))))))</f>
        <v>MA</v>
      </c>
      <c r="BY2" s="19" t="str">
        <f aca="false">IF(WEEKDAY(BY3 )=2,"LU",IF(WEEKDAY(BY3 )=3,"MA",IF(WEEKDAY(BY3 )=4,"MI",IF(WEEKDAY(BY3 )=5,"JU",IF(WEEKDAY(BY3 )=6,"VI",IF(WEEKDAY(BY3 )=7,"SA",IF(WEEKDAY(BY3 )=1,"DO","")))))))</f>
        <v>MI</v>
      </c>
      <c r="BZ2" s="19" t="str">
        <f aca="false">IF(WEEKDAY(BZ3 )=2,"LU",IF(WEEKDAY(BZ3 )=3,"MA",IF(WEEKDAY(BZ3 )=4,"MI",IF(WEEKDAY(BZ3 )=5,"JU",IF(WEEKDAY(BZ3 )=6,"VI",IF(WEEKDAY(BZ3 )=7,"SA",IF(WEEKDAY(BZ3 )=1,"DO","")))))))</f>
        <v>JU</v>
      </c>
      <c r="CA2" s="20" t="str">
        <f aca="false">IF(WEEKDAY(CA3 )=2,"LU",IF(WEEKDAY(CA3 )=3,"MA",IF(WEEKDAY(CA3 )=4,"MI",IF(WEEKDAY(CA3 )=5,"JU",IF(WEEKDAY(CA3 )=6,"VI",IF(WEEKDAY(CA3 )=7,"SA",IF(WEEKDAY(CA3 )=1,"DO","")))))))</f>
        <v>VI</v>
      </c>
      <c r="CB2" s="18" t="str">
        <f aca="false">IF(WEEKDAY(CB3 )=2,"LU",IF(WEEKDAY(CB3 )=3,"MA",IF(WEEKDAY(CB3 )=4,"MI",IF(WEEKDAY(CB3 )=5,"JU",IF(WEEKDAY(CB3 )=6,"VI",IF(WEEKDAY(CB3 )=7,"SA",IF(WEEKDAY(CB3 )=1,"DO","")))))))</f>
        <v>LU</v>
      </c>
      <c r="CC2" s="19" t="str">
        <f aca="false">IF(WEEKDAY(CC3 )=2,"LU",IF(WEEKDAY(CC3 )=3,"MA",IF(WEEKDAY(CC3 )=4,"MI",IF(WEEKDAY(CC3 )=5,"JU",IF(WEEKDAY(CC3 )=6,"VI",IF(WEEKDAY(CC3 )=7,"SA",IF(WEEKDAY(CC3 )=1,"DO","")))))))</f>
        <v>MA</v>
      </c>
      <c r="CD2" s="19" t="str">
        <f aca="false">IF(WEEKDAY(CD3 )=2,"LU",IF(WEEKDAY(CD3 )=3,"MA",IF(WEEKDAY(CD3 )=4,"MI",IF(WEEKDAY(CD3 )=5,"JU",IF(WEEKDAY(CD3 )=6,"VI",IF(WEEKDAY(CD3 )=7,"SA",IF(WEEKDAY(CD3 )=1,"DO","")))))))</f>
        <v>MI</v>
      </c>
      <c r="CE2" s="19" t="str">
        <f aca="false">IF(WEEKDAY(CE3 )=2,"LU",IF(WEEKDAY(CE3 )=3,"MA",IF(WEEKDAY(CE3 )=4,"MI",IF(WEEKDAY(CE3 )=5,"JU",IF(WEEKDAY(CE3 )=6,"VI",IF(WEEKDAY(CE3 )=7,"SA",IF(WEEKDAY(CE3 )=1,"DO","")))))))</f>
        <v>JU</v>
      </c>
      <c r="CF2" s="20" t="str">
        <f aca="false">IF(WEEKDAY(CF3 )=2,"LU",IF(WEEKDAY(CF3 )=3,"MA",IF(WEEKDAY(CF3 )=4,"MI",IF(WEEKDAY(CF3 )=5,"JU",IF(WEEKDAY(CF3 )=6,"VI",IF(WEEKDAY(CF3 )=7,"SA",IF(WEEKDAY(CF3 )=1,"DO","")))))))</f>
        <v>VI</v>
      </c>
      <c r="CG2" s="18" t="str">
        <f aca="false">IF(WEEKDAY(CG3 )=2,"LU",IF(WEEKDAY(CG3 )=3,"MA",IF(WEEKDAY(CG3 )=4,"MI",IF(WEEKDAY(CG3 )=5,"JU",IF(WEEKDAY(CG3 )=6,"VI",IF(WEEKDAY(CG3 )=7,"SA",IF(WEEKDAY(CG3 )=1,"DO","")))))))</f>
        <v>LU</v>
      </c>
      <c r="CH2" s="19" t="str">
        <f aca="false">IF(WEEKDAY(CH3 )=2,"LU",IF(WEEKDAY(CH3 )=3,"MA",IF(WEEKDAY(CH3 )=4,"MI",IF(WEEKDAY(CH3 )=5,"JU",IF(WEEKDAY(CH3 )=6,"VI",IF(WEEKDAY(CH3 )=7,"SA",IF(WEEKDAY(CH3 )=1,"DO","")))))))</f>
        <v>MA</v>
      </c>
      <c r="CI2" s="19" t="str">
        <f aca="false">IF(WEEKDAY(CI3 )=2,"LU",IF(WEEKDAY(CI3 )=3,"MA",IF(WEEKDAY(CI3 )=4,"MI",IF(WEEKDAY(CI3 )=5,"JU",IF(WEEKDAY(CI3 )=6,"VI",IF(WEEKDAY(CI3 )=7,"SA",IF(WEEKDAY(CI3 )=1,"DO","")))))))</f>
        <v>MI</v>
      </c>
      <c r="CJ2" s="19" t="str">
        <f aca="false">IF(WEEKDAY(CJ3 )=2,"LU",IF(WEEKDAY(CJ3 )=3,"MA",IF(WEEKDAY(CJ3 )=4,"MI",IF(WEEKDAY(CJ3 )=5,"JU",IF(WEEKDAY(CJ3 )=6,"VI",IF(WEEKDAY(CJ3 )=7,"SA",IF(WEEKDAY(CJ3 )=1,"DO","")))))))</f>
        <v>JU</v>
      </c>
      <c r="CK2" s="20" t="str">
        <f aca="false">IF(WEEKDAY(CK3 )=2,"LU",IF(WEEKDAY(CK3 )=3,"MA",IF(WEEKDAY(CK3 )=4,"MI",IF(WEEKDAY(CK3 )=5,"JU",IF(WEEKDAY(CK3 )=6,"VI",IF(WEEKDAY(CK3 )=7,"SA",IF(WEEKDAY(CK3 )=1,"DO","")))))))</f>
        <v>VI</v>
      </c>
      <c r="CL2" s="18" t="str">
        <f aca="false">IF(WEEKDAY(CL3 )=2,"LU",IF(WEEKDAY(CL3 )=3,"MA",IF(WEEKDAY(CL3 )=4,"MI",IF(WEEKDAY(CL3 )=5,"JU",IF(WEEKDAY(CL3 )=6,"VI",IF(WEEKDAY(CL3 )=7,"SA",IF(WEEKDAY(CL3 )=1,"DO","")))))))</f>
        <v>LU</v>
      </c>
      <c r="CM2" s="19" t="str">
        <f aca="false">IF(WEEKDAY(CM3 )=2,"LU",IF(WEEKDAY(CM3 )=3,"MA",IF(WEEKDAY(CM3 )=4,"MI",IF(WEEKDAY(CM3 )=5,"JU",IF(WEEKDAY(CM3 )=6,"VI",IF(WEEKDAY(CM3 )=7,"SA",IF(WEEKDAY(CM3 )=1,"DO","")))))))</f>
        <v>MA</v>
      </c>
      <c r="CN2" s="19" t="str">
        <f aca="false">IF(WEEKDAY(CN3 )=2,"LU",IF(WEEKDAY(CN3 )=3,"MA",IF(WEEKDAY(CN3 )=4,"MI",IF(WEEKDAY(CN3 )=5,"JU",IF(WEEKDAY(CN3 )=6,"VI",IF(WEEKDAY(CN3 )=7,"SA",IF(WEEKDAY(CN3 )=1,"DO","")))))))</f>
        <v>MI</v>
      </c>
      <c r="CO2" s="19" t="str">
        <f aca="false">IF(WEEKDAY(CO3 )=2,"LU",IF(WEEKDAY(CO3 )=3,"MA",IF(WEEKDAY(CO3 )=4,"MI",IF(WEEKDAY(CO3 )=5,"JU",IF(WEEKDAY(CO3 )=6,"VI",IF(WEEKDAY(CO3 )=7,"SA",IF(WEEKDAY(CO3 )=1,"DO","")))))))</f>
        <v>JU</v>
      </c>
      <c r="CP2" s="20" t="str">
        <f aca="false">IF(WEEKDAY(CP3 )=2,"LU",IF(WEEKDAY(CP3 )=3,"MA",IF(WEEKDAY(CP3 )=4,"MI",IF(WEEKDAY(CP3 )=5,"JU",IF(WEEKDAY(CP3 )=6,"VI",IF(WEEKDAY(CP3 )=7,"SA",IF(WEEKDAY(CP3 )=1,"DO","")))))))</f>
        <v>VI</v>
      </c>
      <c r="CQ2" s="18" t="str">
        <f aca="false">IF(WEEKDAY(CQ3 )=2,"LU",IF(WEEKDAY(CQ3 )=3,"MA",IF(WEEKDAY(CQ3 )=4,"MI",IF(WEEKDAY(CQ3 )=5,"JU",IF(WEEKDAY(CQ3 )=6,"VI",IF(WEEKDAY(CQ3 )=7,"SA",IF(WEEKDAY(CQ3 )=1,"DO","")))))))</f>
        <v>LU</v>
      </c>
      <c r="CR2" s="19" t="str">
        <f aca="false">IF(WEEKDAY(CR3 )=2,"LU",IF(WEEKDAY(CR3 )=3,"MA",IF(WEEKDAY(CR3 )=4,"MI",IF(WEEKDAY(CR3 )=5,"JU",IF(WEEKDAY(CR3 )=6,"VI",IF(WEEKDAY(CR3 )=7,"SA",IF(WEEKDAY(CR3 )=1,"DO","")))))))</f>
        <v>MA</v>
      </c>
      <c r="CS2" s="19" t="str">
        <f aca="false">IF(WEEKDAY(CS3 )=2,"LU",IF(WEEKDAY(CS3 )=3,"MA",IF(WEEKDAY(CS3 )=4,"MI",IF(WEEKDAY(CS3 )=5,"JU",IF(WEEKDAY(CS3 )=6,"VI",IF(WEEKDAY(CS3 )=7,"SA",IF(WEEKDAY(CS3 )=1,"DO","")))))))</f>
        <v>MI</v>
      </c>
      <c r="CT2" s="19" t="str">
        <f aca="false">IF(WEEKDAY(CT3 )=2,"LU",IF(WEEKDAY(CT3 )=3,"MA",IF(WEEKDAY(CT3 )=4,"MI",IF(WEEKDAY(CT3 )=5,"JU",IF(WEEKDAY(CT3 )=6,"VI",IF(WEEKDAY(CT3 )=7,"SA",IF(WEEKDAY(CT3 )=1,"DO","")))))))</f>
        <v>JU</v>
      </c>
      <c r="CU2" s="20" t="str">
        <f aca="false">IF(WEEKDAY(CU3 )=2,"LU",IF(WEEKDAY(CU3 )=3,"MA",IF(WEEKDAY(CU3 )=4,"MI",IF(WEEKDAY(CU3 )=5,"JU",IF(WEEKDAY(CU3 )=6,"VI",IF(WEEKDAY(CU3 )=7,"SA",IF(WEEKDAY(CU3 )=1,"DO","")))))))</f>
        <v>VI</v>
      </c>
      <c r="CV2" s="18" t="str">
        <f aca="false">IF(WEEKDAY(CV3 )=2,"LU",IF(WEEKDAY(CV3 )=3,"MA",IF(WEEKDAY(CV3 )=4,"MI",IF(WEEKDAY(CV3 )=5,"JU",IF(WEEKDAY(CV3 )=6,"VI",IF(WEEKDAY(CV3 )=7,"SA",IF(WEEKDAY(CV3 )=1,"DO","")))))))</f>
        <v>LU</v>
      </c>
      <c r="CW2" s="19" t="str">
        <f aca="false">IF(WEEKDAY(CW3 )=2,"LU",IF(WEEKDAY(CW3 )=3,"MA",IF(WEEKDAY(CW3 )=4,"MI",IF(WEEKDAY(CW3 )=5,"JU",IF(WEEKDAY(CW3 )=6,"VI",IF(WEEKDAY(CW3 )=7,"SA",IF(WEEKDAY(CW3 )=1,"DO","")))))))</f>
        <v>MA</v>
      </c>
      <c r="CX2" s="19" t="str">
        <f aca="false">IF(WEEKDAY(CX3 )=2,"LU",IF(WEEKDAY(CX3 )=3,"MA",IF(WEEKDAY(CX3 )=4,"MI",IF(WEEKDAY(CX3 )=5,"JU",IF(WEEKDAY(CX3 )=6,"VI",IF(WEEKDAY(CX3 )=7,"SA",IF(WEEKDAY(CX3 )=1,"DO","")))))))</f>
        <v>MI</v>
      </c>
      <c r="CY2" s="19" t="str">
        <f aca="false">IF(WEEKDAY(CY3 )=2,"LU",IF(WEEKDAY(CY3 )=3,"MA",IF(WEEKDAY(CY3 )=4,"MI",IF(WEEKDAY(CY3 )=5,"JU",IF(WEEKDAY(CY3 )=6,"VI",IF(WEEKDAY(CY3 )=7,"SA",IF(WEEKDAY(CY3 )=1,"DO","")))))))</f>
        <v>JU</v>
      </c>
      <c r="CZ2" s="20" t="str">
        <f aca="false">IF(WEEKDAY(CZ3 )=2,"LU",IF(WEEKDAY(CZ3 )=3,"MA",IF(WEEKDAY(CZ3 )=4,"MI",IF(WEEKDAY(CZ3 )=5,"JU",IF(WEEKDAY(CZ3 )=6,"VI",IF(WEEKDAY(CZ3 )=7,"SA",IF(WEEKDAY(CZ3 )=1,"DO","")))))))</f>
        <v>VI</v>
      </c>
      <c r="DA2" s="18" t="str">
        <f aca="false">IF(WEEKDAY(DA3 )=2,"LU",IF(WEEKDAY(DA3 )=3,"MA",IF(WEEKDAY(DA3 )=4,"MI",IF(WEEKDAY(DA3 )=5,"JU",IF(WEEKDAY(DA3 )=6,"VI",IF(WEEKDAY(DA3 )=7,"SA",IF(WEEKDAY(DA3 )=1,"DO","")))))))</f>
        <v>LU</v>
      </c>
      <c r="DB2" s="19" t="str">
        <f aca="false">IF(WEEKDAY(DB3 )=2,"LU",IF(WEEKDAY(DB3 )=3,"MA",IF(WEEKDAY(DB3 )=4,"MI",IF(WEEKDAY(DB3 )=5,"JU",IF(WEEKDAY(DB3 )=6,"VI",IF(WEEKDAY(DB3 )=7,"SA",IF(WEEKDAY(DB3 )=1,"DO","")))))))</f>
        <v>MA</v>
      </c>
      <c r="DC2" s="19" t="str">
        <f aca="false">IF(WEEKDAY(DC3 )=2,"LU",IF(WEEKDAY(DC3 )=3,"MA",IF(WEEKDAY(DC3 )=4,"MI",IF(WEEKDAY(DC3 )=5,"JU",IF(WEEKDAY(DC3 )=6,"VI",IF(WEEKDAY(DC3 )=7,"SA",IF(WEEKDAY(DC3 )=1,"DO","")))))))</f>
        <v>MI</v>
      </c>
      <c r="DD2" s="19" t="str">
        <f aca="false">IF(WEEKDAY(DD3 )=2,"LU",IF(WEEKDAY(DD3 )=3,"MA",IF(WEEKDAY(DD3 )=4,"MI",IF(WEEKDAY(DD3 )=5,"JU",IF(WEEKDAY(DD3 )=6,"VI",IF(WEEKDAY(DD3 )=7,"SA",IF(WEEKDAY(DD3 )=1,"DO","")))))))</f>
        <v>JU</v>
      </c>
      <c r="DE2" s="20" t="str">
        <f aca="false">IF(WEEKDAY(DE3 )=2,"LU",IF(WEEKDAY(DE3 )=3,"MA",IF(WEEKDAY(DE3 )=4,"MI",IF(WEEKDAY(DE3 )=5,"JU",IF(WEEKDAY(DE3 )=6,"VI",IF(WEEKDAY(DE3 )=7,"SA",IF(WEEKDAY(DE3 )=1,"DO","")))))))</f>
        <v>VI</v>
      </c>
      <c r="DF2" s="18" t="str">
        <f aca="false">IF(WEEKDAY(DF3 )=2,"LU",IF(WEEKDAY(DF3 )=3,"MA",IF(WEEKDAY(DF3 )=4,"MI",IF(WEEKDAY(DF3 )=5,"JU",IF(WEEKDAY(DF3 )=6,"VI",IF(WEEKDAY(DF3 )=7,"SA",IF(WEEKDAY(DF3 )=1,"DO","")))))))</f>
        <v>LU</v>
      </c>
      <c r="DG2" s="19" t="str">
        <f aca="false">IF(WEEKDAY(DG3 )=2,"LU",IF(WEEKDAY(DG3 )=3,"MA",IF(WEEKDAY(DG3 )=4,"MI",IF(WEEKDAY(DG3 )=5,"JU",IF(WEEKDAY(DG3 )=6,"VI",IF(WEEKDAY(DG3 )=7,"SA",IF(WEEKDAY(DG3 )=1,"DO","")))))))</f>
        <v>MA</v>
      </c>
      <c r="DH2" s="19" t="str">
        <f aca="false">IF(WEEKDAY(DH3 )=2,"LU",IF(WEEKDAY(DH3 )=3,"MA",IF(WEEKDAY(DH3 )=4,"MI",IF(WEEKDAY(DH3 )=5,"JU",IF(WEEKDAY(DH3 )=6,"VI",IF(WEEKDAY(DH3 )=7,"SA",IF(WEEKDAY(DH3 )=1,"DO","")))))))</f>
        <v>MI</v>
      </c>
      <c r="DI2" s="19" t="str">
        <f aca="false">IF(WEEKDAY(DI3 )=2,"LU",IF(WEEKDAY(DI3 )=3,"MA",IF(WEEKDAY(DI3 )=4,"MI",IF(WEEKDAY(DI3 )=5,"JU",IF(WEEKDAY(DI3 )=6,"VI",IF(WEEKDAY(DI3 )=7,"SA",IF(WEEKDAY(DI3 )=1,"DO","")))))))</f>
        <v>JU</v>
      </c>
      <c r="DJ2" s="20" t="str">
        <f aca="false">IF(WEEKDAY(DJ3 )=2,"LU",IF(WEEKDAY(DJ3 )=3,"MA",IF(WEEKDAY(DJ3 )=4,"MI",IF(WEEKDAY(DJ3 )=5,"JU",IF(WEEKDAY(DJ3 )=6,"VI",IF(WEEKDAY(DJ3 )=7,"SA",IF(WEEKDAY(DJ3 )=1,"DO","")))))))</f>
        <v>VI</v>
      </c>
      <c r="DK2" s="24" t="str">
        <f aca="false">IF(WEEKDAY(DK3 )=2,"LU",IF(WEEKDAY(DK3 )=3,"MA",IF(WEEKDAY(DK3 )=4,"MI",IF(WEEKDAY(DK3 )=5,"JU",IF(WEEKDAY(DK3 )=6,"VI",IF(WEEKDAY(DK3 )=7,"SA",IF(WEEKDAY(DK3 )=1,"DO","")))))))</f>
        <v>LU</v>
      </c>
      <c r="DL2" s="23" t="str">
        <f aca="false">IF(WEEKDAY(DL3 )=2,"LU",IF(WEEKDAY(DL3 )=3,"MA",IF(WEEKDAY(DL3 )=4,"MI",IF(WEEKDAY(DL3 )=5,"JU",IF(WEEKDAY(DL3 )=6,"VI",IF(WEEKDAY(DL3 )=7,"SA",IF(WEEKDAY(DL3 )=1,"DO","")))))))</f>
        <v>MA</v>
      </c>
      <c r="DM2" s="23" t="str">
        <f aca="false">IF(WEEKDAY(DM3 )=2,"LU",IF(WEEKDAY(DM3 )=3,"MA",IF(WEEKDAY(DM3 )=4,"MI",IF(WEEKDAY(DM3 )=5,"JU",IF(WEEKDAY(DM3 )=6,"VI",IF(WEEKDAY(DM3 )=7,"SA",IF(WEEKDAY(DM3 )=1,"DO","")))))))</f>
        <v>MI</v>
      </c>
      <c r="DN2" s="19" t="str">
        <f aca="false">IF(WEEKDAY(DN3 )=2,"LU",IF(WEEKDAY(DN3 )=3,"MA",IF(WEEKDAY(DN3 )=4,"MI",IF(WEEKDAY(DN3 )=5,"JU",IF(WEEKDAY(DN3 )=6,"VI",IF(WEEKDAY(DN3 )=7,"SA",IF(WEEKDAY(DN3 )=1,"DO","")))))))</f>
        <v>JU</v>
      </c>
      <c r="DO2" s="20" t="str">
        <f aca="false">IF(WEEKDAY(DO3 )=2,"LU",IF(WEEKDAY(DO3 )=3,"MA",IF(WEEKDAY(DO3 )=4,"MI",IF(WEEKDAY(DO3 )=5,"JU",IF(WEEKDAY(DO3 )=6,"VI",IF(WEEKDAY(DO3 )=7,"SA",IF(WEEKDAY(DO3 )=1,"DO","")))))))</f>
        <v>VI</v>
      </c>
      <c r="DP2" s="18" t="str">
        <f aca="false">IF(WEEKDAY(DP3 )=2,"LU",IF(WEEKDAY(DP3 )=3,"MA",IF(WEEKDAY(DP3 )=4,"MI",IF(WEEKDAY(DP3 )=5,"JU",IF(WEEKDAY(DP3 )=6,"VI",IF(WEEKDAY(DP3 )=7,"SA",IF(WEEKDAY(DP3 )=1,"DO","")))))))</f>
        <v>LU</v>
      </c>
      <c r="DQ2" s="19" t="str">
        <f aca="false">IF(WEEKDAY(DQ3 )=2,"LU",IF(WEEKDAY(DQ3 )=3,"MA",IF(WEEKDAY(DQ3 )=4,"MI",IF(WEEKDAY(DQ3 )=5,"JU",IF(WEEKDAY(DQ3 )=6,"VI",IF(WEEKDAY(DQ3 )=7,"SA",IF(WEEKDAY(DQ3 )=1,"DO","")))))))</f>
        <v>MA</v>
      </c>
      <c r="DR2" s="19" t="str">
        <f aca="false">IF(WEEKDAY(DR3 )=2,"LU",IF(WEEKDAY(DR3 )=3,"MA",IF(WEEKDAY(DR3 )=4,"MI",IF(WEEKDAY(DR3 )=5,"JU",IF(WEEKDAY(DR3 )=6,"VI",IF(WEEKDAY(DR3 )=7,"SA",IF(WEEKDAY(DR3 )=1,"DO","")))))))</f>
        <v>MI</v>
      </c>
      <c r="DS2" s="19" t="str">
        <f aca="false">IF(WEEKDAY(DS3 )=2,"LU",IF(WEEKDAY(DS3 )=3,"MA",IF(WEEKDAY(DS3 )=4,"MI",IF(WEEKDAY(DS3 )=5,"JU",IF(WEEKDAY(DS3 )=6,"VI",IF(WEEKDAY(DS3 )=7,"SA",IF(WEEKDAY(DS3 )=1,"DO","")))))))</f>
        <v>JU</v>
      </c>
      <c r="DT2" s="20" t="str">
        <f aca="false">IF(WEEKDAY(DT3 )=2,"LU",IF(WEEKDAY(DT3 )=3,"MA",IF(WEEKDAY(DT3 )=4,"MI",IF(WEEKDAY(DT3 )=5,"JU",IF(WEEKDAY(DT3 )=6,"VI",IF(WEEKDAY(DT3 )=7,"SA",IF(WEEKDAY(DT3 )=1,"DO","")))))))</f>
        <v>VI</v>
      </c>
      <c r="DU2" s="25" t="str">
        <f aca="false">IF(WEEKDAY(DU3 )=2,"LU",IF(WEEKDAY(DU3 )=3,"MA",IF(WEEKDAY(DU3 )=4,"MI",IF(WEEKDAY(DU3 )=5,"JU",IF(WEEKDAY(DU3 )=6,"VI",IF(WEEKDAY(DU3 )=7,"SA",IF(WEEKDAY(DU3 )=1,"DO","")))))))</f>
        <v>LU</v>
      </c>
      <c r="DV2" s="19" t="str">
        <f aca="false">IF(WEEKDAY(DV3 )=2,"LU",IF(WEEKDAY(DV3 )=3,"MA",IF(WEEKDAY(DV3 )=4,"MI",IF(WEEKDAY(DV3 )=5,"JU",IF(WEEKDAY(DV3 )=6,"VI",IF(WEEKDAY(DV3 )=7,"SA",IF(WEEKDAY(DV3 )=1,"DO","")))))))</f>
        <v>MA</v>
      </c>
      <c r="DW2" s="21" t="str">
        <f aca="false">IF(WEEKDAY(DW3 )=2,"LU",IF(WEEKDAY(DW3 )=3,"MA",IF(WEEKDAY(DW3 )=4,"MI",IF(WEEKDAY(DW3 )=5,"JU",IF(WEEKDAY(DW3 )=6,"VI",IF(WEEKDAY(DW3 )=7,"SA",IF(WEEKDAY(DW3 )=1,"DO","")))))))</f>
        <v>MI</v>
      </c>
      <c r="DX2" s="23" t="str">
        <f aca="false">IF(WEEKDAY(DX3 )=2,"LU",IF(WEEKDAY(DX3 )=3,"MA",IF(WEEKDAY(DX3 )=4,"MI",IF(WEEKDAY(DX3 )=5,"JU",IF(WEEKDAY(DX3 )=6,"VI",IF(WEEKDAY(DX3 )=7,"SA",IF(WEEKDAY(DX3 )=1,"DO","")))))))</f>
        <v>JU</v>
      </c>
      <c r="DY2" s="26" t="str">
        <f aca="false">IF(WEEKDAY(DY3 )=2,"LU",IF(WEEKDAY(DY3 )=3,"MA",IF(WEEKDAY(DY3 )=4,"MI",IF(WEEKDAY(DY3 )=5,"JU",IF(WEEKDAY(DY3 )=6,"VI",IF(WEEKDAY(DY3 )=7,"SA",IF(WEEKDAY(DY3 )=1,"DO","")))))))</f>
        <v>VI</v>
      </c>
      <c r="DZ2" s="24" t="str">
        <f aca="false">IF(WEEKDAY(DZ3 )=2,"LU",IF(WEEKDAY(DZ3 )=3,"MA",IF(WEEKDAY(DZ3 )=4,"MI",IF(WEEKDAY(DZ3 )=5,"JU",IF(WEEKDAY(DZ3 )=6,"VI",IF(WEEKDAY(DZ3 )=7,"SA",IF(WEEKDAY(DZ3 )=1,"DO","")))))))</f>
        <v>LU</v>
      </c>
      <c r="EA2" s="23" t="str">
        <f aca="false">IF(WEEKDAY(EA3 )=2,"LU",IF(WEEKDAY(EA3 )=3,"MA",IF(WEEKDAY(EA3 )=4,"MI",IF(WEEKDAY(EA3 )=5,"JU",IF(WEEKDAY(EA3 )=6,"VI",IF(WEEKDAY(EA3 )=7,"SA",IF(WEEKDAY(EA3 )=1,"DO","")))))))</f>
        <v>MA</v>
      </c>
      <c r="EB2" s="23" t="str">
        <f aca="false">IF(WEEKDAY(EB3 )=2,"LU",IF(WEEKDAY(EB3 )=3,"MA",IF(WEEKDAY(EB3 )=4,"MI",IF(WEEKDAY(EB3 )=5,"JU",IF(WEEKDAY(EB3 )=6,"VI",IF(WEEKDAY(EB3 )=7,"SA",IF(WEEKDAY(EB3 )=1,"DO","")))))))</f>
        <v>MI</v>
      </c>
      <c r="EC2" s="23" t="str">
        <f aca="false">IF(WEEKDAY(EC3 )=2,"LU",IF(WEEKDAY(EC3 )=3,"MA",IF(WEEKDAY(EC3 )=4,"MI",IF(WEEKDAY(EC3 )=5,"JU",IF(WEEKDAY(EC3 )=6,"VI",IF(WEEKDAY(EC3 )=7,"SA",IF(WEEKDAY(EC3 )=1,"DO","")))))))</f>
        <v>JU</v>
      </c>
      <c r="ED2" s="26" t="str">
        <f aca="false">IF(WEEKDAY(ED3 )=2,"LU",IF(WEEKDAY(ED3 )=3,"MA",IF(WEEKDAY(ED3 )=4,"MI",IF(WEEKDAY(ED3 )=5,"JU",IF(WEEKDAY(ED3 )=6,"VI",IF(WEEKDAY(ED3 )=7,"SA",IF(WEEKDAY(ED3 )=1,"DO","")))))))</f>
        <v>VI</v>
      </c>
      <c r="EE2" s="24" t="str">
        <f aca="false">IF(WEEKDAY(EE3 )=2,"LU",IF(WEEKDAY(EE3 )=3,"MA",IF(WEEKDAY(EE3 )=4,"MI",IF(WEEKDAY(EE3 )=5,"JU",IF(WEEKDAY(EE3 )=6,"VI",IF(WEEKDAY(EE3 )=7,"SA",IF(WEEKDAY(EE3 )=1,"DO","")))))))</f>
        <v>LU</v>
      </c>
      <c r="EF2" s="23" t="str">
        <f aca="false">IF(WEEKDAY(EF3 )=2,"LU",IF(WEEKDAY(EF3 )=3,"MA",IF(WEEKDAY(EF3 )=4,"MI",IF(WEEKDAY(EF3 )=5,"JU",IF(WEEKDAY(EF3 )=6,"VI",IF(WEEKDAY(EF3 )=7,"SA",IF(WEEKDAY(EF3 )=1,"DO","")))))))</f>
        <v>MA</v>
      </c>
      <c r="EG2" s="23" t="str">
        <f aca="false">IF(WEEKDAY(EG3 )=2,"LU",IF(WEEKDAY(EG3 )=3,"MA",IF(WEEKDAY(EG3 )=4,"MI",IF(WEEKDAY(EG3 )=5,"JU",IF(WEEKDAY(EG3 )=6,"VI",IF(WEEKDAY(EG3 )=7,"SA",IF(WEEKDAY(EG3 )=1,"DO","")))))))</f>
        <v>MI</v>
      </c>
      <c r="EH2" s="23" t="str">
        <f aca="false">IF(WEEKDAY(EH3 )=2,"LU",IF(WEEKDAY(EH3 )=3,"MA",IF(WEEKDAY(EH3 )=4,"MI",IF(WEEKDAY(EH3 )=5,"JU",IF(WEEKDAY(EH3 )=6,"VI",IF(WEEKDAY(EH3 )=7,"SA",IF(WEEKDAY(EH3 )=1,"DO","")))))))</f>
        <v>JU</v>
      </c>
      <c r="EI2" s="26" t="str">
        <f aca="false">IF(WEEKDAY(EI3 )=2,"LU",IF(WEEKDAY(EI3 )=3,"MA",IF(WEEKDAY(EI3 )=4,"MI",IF(WEEKDAY(EI3 )=5,"JU",IF(WEEKDAY(EI3 )=6,"VI",IF(WEEKDAY(EI3 )=7,"SA",IF(WEEKDAY(EI3 )=1,"DO","")))))))</f>
        <v>VI</v>
      </c>
      <c r="EJ2" s="18" t="str">
        <f aca="false">IF(WEEKDAY(EJ3 )=2,"LU",IF(WEEKDAY(EJ3 )=3,"MA",IF(WEEKDAY(EJ3 )=4,"MI",IF(WEEKDAY(EJ3 )=5,"JU",IF(WEEKDAY(EJ3 )=6,"VI",IF(WEEKDAY(EJ3 )=7,"SA",IF(WEEKDAY(EJ3 )=1,"DO","")))))))</f>
        <v>LU</v>
      </c>
      <c r="EK2" s="19" t="str">
        <f aca="false">IF(WEEKDAY(EK3 )=2,"LU",IF(WEEKDAY(EK3 )=3,"MA",IF(WEEKDAY(EK3 )=4,"MI",IF(WEEKDAY(EK3 )=5,"JU",IF(WEEKDAY(EK3 )=6,"VI",IF(WEEKDAY(EK3 )=7,"SA",IF(WEEKDAY(EK3 )=1,"DO","")))))))</f>
        <v>MA</v>
      </c>
      <c r="EL2" s="19" t="str">
        <f aca="false">IF(WEEKDAY(EL3 )=2,"LU",IF(WEEKDAY(EL3 )=3,"MA",IF(WEEKDAY(EL3 )=4,"MI",IF(WEEKDAY(EL3 )=5,"JU",IF(WEEKDAY(EL3 )=6,"VI",IF(WEEKDAY(EL3 )=7,"SA",IF(WEEKDAY(EL3 )=1,"DO","")))))))</f>
        <v>MI</v>
      </c>
      <c r="EM2" s="19" t="str">
        <f aca="false">IF(WEEKDAY(EM3 )=2,"LU",IF(WEEKDAY(EM3 )=3,"MA",IF(WEEKDAY(EM3 )=4,"MI",IF(WEEKDAY(EM3 )=5,"JU",IF(WEEKDAY(EM3 )=6,"VI",IF(WEEKDAY(EM3 )=7,"SA",IF(WEEKDAY(EM3 )=1,"DO","")))))))</f>
        <v>JU</v>
      </c>
      <c r="EN2" s="20" t="str">
        <f aca="false">IF(WEEKDAY(EN3 )=2,"LU",IF(WEEKDAY(EN3 )=3,"MA",IF(WEEKDAY(EN3 )=4,"MI",IF(WEEKDAY(EN3 )=5,"JU",IF(WEEKDAY(EN3 )=6,"VI",IF(WEEKDAY(EN3 )=7,"SA",IF(WEEKDAY(EN3 )=1,"DO","")))))))</f>
        <v>VI</v>
      </c>
      <c r="EO2" s="18" t="str">
        <f aca="false">IF(WEEKDAY(EO3 )=2,"LU",IF(WEEKDAY(EO3 )=3,"MA",IF(WEEKDAY(EO3 )=4,"MI",IF(WEEKDAY(EO3 )=5,"JU",IF(WEEKDAY(EO3 )=6,"VI",IF(WEEKDAY(EO3 )=7,"SA",IF(WEEKDAY(EO3 )=1,"DO","")))))))</f>
        <v>LU</v>
      </c>
      <c r="EP2" s="19" t="str">
        <f aca="false">IF(WEEKDAY(EP3 )=2,"LU",IF(WEEKDAY(EP3 )=3,"MA",IF(WEEKDAY(EP3 )=4,"MI",IF(WEEKDAY(EP3 )=5,"JU",IF(WEEKDAY(EP3 )=6,"VI",IF(WEEKDAY(EP3 )=7,"SA",IF(WEEKDAY(EP3 )=1,"DO","")))))))</f>
        <v>MA</v>
      </c>
      <c r="EQ2" s="19" t="str">
        <f aca="false">IF(WEEKDAY(EQ3 )=2,"LU",IF(WEEKDAY(EQ3 )=3,"MA",IF(WEEKDAY(EQ3 )=4,"MI",IF(WEEKDAY(EQ3 )=5,"JU",IF(WEEKDAY(EQ3 )=6,"VI",IF(WEEKDAY(EQ3 )=7,"SA",IF(WEEKDAY(EQ3 )=1,"DO","")))))))</f>
        <v>MI</v>
      </c>
      <c r="ER2" s="19" t="str">
        <f aca="false">IF(WEEKDAY(ER3 )=2,"LU",IF(WEEKDAY(ER3 )=3,"MA",IF(WEEKDAY(ER3 )=4,"MI",IF(WEEKDAY(ER3 )=5,"JU",IF(WEEKDAY(ER3 )=6,"VI",IF(WEEKDAY(ER3 )=7,"SA",IF(WEEKDAY(ER3 )=1,"DO","")))))))</f>
        <v>JU</v>
      </c>
      <c r="ES2" s="20" t="str">
        <f aca="false">IF(WEEKDAY(ES3 )=2,"LU",IF(WEEKDAY(ES3 )=3,"MA",IF(WEEKDAY(ES3 )=4,"MI",IF(WEEKDAY(ES3 )=5,"JU",IF(WEEKDAY(ES3 )=6,"VI",IF(WEEKDAY(ES3 )=7,"SA",IF(WEEKDAY(ES3 )=1,"DO","")))))))</f>
        <v>VI</v>
      </c>
      <c r="ET2" s="18" t="str">
        <f aca="false">IF(WEEKDAY(ET3 )=2,"LU",IF(WEEKDAY(ET3 )=3,"MA",IF(WEEKDAY(ET3 )=4,"MI",IF(WEEKDAY(ET3 )=5,"JU",IF(WEEKDAY(ET3 )=6,"VI",IF(WEEKDAY(ET3 )=7,"SA",IF(WEEKDAY(ET3 )=1,"DO","")))))))</f>
        <v>LU</v>
      </c>
      <c r="EU2" s="19" t="str">
        <f aca="false">IF(WEEKDAY(EU3 )=2,"LU",IF(WEEKDAY(EU3 )=3,"MA",IF(WEEKDAY(EU3 )=4,"MI",IF(WEEKDAY(EU3 )=5,"JU",IF(WEEKDAY(EU3 )=6,"VI",IF(WEEKDAY(EU3 )=7,"SA",IF(WEEKDAY(EU3 )=1,"DO","")))))))</f>
        <v>MA</v>
      </c>
      <c r="EV2" s="19" t="str">
        <f aca="false">IF(WEEKDAY(EV3 )=2,"LU",IF(WEEKDAY(EV3 )=3,"MA",IF(WEEKDAY(EV3 )=4,"MI",IF(WEEKDAY(EV3 )=5,"JU",IF(WEEKDAY(EV3 )=6,"VI",IF(WEEKDAY(EV3 )=7,"SA",IF(WEEKDAY(EV3 )=1,"DO","")))))))</f>
        <v>MI</v>
      </c>
      <c r="EW2" s="19" t="str">
        <f aca="false">IF(WEEKDAY(EW3 )=2,"LU",IF(WEEKDAY(EW3 )=3,"MA",IF(WEEKDAY(EW3 )=4,"MI",IF(WEEKDAY(EW3 )=5,"JU",IF(WEEKDAY(EW3 )=6,"VI",IF(WEEKDAY(EW3 )=7,"SA",IF(WEEKDAY(EW3 )=1,"DO","")))))))</f>
        <v>JU</v>
      </c>
      <c r="EX2" s="20" t="str">
        <f aca="false">IF(WEEKDAY(EX3 )=2,"LU",IF(WEEKDAY(EX3 )=3,"MA",IF(WEEKDAY(EX3 )=4,"MI",IF(WEEKDAY(EX3 )=5,"JU",IF(WEEKDAY(EX3 )=6,"VI",IF(WEEKDAY(EX3 )=7,"SA",IF(WEEKDAY(EX3 )=1,"DO","")))))))</f>
        <v>VI</v>
      </c>
      <c r="EY2" s="18" t="str">
        <f aca="false">IF(WEEKDAY(EY3 )=2,"LU",IF(WEEKDAY(EY3 )=3,"MA",IF(WEEKDAY(EY3 )=4,"MI",IF(WEEKDAY(EY3 )=5,"JU",IF(WEEKDAY(EY3 )=6,"VI",IF(WEEKDAY(EY3 )=7,"SA",IF(WEEKDAY(EY3 )=1,"DO","")))))))</f>
        <v>LU</v>
      </c>
      <c r="EZ2" s="19" t="str">
        <f aca="false">IF(WEEKDAY(EZ3 )=2,"LU",IF(WEEKDAY(EZ3 )=3,"MA",IF(WEEKDAY(EZ3 )=4,"MI",IF(WEEKDAY(EZ3 )=5,"JU",IF(WEEKDAY(EZ3 )=6,"VI",IF(WEEKDAY(EZ3 )=7,"SA",IF(WEEKDAY(EZ3 )=1,"DO","")))))))</f>
        <v>MA</v>
      </c>
      <c r="FA2" s="19" t="str">
        <f aca="false">IF(WEEKDAY(FA3 )=2,"LU",IF(WEEKDAY(FA3 )=3,"MA",IF(WEEKDAY(FA3 )=4,"MI",IF(WEEKDAY(FA3 )=5,"JU",IF(WEEKDAY(FA3 )=6,"VI",IF(WEEKDAY(FA3 )=7,"SA",IF(WEEKDAY(FA3 )=1,"DO","")))))))</f>
        <v>MI</v>
      </c>
      <c r="FB2" s="19" t="str">
        <f aca="false">IF(WEEKDAY(FB3 )=2,"LU",IF(WEEKDAY(FB3 )=3,"MA",IF(WEEKDAY(FB3 )=4,"MI",IF(WEEKDAY(FB3 )=5,"JU",IF(WEEKDAY(FB3 )=6,"VI",IF(WEEKDAY(FB3 )=7,"SA",IF(WEEKDAY(FB3 )=1,"DO","")))))))</f>
        <v>JU</v>
      </c>
      <c r="FC2" s="20" t="str">
        <f aca="false">IF(WEEKDAY(FC3 )=2,"LU",IF(WEEKDAY(FC3 )=3,"MA",IF(WEEKDAY(FC3 )=4,"MI",IF(WEEKDAY(FC3 )=5,"JU",IF(WEEKDAY(FC3 )=6,"VI",IF(WEEKDAY(FC3 )=7,"SA",IF(WEEKDAY(FC3 )=1,"DO","")))))))</f>
        <v>VI</v>
      </c>
      <c r="FD2" s="18" t="str">
        <f aca="false">IF(WEEKDAY(FD3 )=2,"LU",IF(WEEKDAY(FD3 )=3,"MA",IF(WEEKDAY(FD3 )=4,"MI",IF(WEEKDAY(FD3 )=5,"JU",IF(WEEKDAY(FD3 )=6,"VI",IF(WEEKDAY(FD3 )=7,"SA",IF(WEEKDAY(FD3 )=1,"DO","")))))))</f>
        <v>LU</v>
      </c>
      <c r="FE2" s="19" t="str">
        <f aca="false">IF(WEEKDAY(FE3 )=2,"LU",IF(WEEKDAY(FE3 )=3,"MA",IF(WEEKDAY(FE3 )=4,"MI",IF(WEEKDAY(FE3 )=5,"JU",IF(WEEKDAY(FE3 )=6,"VI",IF(WEEKDAY(FE3 )=7,"SA",IF(WEEKDAY(FE3 )=1,"DO","")))))))</f>
        <v>MA</v>
      </c>
      <c r="FF2" s="19" t="str">
        <f aca="false">IF(WEEKDAY(FF3 )=2,"LU",IF(WEEKDAY(FF3 )=3,"MA",IF(WEEKDAY(FF3 )=4,"MI",IF(WEEKDAY(FF3 )=5,"JU",IF(WEEKDAY(FF3 )=6,"VI",IF(WEEKDAY(FF3 )=7,"SA",IF(WEEKDAY(FF3 )=1,"DO","")))))))</f>
        <v>MI</v>
      </c>
      <c r="FG2" s="19" t="str">
        <f aca="false">IF(WEEKDAY(FG3 )=2,"LU",IF(WEEKDAY(FG3 )=3,"MA",IF(WEEKDAY(FG3 )=4,"MI",IF(WEEKDAY(FG3 )=5,"JU",IF(WEEKDAY(FG3 )=6,"VI",IF(WEEKDAY(FG3 )=7,"SA",IF(WEEKDAY(FG3 )=1,"DO","")))))))</f>
        <v>JU</v>
      </c>
      <c r="FH2" s="20" t="str">
        <f aca="false">IF(WEEKDAY(FH3 )=2,"LU",IF(WEEKDAY(FH3 )=3,"MA",IF(WEEKDAY(FH3 )=4,"MI",IF(WEEKDAY(FH3 )=5,"JU",IF(WEEKDAY(FH3 )=6,"VI",IF(WEEKDAY(FH3 )=7,"SA",IF(WEEKDAY(FH3 )=1,"DO","")))))))</f>
        <v>VI</v>
      </c>
      <c r="FI2" s="18" t="str">
        <f aca="false">IF(WEEKDAY(FI3 )=2,"LU",IF(WEEKDAY(FI3 )=3,"MA",IF(WEEKDAY(FI3 )=4,"MI",IF(WEEKDAY(FI3 )=5,"JU",IF(WEEKDAY(FI3 )=6,"VI",IF(WEEKDAY(FI3 )=7,"SA",IF(WEEKDAY(FI3 )=1,"DO","")))))))</f>
        <v>LU</v>
      </c>
      <c r="FJ2" s="19" t="str">
        <f aca="false">IF(WEEKDAY(FJ3 )=2,"LU",IF(WEEKDAY(FJ3 )=3,"MA",IF(WEEKDAY(FJ3 )=4,"MI",IF(WEEKDAY(FJ3 )=5,"JU",IF(WEEKDAY(FJ3 )=6,"VI",IF(WEEKDAY(FJ3 )=7,"SA",IF(WEEKDAY(FJ3 )=1,"DO","")))))))</f>
        <v>MA</v>
      </c>
      <c r="FK2" s="19" t="str">
        <f aca="false">IF(WEEKDAY(FK3 )=2,"LU",IF(WEEKDAY(FK3 )=3,"MA",IF(WEEKDAY(FK3 )=4,"MI",IF(WEEKDAY(FK3 )=5,"JU",IF(WEEKDAY(FK3 )=6,"VI",IF(WEEKDAY(FK3 )=7,"SA",IF(WEEKDAY(FK3 )=1,"DO","")))))))</f>
        <v>MI</v>
      </c>
      <c r="FL2" s="19" t="str">
        <f aca="false">IF(WEEKDAY(FL3 )=2,"LU",IF(WEEKDAY(FL3 )=3,"MA",IF(WEEKDAY(FL3 )=4,"MI",IF(WEEKDAY(FL3 )=5,"JU",IF(WEEKDAY(FL3 )=6,"VI",IF(WEEKDAY(FL3 )=7,"SA",IF(WEEKDAY(FL3 )=1,"DO","")))))))</f>
        <v>JU</v>
      </c>
      <c r="FM2" s="20" t="str">
        <f aca="false">IF(WEEKDAY(FM3 )=2,"LU",IF(WEEKDAY(FM3 )=3,"MA",IF(WEEKDAY(FM3 )=4,"MI",IF(WEEKDAY(FM3 )=5,"JU",IF(WEEKDAY(FM3 )=6,"VI",IF(WEEKDAY(FM3 )=7,"SA",IF(WEEKDAY(FM3 )=1,"DO","")))))))</f>
        <v>VI</v>
      </c>
      <c r="FN2" s="18" t="str">
        <f aca="false">IF(WEEKDAY(FN3 )=2,"LU",IF(WEEKDAY(FN3 )=3,"MA",IF(WEEKDAY(FN3 )=4,"MI",IF(WEEKDAY(FN3 )=5,"JU",IF(WEEKDAY(FN3 )=6,"VI",IF(WEEKDAY(FN3 )=7,"SA",IF(WEEKDAY(FN3 )=1,"DO","")))))))</f>
        <v>LU</v>
      </c>
      <c r="FO2" s="19" t="str">
        <f aca="false">IF(WEEKDAY(FO3 )=2,"LU",IF(WEEKDAY(FO3 )=3,"MA",IF(WEEKDAY(FO3 )=4,"MI",IF(WEEKDAY(FO3 )=5,"JU",IF(WEEKDAY(FO3 )=6,"VI",IF(WEEKDAY(FO3 )=7,"SA",IF(WEEKDAY(FO3 )=1,"DO","")))))))</f>
        <v>MA</v>
      </c>
      <c r="FP2" s="19" t="str">
        <f aca="false">IF(WEEKDAY(FP3 )=2,"LU",IF(WEEKDAY(FP3 )=3,"MA",IF(WEEKDAY(FP3 )=4,"MI",IF(WEEKDAY(FP3 )=5,"JU",IF(WEEKDAY(FP3 )=6,"VI",IF(WEEKDAY(FP3 )=7,"SA",IF(WEEKDAY(FP3 )=1,"DO","")))))))</f>
        <v>MI</v>
      </c>
      <c r="FQ2" s="19" t="str">
        <f aca="false">IF(WEEKDAY(FQ3 )=2,"LU",IF(WEEKDAY(FQ3 )=3,"MA",IF(WEEKDAY(FQ3 )=4,"MI",IF(WEEKDAY(FQ3 )=5,"JU",IF(WEEKDAY(FQ3 )=6,"VI",IF(WEEKDAY(FQ3 )=7,"SA",IF(WEEKDAY(FQ3 )=1,"DO","")))))))</f>
        <v>JU</v>
      </c>
      <c r="FR2" s="20" t="str">
        <f aca="false">IF(WEEKDAY(FR3 )=2,"LU",IF(WEEKDAY(FR3 )=3,"MA",IF(WEEKDAY(FR3 )=4,"MI",IF(WEEKDAY(FR3 )=5,"JU",IF(WEEKDAY(FR3 )=6,"VI",IF(WEEKDAY(FR3 )=7,"SA",IF(WEEKDAY(FR3 )=1,"DO","")))))))</f>
        <v>VI</v>
      </c>
      <c r="FS2" s="18" t="str">
        <f aca="false">IF(WEEKDAY(FS3 )=2,"LU",IF(WEEKDAY(FS3 )=3,"MA",IF(WEEKDAY(FS3 )=4,"MI",IF(WEEKDAY(FS3 )=5,"JU",IF(WEEKDAY(FS3 )=6,"VI",IF(WEEKDAY(FS3 )=7,"SA",IF(WEEKDAY(FS3 )=1,"DO","")))))))</f>
        <v>LU</v>
      </c>
      <c r="FT2" s="19" t="str">
        <f aca="false">IF(WEEKDAY(FT3 )=2,"LU",IF(WEEKDAY(FT3 )=3,"MA",IF(WEEKDAY(FT3 )=4,"MI",IF(WEEKDAY(FT3 )=5,"JU",IF(WEEKDAY(FT3 )=6,"VI",IF(WEEKDAY(FT3 )=7,"SA",IF(WEEKDAY(FT3 )=1,"DO","")))))))</f>
        <v>MA</v>
      </c>
      <c r="FU2" s="19" t="str">
        <f aca="false">IF(WEEKDAY(FU3 )=2,"LU",IF(WEEKDAY(FU3 )=3,"MA",IF(WEEKDAY(FU3 )=4,"MI",IF(WEEKDAY(FU3 )=5,"JU",IF(WEEKDAY(FU3 )=6,"VI",IF(WEEKDAY(FU3 )=7,"SA",IF(WEEKDAY(FU3 )=1,"DO","")))))))</f>
        <v>MI</v>
      </c>
      <c r="FV2" s="19" t="str">
        <f aca="false">IF(WEEKDAY(FV3 )=2,"LU",IF(WEEKDAY(FV3 )=3,"MA",IF(WEEKDAY(FV3 )=4,"MI",IF(WEEKDAY(FV3 )=5,"JU",IF(WEEKDAY(FV3 )=6,"VI",IF(WEEKDAY(FV3 )=7,"SA",IF(WEEKDAY(FV3 )=1,"DO","")))))))</f>
        <v>JU</v>
      </c>
      <c r="FW2" s="20" t="str">
        <f aca="false">IF(WEEKDAY(FW3 )=2,"LU",IF(WEEKDAY(FW3 )=3,"MA",IF(WEEKDAY(FW3 )=4,"MI",IF(WEEKDAY(FW3 )=5,"JU",IF(WEEKDAY(FW3 )=6,"VI",IF(WEEKDAY(FW3 )=7,"SA",IF(WEEKDAY(FW3 )=1,"DO","")))))))</f>
        <v>VI</v>
      </c>
      <c r="FX2" s="18" t="str">
        <f aca="false">IF(WEEKDAY(FX3 )=2,"LU",IF(WEEKDAY(FX3 )=3,"MA",IF(WEEKDAY(FX3 )=4,"MI",IF(WEEKDAY(FX3 )=5,"JU",IF(WEEKDAY(FX3 )=6,"VI",IF(WEEKDAY(FX3 )=7,"SA",IF(WEEKDAY(FX3 )=1,"DO","")))))))</f>
        <v>LU</v>
      </c>
      <c r="FY2" s="19" t="str">
        <f aca="false">IF(WEEKDAY(FY3 )=2,"LU",IF(WEEKDAY(FY3 )=3,"MA",IF(WEEKDAY(FY3 )=4,"MI",IF(WEEKDAY(FY3 )=5,"JU",IF(WEEKDAY(FY3 )=6,"VI",IF(WEEKDAY(FY3 )=7,"SA",IF(WEEKDAY(FY3 )=1,"DO","")))))))</f>
        <v>MA</v>
      </c>
      <c r="FZ2" s="19" t="str">
        <f aca="false">IF(WEEKDAY(FZ3 )=2,"LU",IF(WEEKDAY(FZ3 )=3,"MA",IF(WEEKDAY(FZ3 )=4,"MI",IF(WEEKDAY(FZ3 )=5,"JU",IF(WEEKDAY(FZ3 )=6,"VI",IF(WEEKDAY(FZ3 )=7,"SA",IF(WEEKDAY(FZ3 )=1,"DO","")))))))</f>
        <v>MI</v>
      </c>
      <c r="GA2" s="19" t="str">
        <f aca="false">IF(WEEKDAY(GA3 )=2,"LU",IF(WEEKDAY(GA3 )=3,"MA",IF(WEEKDAY(GA3 )=4,"MI",IF(WEEKDAY(GA3 )=5,"JU",IF(WEEKDAY(GA3 )=6,"VI",IF(WEEKDAY(GA3 )=7,"SA",IF(WEEKDAY(GA3 )=1,"DO","")))))))</f>
        <v>JU</v>
      </c>
      <c r="GB2" s="20" t="str">
        <f aca="false">IF(WEEKDAY(GB3 )=2,"LU",IF(WEEKDAY(GB3 )=3,"MA",IF(WEEKDAY(GB3 )=4,"MI",IF(WEEKDAY(GB3 )=5,"JU",IF(WEEKDAY(GB3 )=6,"VI",IF(WEEKDAY(GB3 )=7,"SA",IF(WEEKDAY(GB3 )=1,"DO","")))))))</f>
        <v>VI</v>
      </c>
      <c r="GC2" s="18" t="str">
        <f aca="false">IF(WEEKDAY(GC3 )=2,"LU",IF(WEEKDAY(GC3 )=3,"MA",IF(WEEKDAY(GC3 )=4,"MI",IF(WEEKDAY(GC3 )=5,"JU",IF(WEEKDAY(GC3 )=6,"VI",IF(WEEKDAY(GC3 )=7,"SA",IF(WEEKDAY(GC3 )=1,"DO","")))))))</f>
        <v>LU</v>
      </c>
      <c r="GD2" s="19" t="str">
        <f aca="false">IF(WEEKDAY(GD3 )=2,"LU",IF(WEEKDAY(GD3 )=3,"MA",IF(WEEKDAY(GD3 )=4,"MI",IF(WEEKDAY(GD3 )=5,"JU",IF(WEEKDAY(GD3 )=6,"VI",IF(WEEKDAY(GD3 )=7,"SA",IF(WEEKDAY(GD3 )=1,"DO","")))))))</f>
        <v>MA</v>
      </c>
      <c r="GE2" s="19" t="str">
        <f aca="false">IF(WEEKDAY(GE3 )=2,"LU",IF(WEEKDAY(GE3 )=3,"MA",IF(WEEKDAY(GE3 )=4,"MI",IF(WEEKDAY(GE3 )=5,"JU",IF(WEEKDAY(GE3 )=6,"VI",IF(WEEKDAY(GE3 )=7,"SA",IF(WEEKDAY(GE3 )=1,"DO","")))))))</f>
        <v>MI</v>
      </c>
      <c r="GF2" s="19" t="str">
        <f aca="false">IF(WEEKDAY(GF3 )=2,"LU",IF(WEEKDAY(GF3 )=3,"MA",IF(WEEKDAY(GF3 )=4,"MI",IF(WEEKDAY(GF3 )=5,"JU",IF(WEEKDAY(GF3 )=6,"VI",IF(WEEKDAY(GF3 )=7,"SA",IF(WEEKDAY(GF3 )=1,"DO","")))))))</f>
        <v>JU</v>
      </c>
      <c r="GG2" s="20" t="str">
        <f aca="false">IF(WEEKDAY(GG3 )=2,"LU",IF(WEEKDAY(GG3 )=3,"MA",IF(WEEKDAY(GG3 )=4,"MI",IF(WEEKDAY(GG3 )=5,"JU",IF(WEEKDAY(GG3 )=6,"VI",IF(WEEKDAY(GG3 )=7,"SA",IF(WEEKDAY(GG3 )=1,"DO","")))))))</f>
        <v>VI</v>
      </c>
      <c r="GH2" s="18" t="str">
        <f aca="false">IF(WEEKDAY(GH3 )=2,"LU",IF(WEEKDAY(GH3 )=3,"MA",IF(WEEKDAY(GH3 )=4,"MI",IF(WEEKDAY(GH3 )=5,"JU",IF(WEEKDAY(GH3 )=6,"VI",IF(WEEKDAY(GH3 )=7,"SA",IF(WEEKDAY(GH3 )=1,"DO","")))))))</f>
        <v>LU</v>
      </c>
      <c r="GI2" s="19" t="str">
        <f aca="false">IF(WEEKDAY(GI3 )=2,"LU",IF(WEEKDAY(GI3 )=3,"MA",IF(WEEKDAY(GI3 )=4,"MI",IF(WEEKDAY(GI3 )=5,"JU",IF(WEEKDAY(GI3 )=6,"VI",IF(WEEKDAY(GI3 )=7,"SA",IF(WEEKDAY(GI3 )=1,"DO","")))))))</f>
        <v>MA</v>
      </c>
      <c r="GJ2" s="19" t="str">
        <f aca="false">IF(WEEKDAY(GJ3 )=2,"LU",IF(WEEKDAY(GJ3 )=3,"MA",IF(WEEKDAY(GJ3 )=4,"MI",IF(WEEKDAY(GJ3 )=5,"JU",IF(WEEKDAY(GJ3 )=6,"VI",IF(WEEKDAY(GJ3 )=7,"SA",IF(WEEKDAY(GJ3 )=1,"DO","")))))))</f>
        <v>MI</v>
      </c>
      <c r="GK2" s="19" t="str">
        <f aca="false">IF(WEEKDAY(GK3 )=2,"LU",IF(WEEKDAY(GK3 )=3,"MA",IF(WEEKDAY(GK3 )=4,"MI",IF(WEEKDAY(GK3 )=5,"JU",IF(WEEKDAY(GK3 )=6,"VI",IF(WEEKDAY(GK3 )=7,"SA",IF(WEEKDAY(GK3 )=1,"DO","")))))))</f>
        <v>JU</v>
      </c>
      <c r="GL2" s="27" t="str">
        <f aca="false">IF(WEEKDAY(GL3 )=2,"LU",IF(WEEKDAY(GL3 )=3,"MA",IF(WEEKDAY(GL3 )=4,"MI",IF(WEEKDAY(GL3 )=5,"JU",IF(WEEKDAY(GL3 )=6,"VI",IF(WEEKDAY(GL3 )=7,"SA",IF(WEEKDAY(GL3 )=1,"DO","")))))))</f>
        <v>VI</v>
      </c>
      <c r="GM2" s="22" t="str">
        <f aca="false">IF(WEEKDAY(GM3 )=2,"LU",IF(WEEKDAY(GM3 )=3,"MA",IF(WEEKDAY(GM3 )=4,"MI",IF(WEEKDAY(GM3 )=5,"JU",IF(WEEKDAY(GM3 )=6,"VI",IF(WEEKDAY(GM3 )=7,"SA",IF(WEEKDAY(GM3 )=1,"DO","")))))))</f>
        <v>LU</v>
      </c>
      <c r="GN2" s="21" t="str">
        <f aca="false">IF(WEEKDAY(GN3 )=2,"LU",IF(WEEKDAY(GN3 )=3,"MA",IF(WEEKDAY(GN3 )=4,"MI",IF(WEEKDAY(GN3 )=5,"JU",IF(WEEKDAY(GN3 )=6,"VI",IF(WEEKDAY(GN3 )=7,"SA",IF(WEEKDAY(GN3 )=1,"DO","")))))))</f>
        <v>MA</v>
      </c>
      <c r="GO2" s="21" t="str">
        <f aca="false">IF(WEEKDAY(GO3 )=2,"LU",IF(WEEKDAY(GO3 )=3,"MA",IF(WEEKDAY(GO3 )=4,"MI",IF(WEEKDAY(GO3 )=5,"JU",IF(WEEKDAY(GO3 )=6,"VI",IF(WEEKDAY(GO3 )=7,"SA",IF(WEEKDAY(GO3 )=1,"DO","")))))))</f>
        <v>MI</v>
      </c>
      <c r="GP2" s="21" t="str">
        <f aca="false">IF(WEEKDAY(GP3 )=2,"LU",IF(WEEKDAY(GP3 )=3,"MA",IF(WEEKDAY(GP3 )=4,"MI",IF(WEEKDAY(GP3 )=5,"JU",IF(WEEKDAY(GP3 )=6,"VI",IF(WEEKDAY(GP3 )=7,"SA",IF(WEEKDAY(GP3 )=1,"DO","")))))))</f>
        <v>JU</v>
      </c>
      <c r="GQ2" s="27" t="str">
        <f aca="false">IF(WEEKDAY(GQ3 )=2,"LU",IF(WEEKDAY(GQ3 )=3,"MA",IF(WEEKDAY(GQ3 )=4,"MI",IF(WEEKDAY(GQ3 )=5,"JU",IF(WEEKDAY(GQ3 )=6,"VI",IF(WEEKDAY(GQ3 )=7,"SA",IF(WEEKDAY(GQ3 )=1,"DO","")))))))</f>
        <v>VI</v>
      </c>
      <c r="GR2" s="22" t="str">
        <f aca="false">IF(WEEKDAY(GR3 )=2,"LU",IF(WEEKDAY(GR3 )=3,"MA",IF(WEEKDAY(GR3 )=4,"MI",IF(WEEKDAY(GR3 )=5,"JU",IF(WEEKDAY(GR3 )=6,"VI",IF(WEEKDAY(GR3 )=7,"SA",IF(WEEKDAY(GR3 )=1,"DO","")))))))</f>
        <v>LU</v>
      </c>
      <c r="GS2" s="19" t="str">
        <f aca="false">IF(WEEKDAY(GS3 )=2,"LU",IF(WEEKDAY(GS3 )=3,"MA",IF(WEEKDAY(GS3 )=4,"MI",IF(WEEKDAY(GS3 )=5,"JU",IF(WEEKDAY(GS3 )=6,"VI",IF(WEEKDAY(GS3 )=7,"SA",IF(WEEKDAY(GS3 )=1,"DO","")))))))</f>
        <v>MA</v>
      </c>
      <c r="GT2" s="19" t="str">
        <f aca="false">IF(WEEKDAY(GT3 )=2,"LU",IF(WEEKDAY(GT3 )=3,"MA",IF(WEEKDAY(GT3 )=4,"MI",IF(WEEKDAY(GT3 )=5,"JU",IF(WEEKDAY(GT3 )=6,"VI",IF(WEEKDAY(GT3 )=7,"SA",IF(WEEKDAY(GT3 )=1,"DO","")))))))</f>
        <v>MI</v>
      </c>
      <c r="GU2" s="19" t="str">
        <f aca="false">IF(WEEKDAY(GU3 )=2,"LU",IF(WEEKDAY(GU3 )=3,"MA",IF(WEEKDAY(GU3 )=4,"MI",IF(WEEKDAY(GU3 )=5,"JU",IF(WEEKDAY(GU3 )=6,"VI",IF(WEEKDAY(GU3 )=7,"SA",IF(WEEKDAY(GU3 )=1,"DO","")))))))</f>
        <v>JU</v>
      </c>
      <c r="GV2" s="26" t="str">
        <f aca="false">IF(WEEKDAY(GV3 )=2,"LU",IF(WEEKDAY(GV3 )=3,"MA",IF(WEEKDAY(GV3 )=4,"MI",IF(WEEKDAY(GV3 )=5,"JU",IF(WEEKDAY(GV3 )=6,"VI",IF(WEEKDAY(GV3 )=7,"SA",IF(WEEKDAY(GV3 )=1,"DO","")))))))</f>
        <v>VI</v>
      </c>
      <c r="GW2" s="24" t="str">
        <f aca="false">IF(WEEKDAY(GW3 )=2,"LU",IF(WEEKDAY(GW3 )=3,"MA",IF(WEEKDAY(GW3 )=4,"MI",IF(WEEKDAY(GW3 )=5,"JU",IF(WEEKDAY(GW3 )=6,"VI",IF(WEEKDAY(GW3 )=7,"SA",IF(WEEKDAY(GW3 )=1,"DO","")))))))</f>
        <v>LU</v>
      </c>
      <c r="GX2" s="23" t="str">
        <f aca="false">IF(WEEKDAY(GX3 )=2,"LU",IF(WEEKDAY(GX3 )=3,"MA",IF(WEEKDAY(GX3 )=4,"MI",IF(WEEKDAY(GX3 )=5,"JU",IF(WEEKDAY(GX3 )=6,"VI",IF(WEEKDAY(GX3 )=7,"SA",IF(WEEKDAY(GX3 )=1,"DO","")))))))</f>
        <v>MA</v>
      </c>
      <c r="GY2" s="23" t="str">
        <f aca="false">IF(WEEKDAY(GY3 )=2,"LU",IF(WEEKDAY(GY3 )=3,"MA",IF(WEEKDAY(GY3 )=4,"MI",IF(WEEKDAY(GY3 )=5,"JU",IF(WEEKDAY(GY3 )=6,"VI",IF(WEEKDAY(GY3 )=7,"SA",IF(WEEKDAY(GY3 )=1,"DO","")))))))</f>
        <v>MI</v>
      </c>
      <c r="GZ2" s="23" t="str">
        <f aca="false">IF(WEEKDAY(GZ3 )=2,"LU",IF(WEEKDAY(GZ3 )=3,"MA",IF(WEEKDAY(GZ3 )=4,"MI",IF(WEEKDAY(GZ3 )=5,"JU",IF(WEEKDAY(GZ3 )=6,"VI",IF(WEEKDAY(GZ3 )=7,"SA",IF(WEEKDAY(GZ3 )=1,"DO","")))))))</f>
        <v>JU</v>
      </c>
      <c r="HA2" s="26" t="str">
        <f aca="false">IF(WEEKDAY(HA3 )=2,"LU",IF(WEEKDAY(HA3 )=3,"MA",IF(WEEKDAY(HA3 )=4,"MI",IF(WEEKDAY(HA3 )=5,"JU",IF(WEEKDAY(HA3 )=6,"VI",IF(WEEKDAY(HA3 )=7,"SA",IF(WEEKDAY(HA3 )=1,"DO","")))))))</f>
        <v>VI</v>
      </c>
      <c r="HB2" s="24" t="str">
        <f aca="false">IF(WEEKDAY(HB3 )=2,"LU",IF(WEEKDAY(HB3 )=3,"MA",IF(WEEKDAY(HB3 )=4,"MI",IF(WEEKDAY(HB3 )=5,"JU",IF(WEEKDAY(HB3 )=6,"VI",IF(WEEKDAY(HB3 )=7,"SA",IF(WEEKDAY(HB3 )=1,"DO","")))))))</f>
        <v>LU</v>
      </c>
      <c r="HC2" s="19" t="str">
        <f aca="false">IF(WEEKDAY(HC3 )=2,"LU",IF(WEEKDAY(HC3 )=3,"MA",IF(WEEKDAY(HC3 )=4,"MI",IF(WEEKDAY(HC3 )=5,"JU",IF(WEEKDAY(HC3 )=6,"VI",IF(WEEKDAY(HC3 )=7,"SA",IF(WEEKDAY(HC3 )=1,"DO","")))))))</f>
        <v>MA</v>
      </c>
      <c r="HD2" s="19" t="str">
        <f aca="false">IF(WEEKDAY(HD3 )=2,"LU",IF(WEEKDAY(HD3 )=3,"MA",IF(WEEKDAY(HD3 )=4,"MI",IF(WEEKDAY(HD3 )=5,"JU",IF(WEEKDAY(HD3 )=6,"VI",IF(WEEKDAY(HD3 )=7,"SA",IF(WEEKDAY(HD3 )=1,"DO","")))))))</f>
        <v>MI</v>
      </c>
      <c r="HE2" s="19" t="str">
        <f aca="false">IF(WEEKDAY(HE3 )=2,"LU",IF(WEEKDAY(HE3 )=3,"MA",IF(WEEKDAY(HE3 )=4,"MI",IF(WEEKDAY(HE3 )=5,"JU",IF(WEEKDAY(HE3 )=6,"VI",IF(WEEKDAY(HE3 )=7,"SA",IF(WEEKDAY(HE3 )=1,"DO","")))))))</f>
        <v>JU</v>
      </c>
      <c r="HF2" s="20" t="str">
        <f aca="false">IF(WEEKDAY(HF3 )=2,"LU",IF(WEEKDAY(HF3 )=3,"MA",IF(WEEKDAY(HF3 )=4,"MI",IF(WEEKDAY(HF3 )=5,"JU",IF(WEEKDAY(HF3 )=6,"VI",IF(WEEKDAY(HF3 )=7,"SA",IF(WEEKDAY(HF3 )=1,"DO","")))))))</f>
        <v>VI</v>
      </c>
      <c r="HG2" s="18" t="str">
        <f aca="false">IF(WEEKDAY(HG3 )=2,"LU",IF(WEEKDAY(HG3 )=3,"MA",IF(WEEKDAY(HG3 )=4,"MI",IF(WEEKDAY(HG3 )=5,"JU",IF(WEEKDAY(HG3 )=6,"VI",IF(WEEKDAY(HG3 )=7,"SA",IF(WEEKDAY(HG3 )=1,"DO","")))))))</f>
        <v>LU</v>
      </c>
      <c r="HH2" s="19" t="str">
        <f aca="false">IF(WEEKDAY(HH3 )=2,"LU",IF(WEEKDAY(HH3 )=3,"MA",IF(WEEKDAY(HH3 )=4,"MI",IF(WEEKDAY(HH3 )=5,"JU",IF(WEEKDAY(HH3 )=6,"VI",IF(WEEKDAY(HH3 )=7,"SA",IF(WEEKDAY(HH3 )=1,"DO","")))))))</f>
        <v>MA</v>
      </c>
      <c r="HI2" s="19" t="str">
        <f aca="false">IF(WEEKDAY(HI3 )=2,"LU",IF(WEEKDAY(HI3 )=3,"MA",IF(WEEKDAY(HI3 )=4,"MI",IF(WEEKDAY(HI3 )=5,"JU",IF(WEEKDAY(HI3 )=6,"VI",IF(WEEKDAY(HI3 )=7,"SA",IF(WEEKDAY(HI3 )=1,"DO","")))))))</f>
        <v>MI</v>
      </c>
      <c r="HJ2" s="19" t="str">
        <f aca="false">IF(WEEKDAY(HJ3 )=2,"LU",IF(WEEKDAY(HJ3 )=3,"MA",IF(WEEKDAY(HJ3 )=4,"MI",IF(WEEKDAY(HJ3 )=5,"JU",IF(WEEKDAY(HJ3 )=6,"VI",IF(WEEKDAY(HJ3 )=7,"SA",IF(WEEKDAY(HJ3 )=1,"DO","")))))))</f>
        <v>JU</v>
      </c>
      <c r="HK2" s="20" t="str">
        <f aca="false">IF(WEEKDAY(HK3 )=2,"LU",IF(WEEKDAY(HK3 )=3,"MA",IF(WEEKDAY(HK3 )=4,"MI",IF(WEEKDAY(HK3 )=5,"JU",IF(WEEKDAY(HK3 )=6,"VI",IF(WEEKDAY(HK3 )=7,"SA",IF(WEEKDAY(HK3 )=1,"DO","")))))))</f>
        <v>VI</v>
      </c>
      <c r="HL2" s="24" t="str">
        <f aca="false">IF(WEEKDAY(HL3 )=2,"LU",IF(WEEKDAY(HL3 )=3,"MA",IF(WEEKDAY(HL3 )=4,"MI",IF(WEEKDAY(HL3 )=5,"JU",IF(WEEKDAY(HL3 )=6,"VI",IF(WEEKDAY(HL3 )=7,"SA",IF(WEEKDAY(HL3 )=1,"DO","")))))))</f>
        <v>LU</v>
      </c>
      <c r="HM2" s="19" t="str">
        <f aca="false">IF(WEEKDAY(HM3 )=2,"LU",IF(WEEKDAY(HM3 )=3,"MA",IF(WEEKDAY(HM3 )=4,"MI",IF(WEEKDAY(HM3 )=5,"JU",IF(WEEKDAY(HM3 )=6,"VI",IF(WEEKDAY(HM3 )=7,"SA",IF(WEEKDAY(HM3 )=1,"DO","")))))))</f>
        <v>MA</v>
      </c>
      <c r="HN2" s="19" t="str">
        <f aca="false">IF(WEEKDAY(HN3 )=2,"LU",IF(WEEKDAY(HN3 )=3,"MA",IF(WEEKDAY(HN3 )=4,"MI",IF(WEEKDAY(HN3 )=5,"JU",IF(WEEKDAY(HN3 )=6,"VI",IF(WEEKDAY(HN3 )=7,"SA",IF(WEEKDAY(HN3 )=1,"DO","")))))))</f>
        <v>MI</v>
      </c>
      <c r="HO2" s="19" t="str">
        <f aca="false">IF(WEEKDAY(HO3 )=2,"LU",IF(WEEKDAY(HO3 )=3,"MA",IF(WEEKDAY(HO3 )=4,"MI",IF(WEEKDAY(HO3 )=5,"JU",IF(WEEKDAY(HO3 )=6,"VI",IF(WEEKDAY(HO3 )=7,"SA",IF(WEEKDAY(HO3 )=1,"DO","")))))))</f>
        <v>JU</v>
      </c>
      <c r="HP2" s="20" t="str">
        <f aca="false">IF(WEEKDAY(HP3 )=2,"LU",IF(WEEKDAY(HP3 )=3,"MA",IF(WEEKDAY(HP3 )=4,"MI",IF(WEEKDAY(HP3 )=5,"JU",IF(WEEKDAY(HP3 )=6,"VI",IF(WEEKDAY(HP3 )=7,"SA",IF(WEEKDAY(HP3 )=1,"DO","")))))))</f>
        <v>VI</v>
      </c>
      <c r="HQ2" s="18" t="str">
        <f aca="false">IF(WEEKDAY(HQ3 )=2,"LU",IF(WEEKDAY(HQ3 )=3,"MA",IF(WEEKDAY(HQ3 )=4,"MI",IF(WEEKDAY(HQ3 )=5,"JU",IF(WEEKDAY(HQ3 )=6,"VI",IF(WEEKDAY(HQ3 )=7,"SA",IF(WEEKDAY(HQ3 )=1,"DO","")))))))</f>
        <v>LU</v>
      </c>
      <c r="HR2" s="19" t="str">
        <f aca="false">IF(WEEKDAY(HR3 )=2,"LU",IF(WEEKDAY(HR3 )=3,"MA",IF(WEEKDAY(HR3 )=4,"MI",IF(WEEKDAY(HR3 )=5,"JU",IF(WEEKDAY(HR3 )=6,"VI",IF(WEEKDAY(HR3 )=7,"SA",IF(WEEKDAY(HR3 )=1,"DO","")))))))</f>
        <v>MA</v>
      </c>
      <c r="HS2" s="19" t="str">
        <f aca="false">IF(WEEKDAY(HS3 )=2,"LU",IF(WEEKDAY(HS3 )=3,"MA",IF(WEEKDAY(HS3 )=4,"MI",IF(WEEKDAY(HS3 )=5,"JU",IF(WEEKDAY(HS3 )=6,"VI",IF(WEEKDAY(HS3 )=7,"SA",IF(WEEKDAY(HS3 )=1,"DO","")))))))</f>
        <v>MI</v>
      </c>
      <c r="HT2" s="19" t="str">
        <f aca="false">IF(WEEKDAY(HT3 )=2,"LU",IF(WEEKDAY(HT3 )=3,"MA",IF(WEEKDAY(HT3 )=4,"MI",IF(WEEKDAY(HT3 )=5,"JU",IF(WEEKDAY(HT3 )=6,"VI",IF(WEEKDAY(HT3 )=7,"SA",IF(WEEKDAY(HT3 )=1,"DO","")))))))</f>
        <v>JU</v>
      </c>
      <c r="HU2" s="20" t="str">
        <f aca="false">IF(WEEKDAY(HU3 )=2,"LU",IF(WEEKDAY(HU3 )=3,"MA",IF(WEEKDAY(HU3 )=4,"MI",IF(WEEKDAY(HU3 )=5,"JU",IF(WEEKDAY(HU3 )=6,"VI",IF(WEEKDAY(HU3 )=7,"SA",IF(WEEKDAY(HU3 )=1,"DO","")))))))</f>
        <v>VI</v>
      </c>
      <c r="HV2" s="18" t="str">
        <f aca="false">IF(WEEKDAY(HV3 )=2,"LU",IF(WEEKDAY(HV3 )=3,"MA",IF(WEEKDAY(HV3 )=4,"MI",IF(WEEKDAY(HV3 )=5,"JU",IF(WEEKDAY(HV3 )=6,"VI",IF(WEEKDAY(HV3 )=7,"SA",IF(WEEKDAY(HV3 )=1,"DO","")))))))</f>
        <v>LU</v>
      </c>
      <c r="HW2" s="19" t="str">
        <f aca="false">IF(WEEKDAY(HW3 )=2,"LU",IF(WEEKDAY(HW3 )=3,"MA",IF(WEEKDAY(HW3 )=4,"MI",IF(WEEKDAY(HW3 )=5,"JU",IF(WEEKDAY(HW3 )=6,"VI",IF(WEEKDAY(HW3 )=7,"SA",IF(WEEKDAY(HW3 )=1,"DO","")))))))</f>
        <v>MA</v>
      </c>
      <c r="HX2" s="19" t="str">
        <f aca="false">IF(WEEKDAY(HX3 )=2,"LU",IF(WEEKDAY(HX3 )=3,"MA",IF(WEEKDAY(HX3 )=4,"MI",IF(WEEKDAY(HX3 )=5,"JU",IF(WEEKDAY(HX3 )=6,"VI",IF(WEEKDAY(HX3 )=7,"SA",IF(WEEKDAY(HX3 )=1,"DO","")))))))</f>
        <v>MI</v>
      </c>
      <c r="HY2" s="19" t="str">
        <f aca="false">IF(WEEKDAY(HY3 )=2,"LU",IF(WEEKDAY(HY3 )=3,"MA",IF(WEEKDAY(HY3 )=4,"MI",IF(WEEKDAY(HY3 )=5,"JU",IF(WEEKDAY(HY3 )=6,"VI",IF(WEEKDAY(HY3 )=7,"SA",IF(WEEKDAY(HY3 )=1,"DO","")))))))</f>
        <v>JU</v>
      </c>
      <c r="HZ2" s="20" t="str">
        <f aca="false">IF(WEEKDAY(HZ3 )=2,"LU",IF(WEEKDAY(HZ3 )=3,"MA",IF(WEEKDAY(HZ3 )=4,"MI",IF(WEEKDAY(HZ3 )=5,"JU",IF(WEEKDAY(HZ3 )=6,"VI",IF(WEEKDAY(HZ3 )=7,"SA",IF(WEEKDAY(HZ3 )=1,"DO","")))))))</f>
        <v>VI</v>
      </c>
      <c r="IA2" s="18" t="str">
        <f aca="false">IF(WEEKDAY(IA3 )=2,"LU",IF(WEEKDAY(IA3 )=3,"MA",IF(WEEKDAY(IA3 )=4,"MI",IF(WEEKDAY(IA3 )=5,"JU",IF(WEEKDAY(IA3 )=6,"VI",IF(WEEKDAY(IA3 )=7,"SA",IF(WEEKDAY(IA3 )=1,"DO","")))))))</f>
        <v>LU</v>
      </c>
      <c r="IB2" s="19" t="str">
        <f aca="false">IF(WEEKDAY(IB3 )=2,"LU",IF(WEEKDAY(IB3 )=3,"MA",IF(WEEKDAY(IB3 )=4,"MI",IF(WEEKDAY(IB3 )=5,"JU",IF(WEEKDAY(IB3 )=6,"VI",IF(WEEKDAY(IB3 )=7,"SA",IF(WEEKDAY(IB3 )=1,"DO","")))))))</f>
        <v>MA</v>
      </c>
      <c r="IC2" s="19" t="str">
        <f aca="false">IF(WEEKDAY(IC3 )=2,"LU",IF(WEEKDAY(IC3 )=3,"MA",IF(WEEKDAY(IC3 )=4,"MI",IF(WEEKDAY(IC3 )=5,"JU",IF(WEEKDAY(IC3 )=6,"VI",IF(WEEKDAY(IC3 )=7,"SA",IF(WEEKDAY(IC3 )=1,"DO","")))))))</f>
        <v>MI</v>
      </c>
      <c r="ID2" s="19" t="str">
        <f aca="false">IF(WEEKDAY(ID3 )=2,"LU",IF(WEEKDAY(ID3 )=3,"MA",IF(WEEKDAY(ID3 )=4,"MI",IF(WEEKDAY(ID3 )=5,"JU",IF(WEEKDAY(ID3 )=6,"VI",IF(WEEKDAY(ID3 )=7,"SA",IF(WEEKDAY(ID3 )=1,"DO","")))))))</f>
        <v>JU</v>
      </c>
      <c r="IE2" s="20" t="str">
        <f aca="false">IF(WEEKDAY(IE3 )=2,"LU",IF(WEEKDAY(IE3 )=3,"MA",IF(WEEKDAY(IE3 )=4,"MI",IF(WEEKDAY(IE3 )=5,"JU",IF(WEEKDAY(IE3 )=6,"VI",IF(WEEKDAY(IE3 )=7,"SA",IF(WEEKDAY(IE3 )=1,"DO","")))))))</f>
        <v>VI</v>
      </c>
      <c r="IF2" s="18" t="str">
        <f aca="false">IF(WEEKDAY(IF3 )=2,"LU",IF(WEEKDAY(IF3 )=3,"MA",IF(WEEKDAY(IF3 )=4,"MI",IF(WEEKDAY(IF3 )=5,"JU",IF(WEEKDAY(IF3 )=6,"VI",IF(WEEKDAY(IF3 )=7,"SA",IF(WEEKDAY(IF3 )=1,"DO","")))))))</f>
        <v>LU</v>
      </c>
      <c r="IG2" s="19" t="str">
        <f aca="false">IF(WEEKDAY(IG3 )=2,"LU",IF(WEEKDAY(IG3 )=3,"MA",IF(WEEKDAY(IG3 )=4,"MI",IF(WEEKDAY(IG3 )=5,"JU",IF(WEEKDAY(IG3 )=6,"VI",IF(WEEKDAY(IG3 )=7,"SA",IF(WEEKDAY(IG3 )=1,"DO","")))))))</f>
        <v>MA</v>
      </c>
      <c r="IH2" s="19" t="str">
        <f aca="false">IF(WEEKDAY(IH3 )=2,"LU",IF(WEEKDAY(IH3 )=3,"MA",IF(WEEKDAY(IH3 )=4,"MI",IF(WEEKDAY(IH3 )=5,"JU",IF(WEEKDAY(IH3 )=6,"VI",IF(WEEKDAY(IH3 )=7,"SA",IF(WEEKDAY(IH3 )=1,"DO","")))))))</f>
        <v>MI</v>
      </c>
      <c r="II2" s="19" t="str">
        <f aca="false">IF(WEEKDAY(II3 )=2,"LU",IF(WEEKDAY(II3 )=3,"MA",IF(WEEKDAY(II3 )=4,"MI",IF(WEEKDAY(II3 )=5,"JU",IF(WEEKDAY(II3 )=6,"VI",IF(WEEKDAY(II3 )=7,"SA",IF(WEEKDAY(II3 )=1,"DO","")))))))</f>
        <v>JU</v>
      </c>
      <c r="IJ2" s="20" t="str">
        <f aca="false">IF(WEEKDAY(IJ3 )=2,"LU",IF(WEEKDAY(IJ3 )=3,"MA",IF(WEEKDAY(IJ3 )=4,"MI",IF(WEEKDAY(IJ3 )=5,"JU",IF(WEEKDAY(IJ3 )=6,"VI",IF(WEEKDAY(IJ3 )=7,"SA",IF(WEEKDAY(IJ3 )=1,"DO","")))))))</f>
        <v>VI</v>
      </c>
      <c r="IK2" s="18" t="str">
        <f aca="false">IF(WEEKDAY(IK3 )=2,"LU",IF(WEEKDAY(IK3 )=3,"MA",IF(WEEKDAY(IK3 )=4,"MI",IF(WEEKDAY(IK3 )=5,"JU",IF(WEEKDAY(IK3 )=6,"VI",IF(WEEKDAY(IK3 )=7,"SA",IF(WEEKDAY(IK3 )=1,"DO","")))))))</f>
        <v>LU</v>
      </c>
      <c r="IL2" s="19" t="str">
        <f aca="false">IF(WEEKDAY(IL3 )=2,"LU",IF(WEEKDAY(IL3 )=3,"MA",IF(WEEKDAY(IL3 )=4,"MI",IF(WEEKDAY(IL3 )=5,"JU",IF(WEEKDAY(IL3 )=6,"VI",IF(WEEKDAY(IL3 )=7,"SA",IF(WEEKDAY(IL3 )=1,"DO","")))))))</f>
        <v>MA</v>
      </c>
      <c r="IM2" s="19" t="str">
        <f aca="false">IF(WEEKDAY(IM3 )=2,"LU",IF(WEEKDAY(IM3 )=3,"MA",IF(WEEKDAY(IM3 )=4,"MI",IF(WEEKDAY(IM3 )=5,"JU",IF(WEEKDAY(IM3 )=6,"VI",IF(WEEKDAY(IM3 )=7,"SA",IF(WEEKDAY(IM3 )=1,"DO","")))))))</f>
        <v>MI</v>
      </c>
      <c r="IN2" s="19" t="str">
        <f aca="false">IF(WEEKDAY(IN3 )=2,"LU",IF(WEEKDAY(IN3 )=3,"MA",IF(WEEKDAY(IN3 )=4,"MI",IF(WEEKDAY(IN3 )=5,"JU",IF(WEEKDAY(IN3 )=6,"VI",IF(WEEKDAY(IN3 )=7,"SA",IF(WEEKDAY(IN3 )=1,"DO","")))))))</f>
        <v>JU</v>
      </c>
      <c r="IO2" s="20" t="str">
        <f aca="false">IF(WEEKDAY(IO3 )=2,"LU",IF(WEEKDAY(IO3 )=3,"MA",IF(WEEKDAY(IO3 )=4,"MI",IF(WEEKDAY(IO3 )=5,"JU",IF(WEEKDAY(IO3 )=6,"VI",IF(WEEKDAY(IO3 )=7,"SA",IF(WEEKDAY(IO3 )=1,"DO","")))))))</f>
        <v>VI</v>
      </c>
      <c r="IP2" s="18" t="str">
        <f aca="false">IF(WEEKDAY(IP3 )=2,"LU",IF(WEEKDAY(IP3 )=3,"MA",IF(WEEKDAY(IP3 )=4,"MI",IF(WEEKDAY(IP3 )=5,"JU",IF(WEEKDAY(IP3 )=6,"VI",IF(WEEKDAY(IP3 )=7,"SA",IF(WEEKDAY(IP3 )=1,"DO","")))))))</f>
        <v>LU</v>
      </c>
      <c r="IQ2" s="19" t="str">
        <f aca="false">IF(WEEKDAY(IQ3 )=2,"LU",IF(WEEKDAY(IQ3 )=3,"MA",IF(WEEKDAY(IQ3 )=4,"MI",IF(WEEKDAY(IQ3 )=5,"JU",IF(WEEKDAY(IQ3 )=6,"VI",IF(WEEKDAY(IQ3 )=7,"SA",IF(WEEKDAY(IQ3 )=1,"DO","")))))))</f>
        <v>MA</v>
      </c>
      <c r="IR2" s="19" t="str">
        <f aca="false">IF(WEEKDAY(IR3 )=2,"LU",IF(WEEKDAY(IR3 )=3,"MA",IF(WEEKDAY(IR3 )=4,"MI",IF(WEEKDAY(IR3 )=5,"JU",IF(WEEKDAY(IR3 )=6,"VI",IF(WEEKDAY(IR3 )=7,"SA",IF(WEEKDAY(IR3 )=1,"DO","")))))))</f>
        <v>MI</v>
      </c>
      <c r="IS2" s="19" t="str">
        <f aca="false">IF(WEEKDAY(IS3 )=2,"LU",IF(WEEKDAY(IS3 )=3,"MA",IF(WEEKDAY(IS3 )=4,"MI",IF(WEEKDAY(IS3 )=5,"JU",IF(WEEKDAY(IS3 )=6,"VI",IF(WEEKDAY(IS3 )=7,"SA",IF(WEEKDAY(IS3 )=1,"DO","")))))))</f>
        <v>JU</v>
      </c>
      <c r="IT2" s="20" t="str">
        <f aca="false">IF(WEEKDAY(IT3 )=2,"LU",IF(WEEKDAY(IT3 )=3,"MA",IF(WEEKDAY(IT3 )=4,"MI",IF(WEEKDAY(IT3 )=5,"JU",IF(WEEKDAY(IT3 )=6,"VI",IF(WEEKDAY(IT3 )=7,"SA",IF(WEEKDAY(IT3 )=1,"DO","")))))))</f>
        <v>VI</v>
      </c>
      <c r="IU2" s="18" t="str">
        <f aca="false">IF(WEEKDAY(IU3 )=2,"LU",IF(WEEKDAY(IU3 )=3,"MA",IF(WEEKDAY(IU3 )=4,"MI",IF(WEEKDAY(IU3 )=5,"JU",IF(WEEKDAY(IU3 )=6,"VI",IF(WEEKDAY(IU3 )=7,"SA",IF(WEEKDAY(IU3 )=1,"DO","")))))))</f>
        <v>LU</v>
      </c>
      <c r="IV2" s="19" t="str">
        <f aca="false">IF(WEEKDAY(IV3 )=2,"LU",IF(WEEKDAY(IV3 )=3,"MA",IF(WEEKDAY(IV3 )=4,"MI",IF(WEEKDAY(IV3 )=5,"JU",IF(WEEKDAY(IV3 )=6,"VI",IF(WEEKDAY(IV3 )=7,"SA",IF(WEEKDAY(IV3 )=1,"DO","")))))))</f>
        <v>MA</v>
      </c>
      <c r="IW2" s="19" t="str">
        <f aca="false">IF(WEEKDAY(IW3 )=2,"LU",IF(WEEKDAY(IW3 )=3,"MA",IF(WEEKDAY(IW3 )=4,"MI",IF(WEEKDAY(IW3 )=5,"JU",IF(WEEKDAY(IW3 )=6,"VI",IF(WEEKDAY(IW3 )=7,"SA",IF(WEEKDAY(IW3 )=1,"DO","")))))))</f>
        <v>MI</v>
      </c>
      <c r="IX2" s="19" t="str">
        <f aca="false">IF(WEEKDAY(IX3 )=2,"LU",IF(WEEKDAY(IX3 )=3,"MA",IF(WEEKDAY(IX3 )=4,"MI",IF(WEEKDAY(IX3 )=5,"JU",IF(WEEKDAY(IX3 )=6,"VI",IF(WEEKDAY(IX3 )=7,"SA",IF(WEEKDAY(IX3 )=1,"DO","")))))))</f>
        <v>JU</v>
      </c>
      <c r="IY2" s="20" t="str">
        <f aca="false">IF(WEEKDAY(IY3 )=2,"LU",IF(WEEKDAY(IY3 )=3,"MA",IF(WEEKDAY(IY3 )=4,"MI",IF(WEEKDAY(IY3 )=5,"JU",IF(WEEKDAY(IY3 )=6,"VI",IF(WEEKDAY(IY3 )=7,"SA",IF(WEEKDAY(IY3 )=1,"DO","")))))))</f>
        <v>VI</v>
      </c>
      <c r="IZ2" s="18" t="str">
        <f aca="false">IF(WEEKDAY(IZ3 )=2,"LU",IF(WEEKDAY(IZ3 )=3,"MA",IF(WEEKDAY(IZ3 )=4,"MI",IF(WEEKDAY(IZ3 )=5,"JU",IF(WEEKDAY(IZ3 )=6,"VI",IF(WEEKDAY(IZ3 )=7,"SA",IF(WEEKDAY(IZ3 )=1,"DO","")))))))</f>
        <v>LU</v>
      </c>
      <c r="JA2" s="19" t="str">
        <f aca="false">IF(WEEKDAY(JA3 )=2,"LU",IF(WEEKDAY(JA3 )=3,"MA",IF(WEEKDAY(JA3 )=4,"MI",IF(WEEKDAY(JA3 )=5,"JU",IF(WEEKDAY(JA3 )=6,"VI",IF(WEEKDAY(JA3 )=7,"SA",IF(WEEKDAY(JA3 )=1,"DO","")))))))</f>
        <v>MA</v>
      </c>
      <c r="JB2" s="19" t="str">
        <f aca="false">IF(WEEKDAY(JB3 )=2,"LU",IF(WEEKDAY(JB3 )=3,"MA",IF(WEEKDAY(JB3 )=4,"MI",IF(WEEKDAY(JB3 )=5,"JU",IF(WEEKDAY(JB3 )=6,"VI",IF(WEEKDAY(JB3 )=7,"SA",IF(WEEKDAY(JB3 )=1,"DO","")))))))</f>
        <v>MI</v>
      </c>
      <c r="JC2" s="19" t="str">
        <f aca="false">IF(WEEKDAY(JC3 )=2,"LU",IF(WEEKDAY(JC3 )=3,"MA",IF(WEEKDAY(JC3 )=4,"MI",IF(WEEKDAY(JC3 )=5,"JU",IF(WEEKDAY(JC3 )=6,"VI",IF(WEEKDAY(JC3 )=7,"SA",IF(WEEKDAY(JC3 )=1,"DO","")))))))</f>
        <v>JU</v>
      </c>
      <c r="JD2" s="20" t="str">
        <f aca="false">IF(WEEKDAY(JD3 )=2,"LU",IF(WEEKDAY(JD3 )=3,"MA",IF(WEEKDAY(JD3 )=4,"MI",IF(WEEKDAY(JD3 )=5,"JU",IF(WEEKDAY(JD3 )=6,"VI",IF(WEEKDAY(JD3 )=7,"SA",IF(WEEKDAY(JD3 )=1,"DO","")))))))</f>
        <v>VI</v>
      </c>
    </row>
    <row r="3" customFormat="false" ht="13.8" hidden="false" customHeight="false" outlineLevel="0" collapsed="false">
      <c r="A3" s="28" t="s">
        <v>14</v>
      </c>
      <c r="B3" s="28" t="s">
        <v>15</v>
      </c>
      <c r="C3" s="28" t="s">
        <v>16</v>
      </c>
      <c r="D3" s="28" t="s">
        <v>17</v>
      </c>
      <c r="E3" s="29" t="n">
        <v>1</v>
      </c>
      <c r="F3" s="30" t="n">
        <v>2</v>
      </c>
      <c r="G3" s="30" t="n">
        <v>3</v>
      </c>
      <c r="H3" s="30" t="n">
        <v>4</v>
      </c>
      <c r="I3" s="30" t="n">
        <v>5</v>
      </c>
      <c r="J3" s="30" t="n">
        <v>6</v>
      </c>
      <c r="K3" s="30" t="n">
        <v>7</v>
      </c>
      <c r="L3" s="30" t="n">
        <v>8</v>
      </c>
      <c r="M3" s="30" t="n">
        <v>9</v>
      </c>
      <c r="N3" s="30" t="n">
        <v>10</v>
      </c>
      <c r="O3" s="30" t="n">
        <v>11</v>
      </c>
      <c r="P3" s="30" t="n">
        <v>12</v>
      </c>
      <c r="Q3" s="30" t="n">
        <v>13</v>
      </c>
      <c r="R3" s="30" t="n">
        <v>14</v>
      </c>
      <c r="S3" s="30" t="n">
        <v>15</v>
      </c>
      <c r="T3" s="30" t="n">
        <v>16</v>
      </c>
      <c r="U3" s="30" t="n">
        <v>17</v>
      </c>
      <c r="V3" s="30" t="n">
        <v>18</v>
      </c>
      <c r="W3" s="30" t="n">
        <v>19</v>
      </c>
      <c r="X3" s="30" t="n">
        <v>20</v>
      </c>
      <c r="Y3" s="30" t="n">
        <v>21</v>
      </c>
      <c r="Z3" s="30" t="n">
        <v>22</v>
      </c>
      <c r="AA3" s="30" t="n">
        <v>23</v>
      </c>
      <c r="AB3" s="30" t="n">
        <v>24</v>
      </c>
      <c r="AC3" s="30" t="n">
        <v>25</v>
      </c>
      <c r="AD3" s="30" t="n">
        <v>26</v>
      </c>
      <c r="AE3" s="30" t="n">
        <v>27</v>
      </c>
      <c r="AF3" s="30" t="n">
        <v>28</v>
      </c>
      <c r="AG3" s="30" t="n">
        <v>29</v>
      </c>
      <c r="AH3" s="30" t="n">
        <v>30</v>
      </c>
      <c r="AI3" s="30" t="n">
        <v>31</v>
      </c>
      <c r="AJ3" s="30" t="n">
        <v>32</v>
      </c>
      <c r="AK3" s="30" t="n">
        <v>33</v>
      </c>
      <c r="AL3" s="30" t="n">
        <v>34</v>
      </c>
      <c r="AM3" s="30" t="n">
        <v>35</v>
      </c>
      <c r="AN3" s="30" t="n">
        <v>36</v>
      </c>
      <c r="AO3" s="30" t="n">
        <v>37</v>
      </c>
      <c r="AP3" s="30" t="n">
        <v>38</v>
      </c>
      <c r="AQ3" s="30" t="n">
        <v>39</v>
      </c>
      <c r="AR3" s="30" t="n">
        <v>40</v>
      </c>
      <c r="AS3" s="31" t="n">
        <v>44438</v>
      </c>
      <c r="AT3" s="32" t="n">
        <f aca="false">AS3+1</f>
        <v>44439</v>
      </c>
      <c r="AU3" s="32" t="n">
        <f aca="false">AT3+1</f>
        <v>44440</v>
      </c>
      <c r="AV3" s="32" t="n">
        <f aca="false">AU3+1</f>
        <v>44441</v>
      </c>
      <c r="AW3" s="32" t="n">
        <f aca="false">AV3+1</f>
        <v>44442</v>
      </c>
      <c r="AX3" s="31" t="n">
        <f aca="false">AW3+3</f>
        <v>44445</v>
      </c>
      <c r="AY3" s="32" t="n">
        <f aca="false">AX3+1</f>
        <v>44446</v>
      </c>
      <c r="AZ3" s="32" t="n">
        <f aca="false">AY3+1</f>
        <v>44447</v>
      </c>
      <c r="BA3" s="32" t="n">
        <f aca="false">AZ3+1</f>
        <v>44448</v>
      </c>
      <c r="BB3" s="33" t="n">
        <f aca="false">BA3+1</f>
        <v>44449</v>
      </c>
      <c r="BC3" s="31" t="n">
        <f aca="false">BB3+3</f>
        <v>44452</v>
      </c>
      <c r="BD3" s="32" t="n">
        <f aca="false">BC3+1</f>
        <v>44453</v>
      </c>
      <c r="BE3" s="32" t="n">
        <f aca="false">BD3+1</f>
        <v>44454</v>
      </c>
      <c r="BF3" s="32" t="n">
        <f aca="false">BE3+1</f>
        <v>44455</v>
      </c>
      <c r="BG3" s="33" t="n">
        <f aca="false">BF3+1</f>
        <v>44456</v>
      </c>
      <c r="BH3" s="31" t="n">
        <f aca="false">BG3+3</f>
        <v>44459</v>
      </c>
      <c r="BI3" s="32" t="n">
        <f aca="false">BH3+1</f>
        <v>44460</v>
      </c>
      <c r="BJ3" s="32" t="n">
        <f aca="false">BI3+1</f>
        <v>44461</v>
      </c>
      <c r="BK3" s="32" t="n">
        <f aca="false">BJ3+1</f>
        <v>44462</v>
      </c>
      <c r="BL3" s="33" t="n">
        <f aca="false">BK3+1</f>
        <v>44463</v>
      </c>
      <c r="BM3" s="31" t="n">
        <f aca="false">BL3+3</f>
        <v>44466</v>
      </c>
      <c r="BN3" s="32" t="n">
        <f aca="false">BM3+1</f>
        <v>44467</v>
      </c>
      <c r="BO3" s="34" t="n">
        <f aca="false">BN3+1</f>
        <v>44468</v>
      </c>
      <c r="BP3" s="32" t="n">
        <f aca="false">BO3+1</f>
        <v>44469</v>
      </c>
      <c r="BQ3" s="33" t="n">
        <f aca="false">BP3+1</f>
        <v>44470</v>
      </c>
      <c r="BR3" s="31" t="n">
        <f aca="false">BQ3+3</f>
        <v>44473</v>
      </c>
      <c r="BS3" s="32" t="n">
        <f aca="false">BR3+1</f>
        <v>44474</v>
      </c>
      <c r="BT3" s="32" t="n">
        <f aca="false">BS3+1</f>
        <v>44475</v>
      </c>
      <c r="BU3" s="32" t="n">
        <f aca="false">BT3+1</f>
        <v>44476</v>
      </c>
      <c r="BV3" s="33" t="n">
        <f aca="false">BU3+1</f>
        <v>44477</v>
      </c>
      <c r="BW3" s="35" t="n">
        <f aca="false">BV3+3</f>
        <v>44480</v>
      </c>
      <c r="BX3" s="36" t="n">
        <f aca="false">BW3+1</f>
        <v>44481</v>
      </c>
      <c r="BY3" s="32" t="n">
        <f aca="false">BX3+1</f>
        <v>44482</v>
      </c>
      <c r="BZ3" s="32" t="n">
        <f aca="false">BY3+1</f>
        <v>44483</v>
      </c>
      <c r="CA3" s="33" t="n">
        <f aca="false">BZ3+1</f>
        <v>44484</v>
      </c>
      <c r="CB3" s="31" t="n">
        <f aca="false">CA3+3</f>
        <v>44487</v>
      </c>
      <c r="CC3" s="32" t="n">
        <f aca="false">CB3+1</f>
        <v>44488</v>
      </c>
      <c r="CD3" s="32" t="n">
        <f aca="false">CC3+1</f>
        <v>44489</v>
      </c>
      <c r="CE3" s="32" t="n">
        <f aca="false">CD3+1</f>
        <v>44490</v>
      </c>
      <c r="CF3" s="33" t="n">
        <f aca="false">CE3+1</f>
        <v>44491</v>
      </c>
      <c r="CG3" s="31" t="n">
        <f aca="false">CF3+3</f>
        <v>44494</v>
      </c>
      <c r="CH3" s="32" t="n">
        <f aca="false">CG3+1</f>
        <v>44495</v>
      </c>
      <c r="CI3" s="32" t="n">
        <f aca="false">CH3+1</f>
        <v>44496</v>
      </c>
      <c r="CJ3" s="32" t="n">
        <f aca="false">CI3+1</f>
        <v>44497</v>
      </c>
      <c r="CK3" s="33" t="n">
        <f aca="false">CJ3+1</f>
        <v>44498</v>
      </c>
      <c r="CL3" s="31" t="n">
        <f aca="false">CK3+3</f>
        <v>44501</v>
      </c>
      <c r="CM3" s="32" t="n">
        <f aca="false">CL3+1</f>
        <v>44502</v>
      </c>
      <c r="CN3" s="32" t="n">
        <f aca="false">CM3+1</f>
        <v>44503</v>
      </c>
      <c r="CO3" s="32" t="n">
        <f aca="false">CN3+1</f>
        <v>44504</v>
      </c>
      <c r="CP3" s="33" t="n">
        <f aca="false">CO3+1</f>
        <v>44505</v>
      </c>
      <c r="CQ3" s="31" t="n">
        <f aca="false">CP3+3</f>
        <v>44508</v>
      </c>
      <c r="CR3" s="32" t="n">
        <f aca="false">CQ3+1</f>
        <v>44509</v>
      </c>
      <c r="CS3" s="32" t="n">
        <f aca="false">CR3+1</f>
        <v>44510</v>
      </c>
      <c r="CT3" s="32" t="n">
        <f aca="false">CS3+1</f>
        <v>44511</v>
      </c>
      <c r="CU3" s="33" t="n">
        <f aca="false">CT3+1</f>
        <v>44512</v>
      </c>
      <c r="CV3" s="31" t="n">
        <f aca="false">CU3+3</f>
        <v>44515</v>
      </c>
      <c r="CW3" s="32" t="n">
        <f aca="false">CV3+1</f>
        <v>44516</v>
      </c>
      <c r="CX3" s="32" t="n">
        <f aca="false">CW3+1</f>
        <v>44517</v>
      </c>
      <c r="CY3" s="32" t="n">
        <f aca="false">CX3+1</f>
        <v>44518</v>
      </c>
      <c r="CZ3" s="33" t="n">
        <f aca="false">CY3+1</f>
        <v>44519</v>
      </c>
      <c r="DA3" s="31" t="n">
        <f aca="false">CZ3+3</f>
        <v>44522</v>
      </c>
      <c r="DB3" s="32" t="n">
        <f aca="false">DA3+1</f>
        <v>44523</v>
      </c>
      <c r="DC3" s="32" t="n">
        <f aca="false">DB3+1</f>
        <v>44524</v>
      </c>
      <c r="DD3" s="32" t="n">
        <f aca="false">DC3+1</f>
        <v>44525</v>
      </c>
      <c r="DE3" s="33" t="n">
        <f aca="false">DD3+1</f>
        <v>44526</v>
      </c>
      <c r="DF3" s="31" t="n">
        <f aca="false">DE3+3</f>
        <v>44529</v>
      </c>
      <c r="DG3" s="32" t="n">
        <f aca="false">DF3+1</f>
        <v>44530</v>
      </c>
      <c r="DH3" s="32" t="n">
        <f aca="false">DG3+1</f>
        <v>44531</v>
      </c>
      <c r="DI3" s="32" t="n">
        <f aca="false">DH3+1</f>
        <v>44532</v>
      </c>
      <c r="DJ3" s="33" t="n">
        <f aca="false">DI3+1</f>
        <v>44533</v>
      </c>
      <c r="DK3" s="37" t="n">
        <f aca="false">DJ3+3</f>
        <v>44536</v>
      </c>
      <c r="DL3" s="36" t="n">
        <f aca="false">DK3+1</f>
        <v>44537</v>
      </c>
      <c r="DM3" s="36" t="n">
        <f aca="false">DL3+1</f>
        <v>44538</v>
      </c>
      <c r="DN3" s="32" t="n">
        <f aca="false">DM3+1</f>
        <v>44539</v>
      </c>
      <c r="DO3" s="33" t="n">
        <f aca="false">DN3+1</f>
        <v>44540</v>
      </c>
      <c r="DP3" s="31" t="n">
        <f aca="false">DO3+3</f>
        <v>44543</v>
      </c>
      <c r="DQ3" s="32" t="n">
        <f aca="false">DP3+1</f>
        <v>44544</v>
      </c>
      <c r="DR3" s="32" t="n">
        <f aca="false">DQ3+1</f>
        <v>44545</v>
      </c>
      <c r="DS3" s="32" t="n">
        <f aca="false">DR3+1</f>
        <v>44546</v>
      </c>
      <c r="DT3" s="33" t="n">
        <f aca="false">DS3+1</f>
        <v>44547</v>
      </c>
      <c r="DU3" s="38" t="n">
        <f aca="false">DT3+3</f>
        <v>44550</v>
      </c>
      <c r="DV3" s="32" t="n">
        <f aca="false">DU3+1</f>
        <v>44551</v>
      </c>
      <c r="DW3" s="34" t="n">
        <f aca="false">DV3+1</f>
        <v>44552</v>
      </c>
      <c r="DX3" s="36" t="n">
        <f aca="false">DW3+1</f>
        <v>44553</v>
      </c>
      <c r="DY3" s="39" t="n">
        <f aca="false">DX3+1</f>
        <v>44554</v>
      </c>
      <c r="DZ3" s="37" t="n">
        <f aca="false">DY3+3</f>
        <v>44557</v>
      </c>
      <c r="EA3" s="36" t="n">
        <f aca="false">DZ3+1</f>
        <v>44558</v>
      </c>
      <c r="EB3" s="36" t="n">
        <f aca="false">EA3+1</f>
        <v>44559</v>
      </c>
      <c r="EC3" s="36" t="n">
        <f aca="false">EB3+1</f>
        <v>44560</v>
      </c>
      <c r="ED3" s="39" t="n">
        <f aca="false">EC3+1</f>
        <v>44561</v>
      </c>
      <c r="EE3" s="37" t="n">
        <f aca="false">ED3+3</f>
        <v>44564</v>
      </c>
      <c r="EF3" s="36" t="n">
        <f aca="false">EE3+1</f>
        <v>44565</v>
      </c>
      <c r="EG3" s="36" t="n">
        <f aca="false">EF3+1</f>
        <v>44566</v>
      </c>
      <c r="EH3" s="36" t="n">
        <f aca="false">EG3+1</f>
        <v>44567</v>
      </c>
      <c r="EI3" s="39" t="n">
        <f aca="false">EH3+1</f>
        <v>44568</v>
      </c>
      <c r="EJ3" s="31" t="n">
        <f aca="false">EI3+3</f>
        <v>44571</v>
      </c>
      <c r="EK3" s="32" t="n">
        <f aca="false">EJ3+1</f>
        <v>44572</v>
      </c>
      <c r="EL3" s="32" t="n">
        <f aca="false">EK3+1</f>
        <v>44573</v>
      </c>
      <c r="EM3" s="32" t="n">
        <f aca="false">EL3+1</f>
        <v>44574</v>
      </c>
      <c r="EN3" s="33" t="n">
        <f aca="false">EM3+1</f>
        <v>44575</v>
      </c>
      <c r="EO3" s="31" t="n">
        <f aca="false">EN3+3</f>
        <v>44578</v>
      </c>
      <c r="EP3" s="32" t="n">
        <f aca="false">EO3+1</f>
        <v>44579</v>
      </c>
      <c r="EQ3" s="32" t="n">
        <f aca="false">EP3+1</f>
        <v>44580</v>
      </c>
      <c r="ER3" s="32" t="n">
        <f aca="false">EQ3+1</f>
        <v>44581</v>
      </c>
      <c r="ES3" s="33" t="n">
        <f aca="false">ER3+1</f>
        <v>44582</v>
      </c>
      <c r="ET3" s="31" t="n">
        <f aca="false">ES3+3</f>
        <v>44585</v>
      </c>
      <c r="EU3" s="32" t="n">
        <f aca="false">ET3+1</f>
        <v>44586</v>
      </c>
      <c r="EV3" s="32" t="n">
        <f aca="false">EU3+1</f>
        <v>44587</v>
      </c>
      <c r="EW3" s="32" t="n">
        <f aca="false">EV3+1</f>
        <v>44588</v>
      </c>
      <c r="EX3" s="33" t="n">
        <f aca="false">EW3+1</f>
        <v>44589</v>
      </c>
      <c r="EY3" s="31" t="n">
        <f aca="false">EX3+3</f>
        <v>44592</v>
      </c>
      <c r="EZ3" s="32" t="n">
        <f aca="false">EY3+1</f>
        <v>44593</v>
      </c>
      <c r="FA3" s="32" t="n">
        <f aca="false">EZ3+1</f>
        <v>44594</v>
      </c>
      <c r="FB3" s="32" t="n">
        <f aca="false">FA3+1</f>
        <v>44595</v>
      </c>
      <c r="FC3" s="33" t="n">
        <f aca="false">FB3+1</f>
        <v>44596</v>
      </c>
      <c r="FD3" s="31" t="n">
        <f aca="false">FC3+3</f>
        <v>44599</v>
      </c>
      <c r="FE3" s="32" t="n">
        <f aca="false">FD3+1</f>
        <v>44600</v>
      </c>
      <c r="FF3" s="32" t="n">
        <f aca="false">FE3+1</f>
        <v>44601</v>
      </c>
      <c r="FG3" s="32" t="n">
        <f aca="false">FF3+1</f>
        <v>44602</v>
      </c>
      <c r="FH3" s="33" t="n">
        <f aca="false">FG3+1</f>
        <v>44603</v>
      </c>
      <c r="FI3" s="31" t="n">
        <f aca="false">FH3+3</f>
        <v>44606</v>
      </c>
      <c r="FJ3" s="32" t="n">
        <f aca="false">FI3+1</f>
        <v>44607</v>
      </c>
      <c r="FK3" s="32" t="n">
        <f aca="false">FJ3+1</f>
        <v>44608</v>
      </c>
      <c r="FL3" s="32" t="n">
        <f aca="false">FK3+1</f>
        <v>44609</v>
      </c>
      <c r="FM3" s="33" t="n">
        <f aca="false">FL3+1</f>
        <v>44610</v>
      </c>
      <c r="FN3" s="31" t="n">
        <f aca="false">FM3+3</f>
        <v>44613</v>
      </c>
      <c r="FO3" s="32" t="n">
        <f aca="false">FN3+1</f>
        <v>44614</v>
      </c>
      <c r="FP3" s="32" t="n">
        <f aca="false">FO3+1</f>
        <v>44615</v>
      </c>
      <c r="FQ3" s="32" t="n">
        <f aca="false">FP3+1</f>
        <v>44616</v>
      </c>
      <c r="FR3" s="33" t="n">
        <f aca="false">FQ3+1</f>
        <v>44617</v>
      </c>
      <c r="FS3" s="31" t="n">
        <f aca="false">FR3+3</f>
        <v>44620</v>
      </c>
      <c r="FT3" s="32" t="n">
        <f aca="false">FS3+1</f>
        <v>44621</v>
      </c>
      <c r="FU3" s="32" t="n">
        <f aca="false">FT3+1</f>
        <v>44622</v>
      </c>
      <c r="FV3" s="32" t="n">
        <f aca="false">FU3+1</f>
        <v>44623</v>
      </c>
      <c r="FW3" s="33" t="n">
        <f aca="false">FV3+1</f>
        <v>44624</v>
      </c>
      <c r="FX3" s="31" t="n">
        <f aca="false">FW3+3</f>
        <v>44627</v>
      </c>
      <c r="FY3" s="32" t="n">
        <f aca="false">FX3+1</f>
        <v>44628</v>
      </c>
      <c r="FZ3" s="32" t="n">
        <f aca="false">FY3+1</f>
        <v>44629</v>
      </c>
      <c r="GA3" s="32" t="n">
        <f aca="false">FZ3+1</f>
        <v>44630</v>
      </c>
      <c r="GB3" s="33" t="n">
        <f aca="false">GA3+1</f>
        <v>44631</v>
      </c>
      <c r="GC3" s="31" t="n">
        <f aca="false">GB3+3</f>
        <v>44634</v>
      </c>
      <c r="GD3" s="32" t="n">
        <f aca="false">GC3+1</f>
        <v>44635</v>
      </c>
      <c r="GE3" s="32" t="n">
        <f aca="false">GD3+1</f>
        <v>44636</v>
      </c>
      <c r="GF3" s="32" t="n">
        <f aca="false">GE3+1</f>
        <v>44637</v>
      </c>
      <c r="GG3" s="33" t="n">
        <f aca="false">GF3+1</f>
        <v>44638</v>
      </c>
      <c r="GH3" s="31" t="n">
        <f aca="false">GG3+3</f>
        <v>44641</v>
      </c>
      <c r="GI3" s="32" t="n">
        <f aca="false">GH3+1</f>
        <v>44642</v>
      </c>
      <c r="GJ3" s="32" t="n">
        <f aca="false">GI3+1</f>
        <v>44643</v>
      </c>
      <c r="GK3" s="32" t="n">
        <f aca="false">GJ3+1</f>
        <v>44644</v>
      </c>
      <c r="GL3" s="40" t="n">
        <f aca="false">GK3+1</f>
        <v>44645</v>
      </c>
      <c r="GM3" s="35" t="n">
        <f aca="false">GL3+3</f>
        <v>44648</v>
      </c>
      <c r="GN3" s="34" t="n">
        <f aca="false">GM3+1</f>
        <v>44649</v>
      </c>
      <c r="GO3" s="34" t="n">
        <f aca="false">GN3+1</f>
        <v>44650</v>
      </c>
      <c r="GP3" s="34" t="n">
        <f aca="false">GO3+1</f>
        <v>44651</v>
      </c>
      <c r="GQ3" s="40" t="n">
        <f aca="false">GP3+1</f>
        <v>44652</v>
      </c>
      <c r="GR3" s="35" t="n">
        <f aca="false">GQ3+3</f>
        <v>44655</v>
      </c>
      <c r="GS3" s="32" t="n">
        <f aca="false">GR3+1</f>
        <v>44656</v>
      </c>
      <c r="GT3" s="32" t="n">
        <f aca="false">GS3+1</f>
        <v>44657</v>
      </c>
      <c r="GU3" s="32" t="n">
        <f aca="false">GT3+1</f>
        <v>44658</v>
      </c>
      <c r="GV3" s="39" t="n">
        <f aca="false">GU3+1</f>
        <v>44659</v>
      </c>
      <c r="GW3" s="37" t="n">
        <f aca="false">GV3+3</f>
        <v>44662</v>
      </c>
      <c r="GX3" s="36" t="n">
        <f aca="false">GW3+1</f>
        <v>44663</v>
      </c>
      <c r="GY3" s="36" t="n">
        <f aca="false">GX3+1</f>
        <v>44664</v>
      </c>
      <c r="GZ3" s="36" t="n">
        <f aca="false">GY3+1</f>
        <v>44665</v>
      </c>
      <c r="HA3" s="39" t="n">
        <f aca="false">GZ3+1</f>
        <v>44666</v>
      </c>
      <c r="HB3" s="37" t="n">
        <f aca="false">HA3+3</f>
        <v>44669</v>
      </c>
      <c r="HC3" s="32" t="n">
        <f aca="false">HB3+1</f>
        <v>44670</v>
      </c>
      <c r="HD3" s="32" t="n">
        <f aca="false">HC3+1</f>
        <v>44671</v>
      </c>
      <c r="HE3" s="32" t="n">
        <f aca="false">HD3+1</f>
        <v>44672</v>
      </c>
      <c r="HF3" s="33" t="n">
        <f aca="false">HE3+1</f>
        <v>44673</v>
      </c>
      <c r="HG3" s="31" t="n">
        <f aca="false">HF3+3</f>
        <v>44676</v>
      </c>
      <c r="HH3" s="32" t="n">
        <f aca="false">HG3+1</f>
        <v>44677</v>
      </c>
      <c r="HI3" s="32" t="n">
        <f aca="false">HH3+1</f>
        <v>44678</v>
      </c>
      <c r="HJ3" s="32" t="n">
        <f aca="false">HI3+1</f>
        <v>44679</v>
      </c>
      <c r="HK3" s="33" t="n">
        <f aca="false">HJ3+1</f>
        <v>44680</v>
      </c>
      <c r="HL3" s="37" t="n">
        <f aca="false">HK3+3</f>
        <v>44683</v>
      </c>
      <c r="HM3" s="32" t="n">
        <f aca="false">HL3+1</f>
        <v>44684</v>
      </c>
      <c r="HN3" s="32" t="n">
        <f aca="false">HM3+1</f>
        <v>44685</v>
      </c>
      <c r="HO3" s="32" t="n">
        <f aca="false">HN3+1</f>
        <v>44686</v>
      </c>
      <c r="HP3" s="33" t="n">
        <f aca="false">HO3+1</f>
        <v>44687</v>
      </c>
      <c r="HQ3" s="31" t="n">
        <f aca="false">HP3+3</f>
        <v>44690</v>
      </c>
      <c r="HR3" s="32" t="n">
        <f aca="false">HQ3+1</f>
        <v>44691</v>
      </c>
      <c r="HS3" s="32" t="n">
        <f aca="false">HR3+1</f>
        <v>44692</v>
      </c>
      <c r="HT3" s="32" t="n">
        <f aca="false">HS3+1</f>
        <v>44693</v>
      </c>
      <c r="HU3" s="33" t="n">
        <f aca="false">HT3+1</f>
        <v>44694</v>
      </c>
      <c r="HV3" s="31" t="n">
        <f aca="false">HU3+3</f>
        <v>44697</v>
      </c>
      <c r="HW3" s="32" t="n">
        <f aca="false">HV3+1</f>
        <v>44698</v>
      </c>
      <c r="HX3" s="32" t="n">
        <f aca="false">HW3+1</f>
        <v>44699</v>
      </c>
      <c r="HY3" s="32" t="n">
        <f aca="false">HX3+1</f>
        <v>44700</v>
      </c>
      <c r="HZ3" s="33" t="n">
        <f aca="false">HY3+1</f>
        <v>44701</v>
      </c>
      <c r="IA3" s="31" t="n">
        <f aca="false">HZ3+3</f>
        <v>44704</v>
      </c>
      <c r="IB3" s="32" t="n">
        <f aca="false">IA3+1</f>
        <v>44705</v>
      </c>
      <c r="IC3" s="32" t="n">
        <f aca="false">IB3+1</f>
        <v>44706</v>
      </c>
      <c r="ID3" s="32" t="n">
        <f aca="false">IC3+1</f>
        <v>44707</v>
      </c>
      <c r="IE3" s="33" t="n">
        <f aca="false">ID3+1</f>
        <v>44708</v>
      </c>
      <c r="IF3" s="31" t="n">
        <f aca="false">IE3+3</f>
        <v>44711</v>
      </c>
      <c r="IG3" s="32" t="n">
        <f aca="false">IF3+1</f>
        <v>44712</v>
      </c>
      <c r="IH3" s="32" t="n">
        <f aca="false">IG3+1</f>
        <v>44713</v>
      </c>
      <c r="II3" s="32" t="n">
        <f aca="false">IH3+1</f>
        <v>44714</v>
      </c>
      <c r="IJ3" s="33" t="n">
        <f aca="false">II3+1</f>
        <v>44715</v>
      </c>
      <c r="IK3" s="31" t="n">
        <f aca="false">IJ3+3</f>
        <v>44718</v>
      </c>
      <c r="IL3" s="32" t="n">
        <f aca="false">IK3+1</f>
        <v>44719</v>
      </c>
      <c r="IM3" s="32" t="n">
        <f aca="false">IL3+1</f>
        <v>44720</v>
      </c>
      <c r="IN3" s="32" t="n">
        <f aca="false">IM3+1</f>
        <v>44721</v>
      </c>
      <c r="IO3" s="33" t="n">
        <f aca="false">IN3+1</f>
        <v>44722</v>
      </c>
      <c r="IP3" s="31" t="n">
        <f aca="false">IO3+3</f>
        <v>44725</v>
      </c>
      <c r="IQ3" s="32" t="n">
        <f aca="false">IP3+1</f>
        <v>44726</v>
      </c>
      <c r="IR3" s="32" t="n">
        <f aca="false">IQ3+1</f>
        <v>44727</v>
      </c>
      <c r="IS3" s="32" t="n">
        <f aca="false">IR3+1</f>
        <v>44728</v>
      </c>
      <c r="IT3" s="33" t="n">
        <f aca="false">IS3+1</f>
        <v>44729</v>
      </c>
      <c r="IU3" s="31" t="n">
        <f aca="false">IT3+3</f>
        <v>44732</v>
      </c>
      <c r="IV3" s="32" t="n">
        <f aca="false">IU3+1</f>
        <v>44733</v>
      </c>
      <c r="IW3" s="32" t="n">
        <f aca="false">IV3+1</f>
        <v>44734</v>
      </c>
      <c r="IX3" s="32" t="n">
        <f aca="false">IW3+1</f>
        <v>44735</v>
      </c>
      <c r="IY3" s="33" t="n">
        <f aca="false">IX3+1</f>
        <v>44736</v>
      </c>
      <c r="IZ3" s="31" t="n">
        <f aca="false">IY3+3</f>
        <v>44739</v>
      </c>
      <c r="JA3" s="32" t="n">
        <f aca="false">IZ3+1</f>
        <v>44740</v>
      </c>
      <c r="JB3" s="32" t="n">
        <f aca="false">JA3+1</f>
        <v>44741</v>
      </c>
      <c r="JC3" s="32" t="n">
        <f aca="false">JB3+1</f>
        <v>44742</v>
      </c>
      <c r="JD3" s="33" t="n">
        <f aca="false">JC3+1</f>
        <v>44743</v>
      </c>
    </row>
    <row r="4" customFormat="false" ht="13.8" hidden="false" customHeight="false" outlineLevel="0" collapsed="false">
      <c r="A4" s="41" t="str">
        <f aca="false">UPPER( CONCATENATE(B10,B9))</f>
        <v/>
      </c>
      <c r="B4" s="42" t="n">
        <f aca="false">E4</f>
        <v>0</v>
      </c>
      <c r="C4" s="43" t="n">
        <f aca="false">G9</f>
        <v>0</v>
      </c>
      <c r="D4" s="43" t="n">
        <f aca="false">H9</f>
        <v>0</v>
      </c>
      <c r="E4" s="44"/>
      <c r="F4" s="45"/>
      <c r="G4" s="46"/>
      <c r="H4" s="46"/>
      <c r="I4" s="46"/>
      <c r="J4" s="46"/>
      <c r="K4" s="46"/>
      <c r="L4" s="46"/>
      <c r="M4" s="46"/>
      <c r="N4" s="46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AT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AU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AV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AW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AX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AY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AZ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A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B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C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D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E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F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G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H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I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J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K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L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M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N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O4" s="4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P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Q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R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S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T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U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V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W4" s="48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X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Y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BZ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A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B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C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D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E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F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G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H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I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J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K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L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M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N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O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P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Q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R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S4" s="1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T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U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V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W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X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Y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CZ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A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B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C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D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E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F4" s="49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G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H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I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J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K4" s="48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L4" s="4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M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N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O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P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Q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R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S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T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U4" s="48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V4" s="4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W4" s="4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X4" s="4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Y4" s="4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DZ4" s="48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A4" s="4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B4" s="4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C4" s="4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D4" s="4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E4" s="48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F4" s="4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G4" s="4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H4" s="4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I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J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K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L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M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N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O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P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Q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R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S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T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U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V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W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X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Y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EZ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A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B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C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D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E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F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G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H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I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J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K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L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M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N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O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P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Q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R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S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T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U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V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W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X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Y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FZ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A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B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C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D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E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F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G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H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I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J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K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L4" s="4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M4" s="48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N4" s="4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O4" s="4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P4" s="4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Q4" s="4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R4" s="48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S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T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U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V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W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X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Y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GZ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A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B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C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D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E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F4" s="3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G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H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I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J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K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L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M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N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O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P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Q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R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S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T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U4" s="4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V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W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X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Y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HZ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A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B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C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D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E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F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G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H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I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J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K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L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M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N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O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P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Q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R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S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T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U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V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W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X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Y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IZ4" s="7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JA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JB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JC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JD4" s="0" t="str">
        <f aca="false">IF(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=0,"",IF($AS$3:$JD$3=$E4,$E5,0)+IF($AS$3:$JD$3=$F4,$F5,0)+IF($AS$3:$JD$3=$G4,$G5,0)+IF($AS$3:$JD$3=$H4,$H5,0)+IF($AS$3:$JD$3=$I4,$I5,0)+IF($AS$3:$JD$3=$J4,$J5,0)+IF($AS$3:$JD$3=$K4,$K5,0)+IF($AS$3:$JD$3=$L4,$L5,0)+IF($AS$3:$JD$3=$M4,$M5,0)+IF($AS$3:$JD$3=$N4,$N5,0)+IF($AS$3:$JD$3=$O4,$O5,0)+IF($AS$3:$JD$3=$P4,$P5,0)+IF($AS$3:$JD$3=$Q4,$Q5,0)+IF($AS$3:$JD$3=$R4,$R5,0)+IF($AS$3:$JD$3=$S4,$S5,0)+IF($AS$3:$JD$3=$T4,$T5,0)+IF($AS$3:$JD$3=$U4,$U5,0)+IF($AS$3:$JD$3=$V4,$V5,0)+IF($AS$3:$JD$3=$W4,$W5,0)+IF($AS$3:$JD$3=$X4,$X5,0)+IF($AS$3:$JD$3=$Y4,$Y5,0)+IF($AS$3:$JD$3=$Z4,$Z5,0)+ IF($AS$3:$JD$3=$AA4,$AA5,0)+IF($AS$3:$JD$3=$AB4,$AB5,0)+IF($AS$3:$JD$3=$AC4,$AC5,0)+IF($AS$3:$JD$3=$AD4,$AD5,0)+IF($AS$3:$JD$3=$AE4,$AE5,0)+IF($AS$3:$JD$3=$AF4,$AF5,0)+IF($AS$3:$JD$3=$AG4,$AG5,0)+IF($AS$3:$JD$3=$AH4,$AH5,0)+IF($AS$3:$JD$3=$AI4,$AI5,0)+IF($AS$3:$JD$3=$AJ4,$AJ5,0)+IF($AS$3:$JD$3=$AK4,$AK5,0)+IF($AS$3:$JD$3=$AL4,$AL5,0)+IF($AS$3:$JD$3=$AM4,$AM5,0)+IF($AS$3:$JD$3=$AN4,$AN5,0)+IF($AS$3:$JD$3=$AO4,$AO5,0)+IF($AS$3:$JD$3=$AP4,$AP5,0)+IF($AS$3:$JD$3=$AQ4,$AQ5,0)+IF($AS$3:$JD$3=$AR4,$AR5,0))</f>
        <v/>
      </c>
      <c r="JE4" s="7"/>
    </row>
    <row r="5" customFormat="false" ht="13.8" hidden="false" customHeight="false" outlineLevel="0" collapsed="false">
      <c r="A5" s="50" t="str">
        <f aca="false">CONCATENATE(G9,"(",I9,")")</f>
        <v>()</v>
      </c>
      <c r="B5" s="51"/>
      <c r="C5" s="5" t="s">
        <v>18</v>
      </c>
      <c r="D5" s="52" t="n">
        <f aca="false">SUM(E5:AR5)</f>
        <v>0</v>
      </c>
      <c r="E5" s="53"/>
      <c r="F5" s="54"/>
      <c r="G5" s="55"/>
      <c r="H5" s="55"/>
      <c r="I5" s="55"/>
      <c r="J5" s="55"/>
      <c r="K5" s="55"/>
      <c r="L5" s="55"/>
      <c r="M5" s="55"/>
      <c r="N5" s="55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AT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AU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AV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AW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AX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AY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AZ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A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B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C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D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E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F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G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H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I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J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K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L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M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N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O5" s="4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P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Q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R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S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T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U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V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W5" s="48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X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Y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BZ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A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B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C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D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E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F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G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H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I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J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K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L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M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N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O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P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Q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R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S5" s="1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T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U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V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W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X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Y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CZ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A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B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C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D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E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F5" s="49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G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H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I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J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K5" s="48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L5" s="4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M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N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O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P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Q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R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S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T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U5" s="48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V5" s="4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W5" s="4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X5" s="4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Y5" s="4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DZ5" s="48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A5" s="4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B5" s="4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C5" s="4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D5" s="4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E5" s="48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F5" s="4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G5" s="4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H5" s="4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I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J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K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L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M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N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O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P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Q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R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S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T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U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V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W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X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Y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EZ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A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B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C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D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E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F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G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H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I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J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K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L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M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N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O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P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Q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R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S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T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U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V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W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X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Y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FZ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A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B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C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D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E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F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G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H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I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J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K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L5" s="4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M5" s="48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N5" s="4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O5" s="4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P5" s="4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Q5" s="4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R5" s="48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S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T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U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V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W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X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Y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GZ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A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B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C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D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E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F5" s="3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G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H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I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J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K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L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M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N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O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P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Q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R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S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T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U5" s="4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V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W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X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Y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HZ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A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B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C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D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E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F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G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H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I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J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K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L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M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N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O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P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Q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R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S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T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U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V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W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X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Y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IZ5" s="7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JA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JB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JC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JD5" s="0" t="str">
        <f aca="false">IF(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=0,"",IF($AS$3:$JD$3=$E4,$E6,0)+IF($AS$3:$JD$3=$F4,$F6,0)+IF($AS$3:$JD$3=$G4,$G6,0)+IF($AS$3:$JD$3=$H4,$H6,0)+IF($AS$3:$JD$3=$I4,$I6,0)+IF($AS$3:$JD$3=$J4,$J6,0)+IF($AS$3:$JD$3=$K4,$K6,0)+IF($AS$3:$JD$3=$L4,$L6,0)+IF($AS$3:$JD$3=$M4,$M6,0)+IF($AS$3:$JD$3=$N4,$N6,0)+IF($AS$3:$JD$3=$O4,$O6,0)+IF($AS$3:$JD$3=$P4,$P6,0)+IF($AS$3:$JD$3=$Q4,$Q6,0)+IF($AS$3:$JD$3=$R4,$R6,0)+IF($AS$3:$JD$3=$S4,$S6,0)+IF($AS$3:$JD$3=$T4,$T6,0)+IF($AS$3:$JD$3=$U4,$U6,0)+IF($AS$3:$JD$3=$V4,$V6,0)+IF($AS$3:$JD$3=$W4,$W6,0)+IF($AS$3:$JD$3=$X4,$X6,0)+IF($AS$3:$JD$3=$Y4,$Y6,0)+IF($AS$3:$JD$3=$Z4,$Z6,0)+ IF($AS$3:$JD$3=$AA4,$AA6,0)+IF($AS$3:$JD$3=$AB4,$AB6,0)+IF($AS$3:$JD$3=$AC4,$AC6,0)+IF($AS$3:$JD$3=$AD4,$AD6,0)+IF($AS$3:$JD$3=$AE4,$AE6,0)+IF($AS$3:$JD$3=$AF4,$AF6,0)+IF($AS$3:$JD$3=$AG4,$AG6,0)+IF($AS$3:$JD$3=$AH4,$AH6,0)+IF($AS$3:$JD$3=$AI4,$AI6,0)+IF($AS$3:$JD$3=$AJ4,$AJ6,0)+IF($AS$3:$JD$3=$AK4,$AK6,0)+IF($AS$3:$JD$3=$AL4,$AL6,0)+IF($AS$3:$JD$3=$AM4,$AM6,0)+IF($AS$3:$JD$3=$AN4,$AN6,0)+IF($AS$3:$JD$3=$AO4,$AO6,0)+IF($AS$3:$JD$3=$AP4,$AP6,0)+IF($AS$3:$JD$3=$AQ4,$AQ6,0)+IF($AS$3:$JD$3=$AR4,$AR6,0))</f>
        <v/>
      </c>
      <c r="JE5" s="7"/>
    </row>
    <row r="6" customFormat="false" ht="13.8" hidden="false" customHeight="false" outlineLevel="0" collapsed="false">
      <c r="A6" s="56" t="str">
        <f aca="false">IF(D10="",CONCATENATE(D9,": ", E9),CONCATENATE(D10,": ", E10))</f>
        <v>: </v>
      </c>
      <c r="B6" s="51"/>
      <c r="C6" s="5" t="s">
        <v>19</v>
      </c>
      <c r="D6" s="52" t="n">
        <f aca="false">SUM(E6:AR6)</f>
        <v>0</v>
      </c>
      <c r="E6" s="57"/>
      <c r="F6" s="58"/>
      <c r="G6" s="58"/>
      <c r="H6" s="58"/>
      <c r="I6" s="58"/>
      <c r="J6" s="58"/>
      <c r="K6" s="58"/>
      <c r="L6" s="58"/>
      <c r="M6" s="58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9" t="str">
        <f aca="false">CONCATENATE(IF(AS4&lt;&gt;"",COUNT($AS4:AS4),""),IF(AS5&lt;&gt;"",CONCATENATE(" (",COUNT($AS5:AS5),")"),""))</f>
        <v/>
      </c>
      <c r="AT6" s="58" t="str">
        <f aca="false">CONCATENATE(IF(AT4&lt;&gt;"",COUNT($AS4:AT4),""),IF(AT5&lt;&gt;"",CONCATENATE(" (",COUNT($AS5:AT5),")"),""))</f>
        <v/>
      </c>
      <c r="AU6" s="58" t="str">
        <f aca="false">CONCATENATE(IF(AU4&lt;&gt;"",COUNT($AS4:AU4),""),IF(AU5&lt;&gt;"",CONCATENATE(" (",COUNT($AS5:AU5),")"),""))</f>
        <v/>
      </c>
      <c r="AV6" s="58" t="str">
        <f aca="false">CONCATENATE(IF(AV4&lt;&gt;"",COUNT($AS4:AV4),""),IF(AV5&lt;&gt;"",CONCATENATE(" (",COUNT($AS5:AV5),")"),""))</f>
        <v/>
      </c>
      <c r="AW6" s="58" t="str">
        <f aca="false">CONCATENATE(IF(AW4&lt;&gt;"",COUNT($AS4:AW4),""),IF(AW5&lt;&gt;"",CONCATENATE(" (",COUNT($AS5:AW5),")"),""))</f>
        <v/>
      </c>
      <c r="AX6" s="59" t="str">
        <f aca="false">CONCATENATE(IF(AX4&lt;&gt;"",COUNT($AS4:AX4),""),IF(AX5&lt;&gt;"",CONCATENATE(" (",COUNT($AS5:AX5),")"),""))</f>
        <v/>
      </c>
      <c r="AY6" s="58" t="str">
        <f aca="false">CONCATENATE(IF(AY4&lt;&gt;"",COUNT($AS4:AY4),""),IF(AY5&lt;&gt;"",CONCATENATE(" (",COUNT($AS5:AY5),")"),""))</f>
        <v/>
      </c>
      <c r="AZ6" s="58" t="str">
        <f aca="false">CONCATENATE(IF(AZ4&lt;&gt;"",COUNT($AS4:AZ4),""),IF(AZ5&lt;&gt;"",CONCATENATE(" (",COUNT($AS5:AZ5),")"),""))</f>
        <v/>
      </c>
      <c r="BA6" s="58" t="str">
        <f aca="false">CONCATENATE(IF(BA4&lt;&gt;"",COUNT($AS4:BA4),""),IF(BA5&lt;&gt;"",CONCATENATE(" (",COUNT($AS5:BA5),")"),""))</f>
        <v/>
      </c>
      <c r="BB6" s="58" t="str">
        <f aca="false">CONCATENATE(IF(BB4&lt;&gt;"",COUNT($AS4:BB4),""),IF(BB5&lt;&gt;"",CONCATENATE(" (",COUNT($AS5:BB5),")"),""))</f>
        <v/>
      </c>
      <c r="BC6" s="59" t="str">
        <f aca="false">CONCATENATE(IF(BC4&lt;&gt;"",COUNT($AS4:BC4),""),IF(BC5&lt;&gt;"",CONCATENATE(" (",COUNT($AS5:BC5),")"),""))</f>
        <v/>
      </c>
      <c r="BD6" s="58" t="str">
        <f aca="false">CONCATENATE(IF(BD4&lt;&gt;"",COUNT($AS4:BD4),""),IF(BD5&lt;&gt;"",CONCATENATE(" (",COUNT($AS5:BD5),")"),""))</f>
        <v/>
      </c>
      <c r="BE6" s="58" t="str">
        <f aca="false">CONCATENATE(IF(BE4&lt;&gt;"",COUNT($AS4:BE4),""),IF(BE5&lt;&gt;"",CONCATENATE(" (",COUNT($AS5:BE5),")"),""))</f>
        <v/>
      </c>
      <c r="BF6" s="58" t="str">
        <f aca="false">CONCATENATE(IF(BF4&lt;&gt;"",COUNT($AS4:BF4),""),IF(BF5&lt;&gt;"",CONCATENATE(" (",COUNT($AS5:BF5),")"),""))</f>
        <v/>
      </c>
      <c r="BG6" s="58" t="str">
        <f aca="false">CONCATENATE(IF(BG4&lt;&gt;"",COUNT($AS4:BG4),""),IF(BG5&lt;&gt;"",CONCATENATE(" (",COUNT($AS5:BG5),")"),""))</f>
        <v/>
      </c>
      <c r="BH6" s="59" t="str">
        <f aca="false">CONCATENATE(IF(BH4&lt;&gt;"",COUNT($AS4:BH4),""),IF(BH5&lt;&gt;"",CONCATENATE(" (",COUNT($AS5:BH5),")"),""))</f>
        <v/>
      </c>
      <c r="BI6" s="58" t="str">
        <f aca="false">CONCATENATE(IF(BI4&lt;&gt;"",COUNT($AS4:BI4),""),IF(BI5&lt;&gt;"",CONCATENATE(" (",COUNT($AS5:BI5),")"),""))</f>
        <v/>
      </c>
      <c r="BJ6" s="58" t="str">
        <f aca="false">CONCATENATE(IF(BJ4&lt;&gt;"",COUNT($AS4:BJ4),""),IF(BJ5&lt;&gt;"",CONCATENATE(" (",COUNT($AS5:BJ5),")"),""))</f>
        <v/>
      </c>
      <c r="BK6" s="58" t="str">
        <f aca="false">CONCATENATE(IF(BK4&lt;&gt;"",COUNT($AS4:BK4),""),IF(BK5&lt;&gt;"",CONCATENATE(" (",COUNT($AS5:BK5),")"),""))</f>
        <v/>
      </c>
      <c r="BL6" s="58" t="str">
        <f aca="false">CONCATENATE(IF(BL4&lt;&gt;"",COUNT($AS4:BL4),""),IF(BL5&lt;&gt;"",CONCATENATE(" (",COUNT($AS5:BL5),")"),""))</f>
        <v/>
      </c>
      <c r="BM6" s="59" t="str">
        <f aca="false">CONCATENATE(IF(BM4&lt;&gt;"",COUNT($AS4:BM4),""),IF(BM5&lt;&gt;"",CONCATENATE(" (",COUNT($AS5:BM5),")"),""))</f>
        <v/>
      </c>
      <c r="BN6" s="58" t="str">
        <f aca="false">CONCATENATE(IF(BN4&lt;&gt;"",COUNT($AS4:BN4),""),IF(BN5&lt;&gt;"",CONCATENATE(" (",COUNT($AS5:BN5),")"),""))</f>
        <v/>
      </c>
      <c r="BO6" s="58" t="str">
        <f aca="false">CONCATENATE(IF(BO4&lt;&gt;"",COUNT($AS4:BO4),""),IF(BO5&lt;&gt;"",CONCATENATE(" (",COUNT($AS5:BO5),")"),""))</f>
        <v/>
      </c>
      <c r="BP6" s="58" t="str">
        <f aca="false">CONCATENATE(IF(BP4&lt;&gt;"",COUNT($AS4:BP4),""),IF(BP5&lt;&gt;"",CONCATENATE(" (",COUNT($AS5:BP5),")"),""))</f>
        <v/>
      </c>
      <c r="BQ6" s="58" t="str">
        <f aca="false">CONCATENATE(IF(BQ4&lt;&gt;"",COUNT($AS4:BQ4),""),IF(BQ5&lt;&gt;"",CONCATENATE(" (",COUNT($AS5:BQ5),")"),""))</f>
        <v/>
      </c>
      <c r="BR6" s="59" t="str">
        <f aca="false">CONCATENATE(IF(BR4&lt;&gt;"",COUNT($AS4:BR4),""),IF(BR5&lt;&gt;"",CONCATENATE(" (",COUNT($AS5:BR5),")"),""))</f>
        <v/>
      </c>
      <c r="BS6" s="58" t="str">
        <f aca="false">CONCATENATE(IF(BS4&lt;&gt;"",COUNT($AS4:BS4),""),IF(BS5&lt;&gt;"",CONCATENATE(" (",COUNT($AS5:BS5),")"),""))</f>
        <v/>
      </c>
      <c r="BT6" s="58" t="str">
        <f aca="false">CONCATENATE(IF(BT4&lt;&gt;"",COUNT($AS4:BT4),""),IF(BT5&lt;&gt;"",CONCATENATE(" (",COUNT($AS5:BT5),")"),""))</f>
        <v/>
      </c>
      <c r="BU6" s="58" t="str">
        <f aca="false">CONCATENATE(IF(BU4&lt;&gt;"",COUNT($AS4:BU4),""),IF(BU5&lt;&gt;"",CONCATENATE(" (",COUNT($AS5:BU5),")"),""))</f>
        <v/>
      </c>
      <c r="BV6" s="58" t="str">
        <f aca="false">CONCATENATE(IF(BV4&lt;&gt;"",COUNT($AS4:BV4),""),IF(BV5&lt;&gt;"",CONCATENATE(" (",COUNT($AS5:BV5),")"),""))</f>
        <v/>
      </c>
      <c r="BW6" s="60" t="str">
        <f aca="false">CONCATENATE(IF(BW4&lt;&gt;"",COUNT($AS4:BW4),""),IF(BW5&lt;&gt;"",CONCATENATE(" (",COUNT($AS5:BW5),")"),""))</f>
        <v/>
      </c>
      <c r="BX6" s="58" t="str">
        <f aca="false">CONCATENATE(IF(BX4&lt;&gt;"",COUNT($AS4:BX4),""),IF(BX5&lt;&gt;"",CONCATENATE(" (",COUNT($AS5:BX5),")"),""))</f>
        <v/>
      </c>
      <c r="BY6" s="58" t="str">
        <f aca="false">CONCATENATE(IF(BY4&lt;&gt;"",COUNT($AS4:BY4),""),IF(BY5&lt;&gt;"",CONCATENATE(" (",COUNT($AS5:BY5),")"),""))</f>
        <v/>
      </c>
      <c r="BZ6" s="58" t="str">
        <f aca="false">CONCATENATE(IF(BZ4&lt;&gt;"",COUNT($AS4:BZ4),""),IF(BZ5&lt;&gt;"",CONCATENATE(" (",COUNT($AS5:BZ5),")"),""))</f>
        <v/>
      </c>
      <c r="CA6" s="58" t="str">
        <f aca="false">CONCATENATE(IF(CA4&lt;&gt;"",COUNT($AS4:CA4),""),IF(CA5&lt;&gt;"",CONCATENATE(" (",COUNT($AS5:CA5),")"),""))</f>
        <v/>
      </c>
      <c r="CB6" s="59" t="str">
        <f aca="false">CONCATENATE(IF(CB4&lt;&gt;"",COUNT($AS4:CB4),""),IF(CB5&lt;&gt;"",CONCATENATE(" (",COUNT($AS5:CB5),")"),""))</f>
        <v/>
      </c>
      <c r="CC6" s="58" t="str">
        <f aca="false">CONCATENATE(IF(CC4&lt;&gt;"",COUNT($AS4:CC4),""),IF(CC5&lt;&gt;"",CONCATENATE(" (",COUNT($AS5:CC5),")"),""))</f>
        <v/>
      </c>
      <c r="CD6" s="58" t="str">
        <f aca="false">CONCATENATE(IF(CD4&lt;&gt;"",COUNT($AS4:CD4),""),IF(CD5&lt;&gt;"",CONCATENATE(" (",COUNT($AS5:CD5),")"),""))</f>
        <v/>
      </c>
      <c r="CE6" s="58" t="str">
        <f aca="false">CONCATENATE(IF(CE4&lt;&gt;"",COUNT($AS4:CE4),""),IF(CE5&lt;&gt;"",CONCATENATE(" (",COUNT($AS5:CE5),")"),""))</f>
        <v/>
      </c>
      <c r="CF6" s="58" t="str">
        <f aca="false">CONCATENATE(IF(CF4&lt;&gt;"",COUNT($AS4:CF4),""),IF(CF5&lt;&gt;"",CONCATENATE(" (",COUNT($AS5:CF5),")"),""))</f>
        <v/>
      </c>
      <c r="CG6" s="59" t="str">
        <f aca="false">CONCATENATE(IF(CG4&lt;&gt;"",COUNT($AS4:CG4),""),IF(CG5&lt;&gt;"",CONCATENATE(" (",COUNT($AS5:CG5),")"),""))</f>
        <v/>
      </c>
      <c r="CH6" s="58" t="str">
        <f aca="false">CONCATENATE(IF(CH4&lt;&gt;"",COUNT($AS4:CH4),""),IF(CH5&lt;&gt;"",CONCATENATE(" (",COUNT($AS5:CH5),")"),""))</f>
        <v/>
      </c>
      <c r="CI6" s="58" t="str">
        <f aca="false">CONCATENATE(IF(CI4&lt;&gt;"",COUNT($AS4:CI4),""),IF(CI5&lt;&gt;"",CONCATENATE(" (",COUNT($AS5:CI5),")"),""))</f>
        <v/>
      </c>
      <c r="CJ6" s="58" t="str">
        <f aca="false">CONCATENATE(IF(CJ4&lt;&gt;"",COUNT($AS4:CJ4),""),IF(CJ5&lt;&gt;"",CONCATENATE(" (",COUNT($AS5:CJ5),")"),""))</f>
        <v/>
      </c>
      <c r="CK6" s="58" t="str">
        <f aca="false">CONCATENATE(IF(CK4&lt;&gt;"",COUNT($AS4:CK4),""),IF(CK5&lt;&gt;"",CONCATENATE(" (",COUNT($AS5:CK5),")"),""))</f>
        <v/>
      </c>
      <c r="CL6" s="59" t="str">
        <f aca="false">CONCATENATE(IF(CL4&lt;&gt;"",COUNT($AS4:CL4),""),IF(CL5&lt;&gt;"",CONCATENATE(" (",COUNT($AS5:CL5),")"),""))</f>
        <v/>
      </c>
      <c r="CM6" s="58" t="str">
        <f aca="false">CONCATENATE(IF(CM4&lt;&gt;"",COUNT($AS4:CM4),""),IF(CM5&lt;&gt;"",CONCATENATE(" (",COUNT($AS5:CM5),")"),""))</f>
        <v/>
      </c>
      <c r="CN6" s="58" t="str">
        <f aca="false">CONCATENATE(IF(CN4&lt;&gt;"",COUNT($AS4:CN4),""),IF(CN5&lt;&gt;"",CONCATENATE(" (",COUNT($AS5:CN5),")"),""))</f>
        <v/>
      </c>
      <c r="CO6" s="58" t="str">
        <f aca="false">CONCATENATE(IF(CO4&lt;&gt;"",COUNT($AS4:CO4),""),IF(CO5&lt;&gt;"",CONCATENATE(" (",COUNT($AS5:CO5),")"),""))</f>
        <v/>
      </c>
      <c r="CP6" s="58" t="str">
        <f aca="false">CONCATENATE(IF(CP4&lt;&gt;"",COUNT($AS4:CP4),""),IF(CP5&lt;&gt;"",CONCATENATE(" (",COUNT($AS5:CP5),")"),""))</f>
        <v/>
      </c>
      <c r="CQ6" s="59" t="str">
        <f aca="false">CONCATENATE(IF(CQ4&lt;&gt;"",COUNT($AS4:CQ4),""),IF(CQ5&lt;&gt;"",CONCATENATE(" (",COUNT($AS5:CQ5),")"),""))</f>
        <v/>
      </c>
      <c r="CR6" s="58" t="str">
        <f aca="false">CONCATENATE(IF(CR4&lt;&gt;"",COUNT($AS4:CR4),""),IF(CR5&lt;&gt;"",CONCATENATE(" (",COUNT($AS5:CR5),")"),""))</f>
        <v/>
      </c>
      <c r="CS6" s="61" t="str">
        <f aca="false">CONCATENATE(IF(CS4&lt;&gt;"",COUNT($AS4:CS4),""),IF(CS5&lt;&gt;"",CONCATENATE(" (",COUNT($AS5:CS5),")"),""))</f>
        <v/>
      </c>
      <c r="CT6" s="58" t="str">
        <f aca="false">CONCATENATE(IF(CT4&lt;&gt;"",COUNT($AS4:CT4),""),IF(CT5&lt;&gt;"",CONCATENATE(" (",COUNT($AS5:CT5),")"),""))</f>
        <v/>
      </c>
      <c r="CU6" s="58" t="str">
        <f aca="false">CONCATENATE(IF(CU4&lt;&gt;"",COUNT($AS4:CU4),""),IF(CU5&lt;&gt;"",CONCATENATE(" (",COUNT($AS5:CU5),")"),""))</f>
        <v/>
      </c>
      <c r="CV6" s="59" t="str">
        <f aca="false">CONCATENATE(IF(CV4&lt;&gt;"",COUNT($AS4:CV4),""),IF(CV5&lt;&gt;"",CONCATENATE(" (",COUNT($AS5:CV5),")"),""))</f>
        <v/>
      </c>
      <c r="CW6" s="58" t="str">
        <f aca="false">CONCATENATE(IF(CW4&lt;&gt;"",COUNT($AS4:CW4),""),IF(CW5&lt;&gt;"",CONCATENATE(" (",COUNT($AS5:CW5),")"),""))</f>
        <v/>
      </c>
      <c r="CX6" s="58" t="str">
        <f aca="false">CONCATENATE(IF(CX4&lt;&gt;"",COUNT($AS4:CX4),""),IF(CX5&lt;&gt;"",CONCATENATE(" (",COUNT($AS5:CX5),")"),""))</f>
        <v/>
      </c>
      <c r="CY6" s="58" t="str">
        <f aca="false">CONCATENATE(IF(CY4&lt;&gt;"",COUNT($AS4:CY4),""),IF(CY5&lt;&gt;"",CONCATENATE(" (",COUNT($AS5:CY5),")"),""))</f>
        <v/>
      </c>
      <c r="CZ6" s="58" t="str">
        <f aca="false">CONCATENATE(IF(CZ4&lt;&gt;"",COUNT($AS4:CZ4),""),IF(CZ5&lt;&gt;"",CONCATENATE(" (",COUNT($AS5:CZ5),")"),""))</f>
        <v/>
      </c>
      <c r="DA6" s="59" t="str">
        <f aca="false">CONCATENATE(IF(DA4&lt;&gt;"",COUNT($AS4:DA4),""),IF(DA5&lt;&gt;"",CONCATENATE(" (",COUNT($AS5:DA5),")"),""))</f>
        <v/>
      </c>
      <c r="DB6" s="58" t="str">
        <f aca="false">CONCATENATE(IF(DB4&lt;&gt;"",COUNT($AS4:DB4),""),IF(DB5&lt;&gt;"",CONCATENATE(" (",COUNT($AS5:DB5),")"),""))</f>
        <v/>
      </c>
      <c r="DC6" s="58" t="str">
        <f aca="false">CONCATENATE(IF(DC4&lt;&gt;"",COUNT($AS4:DC4),""),IF(DC5&lt;&gt;"",CONCATENATE(" (",COUNT($AS5:DC5),")"),""))</f>
        <v/>
      </c>
      <c r="DD6" s="58" t="str">
        <f aca="false">CONCATENATE(IF(DD4&lt;&gt;"",COUNT($AS4:DD4),""),IF(DD5&lt;&gt;"",CONCATENATE(" (",COUNT($AS5:DD5),")"),""))</f>
        <v/>
      </c>
      <c r="DE6" s="58" t="str">
        <f aca="false">CONCATENATE(IF(DE4&lt;&gt;"",COUNT($AS4:DE4),""),IF(DE5&lt;&gt;"",CONCATENATE(" (",COUNT($AS5:DE5),")"),""))</f>
        <v/>
      </c>
      <c r="DF6" s="62" t="str">
        <f aca="false">CONCATENATE(IF(DF4&lt;&gt;"",COUNT($AS4:DF4),""),IF(DF5&lt;&gt;"",CONCATENATE(" (",COUNT($AS5:DF5),")"),""))</f>
        <v/>
      </c>
      <c r="DG6" s="58" t="str">
        <f aca="false">CONCATENATE(IF(DG4&lt;&gt;"",COUNT($AS4:DG4),""),IF(DG5&lt;&gt;"",CONCATENATE(" (",COUNT($AS5:DG5),")"),""))</f>
        <v/>
      </c>
      <c r="DH6" s="58" t="str">
        <f aca="false">CONCATENATE(IF(DH4&lt;&gt;"",COUNT($AS4:DH4),""),IF(DH5&lt;&gt;"",CONCATENATE(" (",COUNT($AS5:DH5),")"),""))</f>
        <v/>
      </c>
      <c r="DI6" s="58" t="str">
        <f aca="false">CONCATENATE(IF(DI4&lt;&gt;"",COUNT($AS4:DI4),""),IF(DI5&lt;&gt;"",CONCATENATE(" (",COUNT($AS5:DI5),")"),""))</f>
        <v/>
      </c>
      <c r="DJ6" s="58" t="str">
        <f aca="false">CONCATENATE(IF(DJ4&lt;&gt;"",COUNT($AS4:DJ4),""),IF(DJ5&lt;&gt;"",CONCATENATE(" (",COUNT($AS5:DJ5),")"),""))</f>
        <v/>
      </c>
      <c r="DK6" s="60" t="str">
        <f aca="false">CONCATENATE(IF(DK4&lt;&gt;"",COUNT($AS4:DK4),""),IF(DK5&lt;&gt;"",CONCATENATE(" (",COUNT($AS5:DK5),")"),""))</f>
        <v/>
      </c>
      <c r="DL6" s="63" t="str">
        <f aca="false">CONCATENATE(IF(DL4&lt;&gt;"",COUNT($AS4:DL4),""),IF(DL5&lt;&gt;"",CONCATENATE(" (",COUNT($AS5:DL5),")"),""))</f>
        <v/>
      </c>
      <c r="DM6" s="58" t="str">
        <f aca="false">CONCATENATE(IF(DM4&lt;&gt;"",COUNT($AS4:DM4),""),IF(DM5&lt;&gt;"",CONCATENATE(" (",COUNT($AS5:DM5),")"),""))</f>
        <v/>
      </c>
      <c r="DN6" s="58" t="str">
        <f aca="false">CONCATENATE(IF(DN4&lt;&gt;"",COUNT($AS4:DN4),""),IF(DN5&lt;&gt;"",CONCATENATE(" (",COUNT($AS5:DN5),")"),""))</f>
        <v/>
      </c>
      <c r="DO6" s="58" t="str">
        <f aca="false">CONCATENATE(IF(DO4&lt;&gt;"",COUNT($AS4:DO4),""),IF(DO5&lt;&gt;"",CONCATENATE(" (",COUNT($AS5:DO5),")"),""))</f>
        <v/>
      </c>
      <c r="DP6" s="59" t="str">
        <f aca="false">CONCATENATE(IF(DP4&lt;&gt;"",COUNT($AS4:DP4),""),IF(DP5&lt;&gt;"",CONCATENATE(" (",COUNT($AS5:DP5),")"),""))</f>
        <v/>
      </c>
      <c r="DQ6" s="58" t="str">
        <f aca="false">CONCATENATE(IF(DQ4&lt;&gt;"",COUNT($AS4:DQ4),""),IF(DQ5&lt;&gt;"",CONCATENATE(" (",COUNT($AS5:DQ5),")"),""))</f>
        <v/>
      </c>
      <c r="DR6" s="58" t="str">
        <f aca="false">CONCATENATE(IF(DR4&lt;&gt;"",COUNT($AS4:DR4),""),IF(DR5&lt;&gt;"",CONCATENATE(" (",COUNT($AS5:DR5),")"),""))</f>
        <v/>
      </c>
      <c r="DS6" s="58" t="str">
        <f aca="false">CONCATENATE(IF(DS4&lt;&gt;"",COUNT($AS4:DS4),""),IF(DS5&lt;&gt;"",CONCATENATE(" (",COUNT($AS5:DS5),")"),""))</f>
        <v/>
      </c>
      <c r="DT6" s="58" t="str">
        <f aca="false">CONCATENATE(IF(DT4&lt;&gt;"",COUNT($AS4:DT4),""),IF(DT5&lt;&gt;"",CONCATENATE(" (",COUNT($AS5:DT5),")"),""))</f>
        <v/>
      </c>
      <c r="DU6" s="60" t="str">
        <f aca="false">CONCATENATE(IF(DU4&lt;&gt;"",COUNT($AS4:DU4),""),IF(DU5&lt;&gt;"",CONCATENATE(" (",COUNT($AS5:DU5),")"),""))</f>
        <v/>
      </c>
      <c r="DV6" s="63" t="str">
        <f aca="false">CONCATENATE(IF(DV4&lt;&gt;"",COUNT($AS4:DV4),""),IF(DV5&lt;&gt;"",CONCATENATE(" (",COUNT($AS5:DV5),")"),""))</f>
        <v/>
      </c>
      <c r="DW6" s="63" t="str">
        <f aca="false">CONCATENATE(IF(DW4&lt;&gt;"",COUNT($AS4:DW4),""),IF(DW5&lt;&gt;"",CONCATENATE(" (",COUNT($AS5:DW5),")"),""))</f>
        <v/>
      </c>
      <c r="DX6" s="63" t="str">
        <f aca="false">CONCATENATE(IF(DX4&lt;&gt;"",COUNT($AS4:DX4),""),IF(DX5&lt;&gt;"",CONCATENATE(" (",COUNT($AS5:DX5),")"),""))</f>
        <v/>
      </c>
      <c r="DY6" s="63" t="str">
        <f aca="false">CONCATENATE(IF(DY4&lt;&gt;"",COUNT($AS4:DY4),""),IF(DY5&lt;&gt;"",CONCATENATE(" (",COUNT($AS5:DY5),")"),""))</f>
        <v/>
      </c>
      <c r="DZ6" s="60" t="str">
        <f aca="false">CONCATENATE(IF(DZ4&lt;&gt;"",COUNT($AS4:DZ4),""),IF(DZ5&lt;&gt;"",CONCATENATE(" (",COUNT($AS5:DZ5),")"),""))</f>
        <v/>
      </c>
      <c r="EA6" s="63" t="str">
        <f aca="false">CONCATENATE(IF(EA4&lt;&gt;"",COUNT($AS4:EA4),""),IF(EA5&lt;&gt;"",CONCATENATE(" (",COUNT($AS5:EA5),")"),""))</f>
        <v/>
      </c>
      <c r="EB6" s="63" t="str">
        <f aca="false">CONCATENATE(IF(EB4&lt;&gt;"",COUNT($AS4:EB4),""),IF(EB5&lt;&gt;"",CONCATENATE(" (",COUNT($AS5:EB5),")"),""))</f>
        <v/>
      </c>
      <c r="EC6" s="63" t="str">
        <f aca="false">CONCATENATE(IF(EC4&lt;&gt;"",COUNT($AS4:EC4),""),IF(EC5&lt;&gt;"",CONCATENATE(" (",COUNT($AS5:EC5),")"),""))</f>
        <v/>
      </c>
      <c r="ED6" s="63" t="str">
        <f aca="false">CONCATENATE(IF(ED4&lt;&gt;"",COUNT($AS4:ED4),""),IF(ED5&lt;&gt;"",CONCATENATE(" (",COUNT($AS5:ED5),")"),""))</f>
        <v/>
      </c>
      <c r="EE6" s="60" t="str">
        <f aca="false">CONCATENATE(IF(EE4&lt;&gt;"",COUNT($AS4:EE4),""),IF(EE5&lt;&gt;"",CONCATENATE(" (",COUNT($AS5:EE5),")"),""))</f>
        <v/>
      </c>
      <c r="EF6" s="63" t="str">
        <f aca="false">CONCATENATE(IF(EF4&lt;&gt;"",COUNT($AS4:EF4),""),IF(EF5&lt;&gt;"",CONCATENATE(" (",COUNT($AS5:EF5),")"),""))</f>
        <v/>
      </c>
      <c r="EG6" s="63" t="str">
        <f aca="false">CONCATENATE(IF(EG4&lt;&gt;"",COUNT($AS4:EG4),""),IF(EG5&lt;&gt;"",CONCATENATE(" (",COUNT($AS5:EG5),")"),""))</f>
        <v/>
      </c>
      <c r="EH6" s="63" t="str">
        <f aca="false">CONCATENATE(IF(EH4&lt;&gt;"",COUNT($AS4:EH4),""),IF(EH5&lt;&gt;"",CONCATENATE(" (",COUNT($AS5:EH5),")"),""))</f>
        <v/>
      </c>
      <c r="EI6" s="58" t="str">
        <f aca="false">CONCATENATE(IF(EI4&lt;&gt;"",COUNT($AS4:EI4),""),IF(EI5&lt;&gt;"",CONCATENATE(" (",COUNT($AS5:EI5),")"),""))</f>
        <v/>
      </c>
      <c r="EJ6" s="59" t="str">
        <f aca="false">CONCATENATE(IF(EJ4&lt;&gt;"",COUNT($AS4:EJ4),""),IF(EJ5&lt;&gt;"",CONCATENATE(" (",COUNT($AS5:EJ5),")"),""))</f>
        <v/>
      </c>
      <c r="EK6" s="58" t="str">
        <f aca="false">CONCATENATE(IF(EK4&lt;&gt;"",COUNT($AS4:EK4),""),IF(EK5&lt;&gt;"",CONCATENATE(" (",COUNT($AS5:EK5),")"),""))</f>
        <v/>
      </c>
      <c r="EL6" s="58" t="str">
        <f aca="false">CONCATENATE(IF(EL4&lt;&gt;"",COUNT($AS4:EL4),""),IF(EL5&lt;&gt;"",CONCATENATE(" (",COUNT($AS5:EL5),")"),""))</f>
        <v/>
      </c>
      <c r="EM6" s="58" t="str">
        <f aca="false">CONCATENATE(IF(EM4&lt;&gt;"",COUNT($AS4:EM4),""),IF(EM5&lt;&gt;"",CONCATENATE(" (",COUNT($AS5:EM5),")"),""))</f>
        <v/>
      </c>
      <c r="EN6" s="58" t="str">
        <f aca="false">CONCATENATE(IF(EN4&lt;&gt;"",COUNT($AS4:EN4),""),IF(EN5&lt;&gt;"",CONCATENATE(" (",COUNT($AS5:EN5),")"),""))</f>
        <v/>
      </c>
      <c r="EO6" s="59" t="str">
        <f aca="false">CONCATENATE(IF(EO4&lt;&gt;"",COUNT($AS4:EO4),""),IF(EO5&lt;&gt;"",CONCATENATE(" (",COUNT($AS5:EO5),")"),""))</f>
        <v/>
      </c>
      <c r="EP6" s="58" t="str">
        <f aca="false">CONCATENATE(IF(EP4&lt;&gt;"",COUNT($AS4:EP4),""),IF(EP5&lt;&gt;"",CONCATENATE(" (",COUNT($AS5:EP5),")"),""))</f>
        <v/>
      </c>
      <c r="EQ6" s="58" t="str">
        <f aca="false">CONCATENATE(IF(EQ4&lt;&gt;"",COUNT($AS4:EQ4),""),IF(EQ5&lt;&gt;"",CONCATENATE(" (",COUNT($AS5:EQ5),")"),""))</f>
        <v/>
      </c>
      <c r="ER6" s="58" t="str">
        <f aca="false">CONCATENATE(IF(ER4&lt;&gt;"",COUNT($AS4:ER4),""),IF(ER5&lt;&gt;"",CONCATENATE(" (",COUNT($AS5:ER5),")"),""))</f>
        <v/>
      </c>
      <c r="ES6" s="58" t="str">
        <f aca="false">CONCATENATE(IF(ES4&lt;&gt;"",COUNT($AS4:ES4),""),IF(ES5&lt;&gt;"",CONCATENATE(" (",COUNT($AS5:ES5),")"),""))</f>
        <v/>
      </c>
      <c r="ET6" s="59" t="str">
        <f aca="false">CONCATENATE(IF(ET4&lt;&gt;"",COUNT($AS4:ET4),""),IF(ET5&lt;&gt;"",CONCATENATE(" (",COUNT($AS5:ET5),")"),""))</f>
        <v/>
      </c>
      <c r="EU6" s="58" t="str">
        <f aca="false">CONCATENATE(IF(EU4&lt;&gt;"",COUNT($AS4:EU4),""),IF(EU5&lt;&gt;"",CONCATENATE(" (",COUNT($AS5:EU5),")"),""))</f>
        <v/>
      </c>
      <c r="EV6" s="58" t="str">
        <f aca="false">CONCATENATE(IF(EV4&lt;&gt;"",COUNT($AS4:EV4),""),IF(EV5&lt;&gt;"",CONCATENATE(" (",COUNT($AS5:EV5),")"),""))</f>
        <v/>
      </c>
      <c r="EW6" s="58" t="str">
        <f aca="false">CONCATENATE(IF(EW4&lt;&gt;"",COUNT($AS4:EW4),""),IF(EW5&lt;&gt;"",CONCATENATE(" (",COUNT($AS5:EW5),")"),""))</f>
        <v/>
      </c>
      <c r="EX6" s="58" t="str">
        <f aca="false">CONCATENATE(IF(EX4&lt;&gt;"",COUNT($AS4:EX4),""),IF(EX5&lt;&gt;"",CONCATENATE(" (",COUNT($AS5:EX5),")"),""))</f>
        <v/>
      </c>
      <c r="EY6" s="59" t="str">
        <f aca="false">CONCATENATE(IF(EY4&lt;&gt;"",COUNT($AS4:EY4),""),IF(EY5&lt;&gt;"",CONCATENATE(" (",COUNT($AS5:EY5),")"),""))</f>
        <v/>
      </c>
      <c r="EZ6" s="58" t="str">
        <f aca="false">CONCATENATE(IF(EZ4&lt;&gt;"",COUNT($AS4:EZ4),""),IF(EZ5&lt;&gt;"",CONCATENATE(" (",COUNT($AS5:EZ5),")"),""))</f>
        <v/>
      </c>
      <c r="FA6" s="58" t="str">
        <f aca="false">CONCATENATE(IF(FA4&lt;&gt;"",COUNT($AS4:FA4),""),IF(FA5&lt;&gt;"",CONCATENATE(" (",COUNT($AS5:FA5),")"),""))</f>
        <v/>
      </c>
      <c r="FB6" s="58" t="str">
        <f aca="false">CONCATENATE(IF(FB4&lt;&gt;"",COUNT($AS4:FB4),""),IF(FB5&lt;&gt;"",CONCATENATE(" (",COUNT($AS5:FB5),")"),""))</f>
        <v/>
      </c>
      <c r="FC6" s="58" t="str">
        <f aca="false">CONCATENATE(IF(FC4&lt;&gt;"",COUNT($AS4:FC4),""),IF(FC5&lt;&gt;"",CONCATENATE(" (",COUNT($AS5:FC5),")"),""))</f>
        <v/>
      </c>
      <c r="FD6" s="59" t="str">
        <f aca="false">CONCATENATE(IF(FD4&lt;&gt;"",COUNT($AS4:FD4),""),IF(FD5&lt;&gt;"",CONCATENATE(" (",COUNT($AS5:FD5),")"),""))</f>
        <v/>
      </c>
      <c r="FE6" s="58" t="str">
        <f aca="false">CONCATENATE(IF(FE4&lt;&gt;"",COUNT($AS4:FE4),""),IF(FE5&lt;&gt;"",CONCATENATE(" (",COUNT($AS5:FE5),")"),""))</f>
        <v/>
      </c>
      <c r="FF6" s="58" t="str">
        <f aca="false">CONCATENATE(IF(FF4&lt;&gt;"",COUNT($AS4:FF4),""),IF(FF5&lt;&gt;"",CONCATENATE(" (",COUNT($AS5:FF5),")"),""))</f>
        <v/>
      </c>
      <c r="FG6" s="58" t="str">
        <f aca="false">CONCATENATE(IF(FG4&lt;&gt;"",COUNT($AS4:FG4),""),IF(FG5&lt;&gt;"",CONCATENATE(" (",COUNT($AS5:FG5),")"),""))</f>
        <v/>
      </c>
      <c r="FH6" s="58" t="str">
        <f aca="false">CONCATENATE(IF(FH4&lt;&gt;"",COUNT($AS4:FH4),""),IF(FH5&lt;&gt;"",CONCATENATE(" (",COUNT($AS5:FH5),")"),""))</f>
        <v/>
      </c>
      <c r="FI6" s="59" t="str">
        <f aca="false">CONCATENATE(IF(FI4&lt;&gt;"",COUNT($AS4:FI4),""),IF(FI5&lt;&gt;"",CONCATENATE(" (",COUNT($AS5:FI5),")"),""))</f>
        <v/>
      </c>
      <c r="FJ6" s="58" t="str">
        <f aca="false">CONCATENATE(IF(FJ4&lt;&gt;"",COUNT($AS4:FJ4),""),IF(FJ5&lt;&gt;"",CONCATENATE(" (",COUNT($AS5:FJ5),")"),""))</f>
        <v/>
      </c>
      <c r="FK6" s="58" t="str">
        <f aca="false">CONCATENATE(IF(FK4&lt;&gt;"",COUNT($AS4:FK4),""),IF(FK5&lt;&gt;"",CONCATENATE(" (",COUNT($AS5:FK5),")"),""))</f>
        <v/>
      </c>
      <c r="FL6" s="58" t="str">
        <f aca="false">CONCATENATE(IF(FL4&lt;&gt;"",COUNT($AS4:FL4),""),IF(FL5&lt;&gt;"",CONCATENATE(" (",COUNT($AS5:FL5),")"),""))</f>
        <v/>
      </c>
      <c r="FM6" s="58" t="str">
        <f aca="false">CONCATENATE(IF(FM4&lt;&gt;"",COUNT($AS4:FM4),""),IF(FM5&lt;&gt;"",CONCATENATE(" (",COUNT($AS5:FM5),")"),""))</f>
        <v/>
      </c>
      <c r="FN6" s="59" t="str">
        <f aca="false">CONCATENATE(IF(FN4&lt;&gt;"",COUNT($AS4:FN4),""),IF(FN5&lt;&gt;"",CONCATENATE(" (",COUNT($AS5:FN5),")"),""))</f>
        <v/>
      </c>
      <c r="FO6" s="58" t="str">
        <f aca="false">CONCATENATE(IF(FO4&lt;&gt;"",COUNT($AS4:FO4),""),IF(FO5&lt;&gt;"",CONCATENATE(" (",COUNT($AS5:FO5),")"),""))</f>
        <v/>
      </c>
      <c r="FP6" s="58" t="str">
        <f aca="false">CONCATENATE(IF(FP4&lt;&gt;"",COUNT($AS4:FP4),""),IF(FP5&lt;&gt;"",CONCATENATE(" (",COUNT($AS5:FP5),")"),""))</f>
        <v/>
      </c>
      <c r="FQ6" s="58" t="str">
        <f aca="false">CONCATENATE(IF(FQ4&lt;&gt;"",COUNT($AS4:FQ4),""),IF(FQ5&lt;&gt;"",CONCATENATE(" (",COUNT($AS5:FQ5),")"),""))</f>
        <v/>
      </c>
      <c r="FR6" s="58" t="str">
        <f aca="false">CONCATENATE(IF(FR4&lt;&gt;"",COUNT($AS4:FR4),""),IF(FR5&lt;&gt;"",CONCATENATE(" (",COUNT($AS5:FR5),")"),""))</f>
        <v/>
      </c>
      <c r="FS6" s="59" t="str">
        <f aca="false">CONCATENATE(IF(FS4&lt;&gt;"",COUNT($AS4:FS4),""),IF(FS5&lt;&gt;"",CONCATENATE(" (",COUNT($AS5:FS5),")"),""))</f>
        <v/>
      </c>
      <c r="FT6" s="58" t="str">
        <f aca="false">CONCATENATE(IF(FT4&lt;&gt;"",COUNT($AS4:FT4),""),IF(FT5&lt;&gt;"",CONCATENATE(" (",COUNT($AS5:FT5),")"),""))</f>
        <v/>
      </c>
      <c r="FU6" s="58" t="str">
        <f aca="false">CONCATENATE(IF(FU4&lt;&gt;"",COUNT($AS4:FU4),""),IF(FU5&lt;&gt;"",CONCATENATE(" (",COUNT($AS5:FU5),")"),""))</f>
        <v/>
      </c>
      <c r="FV6" s="58" t="str">
        <f aca="false">CONCATENATE(IF(FV4&lt;&gt;"",COUNT($AS4:FV4),""),IF(FV5&lt;&gt;"",CONCATENATE(" (",COUNT($AS5:FV5),")"),""))</f>
        <v/>
      </c>
      <c r="FW6" s="58" t="str">
        <f aca="false">CONCATENATE(IF(FW4&lt;&gt;"",COUNT($AS4:FW4),""),IF(FW5&lt;&gt;"",CONCATENATE(" (",COUNT($AS5:FW5),")"),""))</f>
        <v/>
      </c>
      <c r="FX6" s="59" t="str">
        <f aca="false">CONCATENATE(IF(FX4&lt;&gt;"",COUNT($AS4:FX4),""),IF(FX5&lt;&gt;"",CONCATENATE(" (",COUNT($AS5:FX5),")"),""))</f>
        <v/>
      </c>
      <c r="FY6" s="58" t="str">
        <f aca="false">CONCATENATE(IF(FY4&lt;&gt;"",COUNT($AS4:FY4),""),IF(FY5&lt;&gt;"",CONCATENATE(" (",COUNT($AS5:FY5),")"),""))</f>
        <v/>
      </c>
      <c r="FZ6" s="58" t="str">
        <f aca="false">CONCATENATE(IF(FZ4&lt;&gt;"",COUNT($AS4:FZ4),""),IF(FZ5&lt;&gt;"",CONCATENATE(" (",COUNT($AS5:FZ5),")"),""))</f>
        <v/>
      </c>
      <c r="GA6" s="58" t="str">
        <f aca="false">CONCATENATE(IF(GA4&lt;&gt;"",COUNT($AS4:GA4),""),IF(GA5&lt;&gt;"",CONCATENATE(" (",COUNT($AS5:GA5),")"),""))</f>
        <v/>
      </c>
      <c r="GB6" s="58" t="str">
        <f aca="false">CONCATENATE(IF(GB4&lt;&gt;"",COUNT($AS4:GB4),""),IF(GB5&lt;&gt;"",CONCATENATE(" (",COUNT($AS5:GB5),")"),""))</f>
        <v/>
      </c>
      <c r="GC6" s="59" t="str">
        <f aca="false">CONCATENATE(IF(GC4&lt;&gt;"",COUNT($AS4:GC4),""),IF(GC5&lt;&gt;"",CONCATENATE(" (",COUNT($AS5:GC5),")"),""))</f>
        <v/>
      </c>
      <c r="GD6" s="58" t="str">
        <f aca="false">CONCATENATE(IF(GD4&lt;&gt;"",COUNT($AS4:GD4),""),IF(GD5&lt;&gt;"",CONCATENATE(" (",COUNT($AS5:GD5),")"),""))</f>
        <v/>
      </c>
      <c r="GE6" s="58" t="str">
        <f aca="false">CONCATENATE(IF(GE4&lt;&gt;"",COUNT($AS4:GE4),""),IF(GE5&lt;&gt;"",CONCATENATE(" (",COUNT($AS5:GE5),")"),""))</f>
        <v/>
      </c>
      <c r="GF6" s="58" t="str">
        <f aca="false">CONCATENATE(IF(GF4&lt;&gt;"",COUNT($AS4:GF4),""),IF(GF5&lt;&gt;"",CONCATENATE(" (",COUNT($AS5:GF5),")"),""))</f>
        <v/>
      </c>
      <c r="GG6" s="58" t="str">
        <f aca="false">CONCATENATE(IF(GG4&lt;&gt;"",COUNT($AS4:GG4),""),IF(GG5&lt;&gt;"",CONCATENATE(" (",COUNT($AS5:GG5),")"),""))</f>
        <v/>
      </c>
      <c r="GH6" s="59" t="str">
        <f aca="false">CONCATENATE(IF(GH4&lt;&gt;"",COUNT($AS4:GH4),""),IF(GH5&lt;&gt;"",CONCATENATE(" (",COUNT($AS5:GH5),")"),""))</f>
        <v/>
      </c>
      <c r="GI6" s="58" t="str">
        <f aca="false">CONCATENATE(IF(GI4&lt;&gt;"",COUNT($AS4:GI4),""),IF(GI5&lt;&gt;"",CONCATENATE(" (",COUNT($AS5:GI5),")"),""))</f>
        <v/>
      </c>
      <c r="GJ6" s="58" t="str">
        <f aca="false">CONCATENATE(IF(GJ4&lt;&gt;"",COUNT($AS4:GJ4),""),IF(GJ5&lt;&gt;"",CONCATENATE(" (",COUNT($AS5:GJ5),")"),""))</f>
        <v/>
      </c>
      <c r="GK6" s="58" t="str">
        <f aca="false">CONCATENATE(IF(GK4&lt;&gt;"",COUNT($AS4:GK4),""),IF(GK5&lt;&gt;"",CONCATENATE(" (",COUNT($AS5:GK5),")"),""))</f>
        <v/>
      </c>
      <c r="GL6" s="63" t="str">
        <f aca="false">CONCATENATE(IF(GL4&lt;&gt;"",COUNT($AS4:GL4),""),IF(GL5&lt;&gt;"",CONCATENATE(" (",COUNT($AS5:GL5),")"),""))</f>
        <v/>
      </c>
      <c r="GM6" s="60" t="str">
        <f aca="false">CONCATENATE(IF(GM4&lt;&gt;"",COUNT($AS4:GM4),""),IF(GM5&lt;&gt;"",CONCATENATE(" (",COUNT($AS5:GM5),")"),""))</f>
        <v/>
      </c>
      <c r="GN6" s="63" t="str">
        <f aca="false">CONCATENATE(IF(GN4&lt;&gt;"",COUNT($AS4:GN4),""),IF(GN5&lt;&gt;"",CONCATENATE(" (",COUNT($AS5:GN5),")"),""))</f>
        <v/>
      </c>
      <c r="GO6" s="63" t="str">
        <f aca="false">CONCATENATE(IF(GO4&lt;&gt;"",COUNT($AS4:GO4),""),IF(GO5&lt;&gt;"",CONCATENATE(" (",COUNT($AS5:GO5),")"),""))</f>
        <v/>
      </c>
      <c r="GP6" s="63" t="str">
        <f aca="false">CONCATENATE(IF(GP4&lt;&gt;"",COUNT($AS4:GP4),""),IF(GP5&lt;&gt;"",CONCATENATE(" (",COUNT($AS5:GP5),")"),""))</f>
        <v/>
      </c>
      <c r="GQ6" s="63" t="str">
        <f aca="false">CONCATENATE(IF(GQ4&lt;&gt;"",COUNT($AS4:GQ4),""),IF(GQ5&lt;&gt;"",CONCATENATE(" (",COUNT($AS5:GQ5),")"),""))</f>
        <v/>
      </c>
      <c r="GR6" s="60" t="str">
        <f aca="false">CONCATENATE(IF(GR4&lt;&gt;"",COUNT($AS4:GR4),""),IF(GR5&lt;&gt;"",CONCATENATE(" (",COUNT($AS5:GR5),")"),""))</f>
        <v/>
      </c>
      <c r="GS6" s="58" t="str">
        <f aca="false">CONCATENATE(IF(GS4&lt;&gt;"",COUNT($AS4:GS4),""),IF(GS5&lt;&gt;"",CONCATENATE(" (",COUNT($AS5:GS5),")"),""))</f>
        <v/>
      </c>
      <c r="GT6" s="58" t="str">
        <f aca="false">CONCATENATE(IF(GT4&lt;&gt;"",COUNT($AS4:GT4),""),IF(GT5&lt;&gt;"",CONCATENATE(" (",COUNT($AS5:GT5),")"),""))</f>
        <v/>
      </c>
      <c r="GU6" s="58" t="str">
        <f aca="false">CONCATENATE(IF(GU4&lt;&gt;"",COUNT($AS4:GU4),""),IF(GU5&lt;&gt;"",CONCATENATE(" (",COUNT($AS5:GU5),")"),""))</f>
        <v/>
      </c>
      <c r="GV6" s="58" t="str">
        <f aca="false">CONCATENATE(IF(GV4&lt;&gt;"",COUNT($AS4:GV4),""),IF(GV5&lt;&gt;"",CONCATENATE(" (",COUNT($AS5:GV5),")"),""))</f>
        <v/>
      </c>
      <c r="GW6" s="59" t="str">
        <f aca="false">CONCATENATE(IF(GW4&lt;&gt;"",COUNT($AS4:GW4),""),IF(GW5&lt;&gt;"",CONCATENATE(" (",COUNT($AS5:GW5),")"),""))</f>
        <v/>
      </c>
      <c r="GX6" s="58" t="str">
        <f aca="false">CONCATENATE(IF(GX4&lt;&gt;"",COUNT($AS4:GX4),""),IF(GX5&lt;&gt;"",CONCATENATE(" (",COUNT($AS5:GX5),")"),""))</f>
        <v/>
      </c>
      <c r="GY6" s="58" t="str">
        <f aca="false">CONCATENATE(IF(GY4&lt;&gt;"",COUNT($AS4:GY4),""),IF(GY5&lt;&gt;"",CONCATENATE(" (",COUNT($AS5:GY5),")"),""))</f>
        <v/>
      </c>
      <c r="GZ6" s="58" t="str">
        <f aca="false">CONCATENATE(IF(GZ4&lt;&gt;"",COUNT($AS4:GZ4),""),IF(GZ5&lt;&gt;"",CONCATENATE(" (",COUNT($AS5:GZ5),")"),""))</f>
        <v/>
      </c>
      <c r="HA6" s="58" t="str">
        <f aca="false">CONCATENATE(IF(HA4&lt;&gt;"",COUNT($AS4:HA4),""),IF(HA5&lt;&gt;"",CONCATENATE(" (",COUNT($AS5:HA5),")"),""))</f>
        <v/>
      </c>
      <c r="HB6" s="59" t="str">
        <f aca="false">CONCATENATE(IF(HB4&lt;&gt;"",COUNT($AS4:HB4),""),IF(HB5&lt;&gt;"",CONCATENATE(" (",COUNT($AS5:HB5),")"),""))</f>
        <v/>
      </c>
      <c r="HC6" s="58" t="str">
        <f aca="false">CONCATENATE(IF(HC4&lt;&gt;"",COUNT($AS4:HC4),""),IF(HC5&lt;&gt;"",CONCATENATE(" (",COUNT($AS5:HC5),")"),""))</f>
        <v/>
      </c>
      <c r="HD6" s="58" t="str">
        <f aca="false">CONCATENATE(IF(HD4&lt;&gt;"",COUNT($AS4:HD4),""),IF(HD5&lt;&gt;"",CONCATENATE(" (",COUNT($AS5:HD5),")"),""))</f>
        <v/>
      </c>
      <c r="HE6" s="58" t="str">
        <f aca="false">CONCATENATE(IF(HE4&lt;&gt;"",COUNT($AS4:HE4),""),IF(HE5&lt;&gt;"",CONCATENATE(" (",COUNT($AS5:HE5),")"),""))</f>
        <v/>
      </c>
      <c r="HF6" s="64" t="str">
        <f aca="false">CONCATENATE(IF(HF4&lt;&gt;"",COUNT($AS4:HF4),""),IF(HF5&lt;&gt;"",CONCATENATE(" (",COUNT($AS5:HF5),")"),""))</f>
        <v/>
      </c>
      <c r="HG6" s="59" t="str">
        <f aca="false">CONCATENATE(IF(HG4&lt;&gt;"",COUNT($AS4:HG4),""),IF(HG5&lt;&gt;"",CONCATENATE(" (",COUNT($AS5:HG5),")"),""))</f>
        <v/>
      </c>
      <c r="HH6" s="58" t="str">
        <f aca="false">CONCATENATE(IF(HH4&lt;&gt;"",COUNT($AS4:HH4),""),IF(HH5&lt;&gt;"",CONCATENATE(" (",COUNT($AS5:HH5),")"),""))</f>
        <v/>
      </c>
      <c r="HI6" s="58" t="str">
        <f aca="false">CONCATENATE(IF(HI4&lt;&gt;"",COUNT($AS4:HI4),""),IF(HI5&lt;&gt;"",CONCATENATE(" (",COUNT($AS5:HI5),")"),""))</f>
        <v/>
      </c>
      <c r="HJ6" s="58" t="str">
        <f aca="false">CONCATENATE(IF(HJ4&lt;&gt;"",COUNT($AS4:HJ4),""),IF(HJ5&lt;&gt;"",CONCATENATE(" (",COUNT($AS5:HJ5),")"),""))</f>
        <v/>
      </c>
      <c r="HK6" s="58" t="str">
        <f aca="false">CONCATENATE(IF(HK4&lt;&gt;"",COUNT($AS4:HK4),""),IF(HK5&lt;&gt;"",CONCATENATE(" (",COUNT($AS5:HK5),")"),""))</f>
        <v/>
      </c>
      <c r="HL6" s="59" t="str">
        <f aca="false">CONCATENATE(IF(HL4&lt;&gt;"",COUNT($AS4:HL4),""),IF(HL5&lt;&gt;"",CONCATENATE(" (",COUNT($AS5:HL5),")"),""))</f>
        <v/>
      </c>
      <c r="HM6" s="58" t="str">
        <f aca="false">CONCATENATE(IF(HM4&lt;&gt;"",COUNT($AS4:HM4),""),IF(HM5&lt;&gt;"",CONCATENATE(" (",COUNT($AS5:HM5),")"),""))</f>
        <v/>
      </c>
      <c r="HN6" s="58" t="str">
        <f aca="false">CONCATENATE(IF(HN4&lt;&gt;"",COUNT($AS4:HN4),""),IF(HN5&lt;&gt;"",CONCATENATE(" (",COUNT($AS5:HN5),")"),""))</f>
        <v/>
      </c>
      <c r="HO6" s="58" t="str">
        <f aca="false">CONCATENATE(IF(HO4&lt;&gt;"",COUNT($AS4:HO4),""),IF(HO5&lt;&gt;"",CONCATENATE(" (",COUNT($AS5:HO5),")"),""))</f>
        <v/>
      </c>
      <c r="HP6" s="58" t="str">
        <f aca="false">CONCATENATE(IF(HP4&lt;&gt;"",COUNT($AS4:HP4),""),IF(HP5&lt;&gt;"",CONCATENATE(" (",COUNT($AS5:HP5),")"),""))</f>
        <v/>
      </c>
      <c r="HQ6" s="59" t="str">
        <f aca="false">CONCATENATE(IF(HQ4&lt;&gt;"",COUNT($AS4:HQ4),""),IF(HQ5&lt;&gt;"",CONCATENATE(" (",COUNT($AS5:HQ5),")"),""))</f>
        <v/>
      </c>
      <c r="HR6" s="58" t="str">
        <f aca="false">CONCATENATE(IF(HR4&lt;&gt;"",COUNT($AS4:HR4),""),IF(HR5&lt;&gt;"",CONCATENATE(" (",COUNT($AS5:HR5),")"),""))</f>
        <v/>
      </c>
      <c r="HS6" s="58" t="str">
        <f aca="false">CONCATENATE(IF(HS4&lt;&gt;"",COUNT($AS4:HS4),""),IF(HS5&lt;&gt;"",CONCATENATE(" (",COUNT($AS5:HS5),")"),""))</f>
        <v/>
      </c>
      <c r="HT6" s="58" t="str">
        <f aca="false">CONCATENATE(IF(HT4&lt;&gt;"",COUNT($AS4:HT4),""),IF(HT5&lt;&gt;"",CONCATENATE(" (",COUNT($AS5:HT5),")"),""))</f>
        <v/>
      </c>
      <c r="HU6" s="65" t="str">
        <f aca="false">CONCATENATE(IF(HU4&lt;&gt;"",COUNT($AS4:HU4),""),IF(HU5&lt;&gt;"",CONCATENATE(" (",COUNT($AS5:HU5),")"),""))</f>
        <v/>
      </c>
      <c r="HV6" s="59" t="str">
        <f aca="false">CONCATENATE(IF(HV4&lt;&gt;"",COUNT($AS4:HV4),""),IF(HV5&lt;&gt;"",CONCATENATE(" (",COUNT($AS5:HV5),")"),""))</f>
        <v/>
      </c>
      <c r="HW6" s="58" t="str">
        <f aca="false">CONCATENATE(IF(HW4&lt;&gt;"",COUNT($AS4:HW4),""),IF(HW5&lt;&gt;"",CONCATENATE(" (",COUNT($AS5:HW5),")"),""))</f>
        <v/>
      </c>
      <c r="HX6" s="58" t="str">
        <f aca="false">CONCATENATE(IF(HX4&lt;&gt;"",COUNT($AS4:HX4),""),IF(HX5&lt;&gt;"",CONCATENATE(" (",COUNT($AS5:HX5),")"),""))</f>
        <v/>
      </c>
      <c r="HY6" s="58" t="str">
        <f aca="false">CONCATENATE(IF(HY4&lt;&gt;"",COUNT($AS4:HY4),""),IF(HY5&lt;&gt;"",CONCATENATE(" (",COUNT($AS5:HY5),")"),""))</f>
        <v/>
      </c>
      <c r="HZ6" s="58" t="str">
        <f aca="false">CONCATENATE(IF(HZ4&lt;&gt;"",COUNT($AS4:HZ4),""),IF(HZ5&lt;&gt;"",CONCATENATE(" (",COUNT($AS5:HZ5),")"),""))</f>
        <v/>
      </c>
      <c r="IA6" s="59" t="str">
        <f aca="false">CONCATENATE(IF(IA4&lt;&gt;"",COUNT($AS4:IA4),""),IF(IA5&lt;&gt;"",CONCATENATE(" (",COUNT($AS5:IA5),")"),""))</f>
        <v/>
      </c>
      <c r="IB6" s="58" t="str">
        <f aca="false">CONCATENATE(IF(IB4&lt;&gt;"",COUNT($AS4:IB4),""),IF(IB5&lt;&gt;"",CONCATENATE(" (",COUNT($AS5:IB5),")"),""))</f>
        <v/>
      </c>
      <c r="IC6" s="58" t="str">
        <f aca="false">CONCATENATE(IF(IC4&lt;&gt;"",COUNT($AS4:IC4),""),IF(IC5&lt;&gt;"",CONCATENATE(" (",COUNT($AS5:IC5),")"),""))</f>
        <v/>
      </c>
      <c r="ID6" s="58" t="str">
        <f aca="false">CONCATENATE(IF(ID4&lt;&gt;"",COUNT($AS4:ID4),""),IF(ID5&lt;&gt;"",CONCATENATE(" (",COUNT($AS5:ID5),")"),""))</f>
        <v/>
      </c>
      <c r="IE6" s="58" t="str">
        <f aca="false">CONCATENATE(IF(IE4&lt;&gt;"",COUNT($AS4:IE4),""),IF(IE5&lt;&gt;"",CONCATENATE(" (",COUNT($AS5:IE5),")"),""))</f>
        <v/>
      </c>
      <c r="IF6" s="59" t="str">
        <f aca="false">CONCATENATE(IF(IF4&lt;&gt;"",COUNT($AS4:IF4),""),IF(IF5&lt;&gt;"",CONCATENATE(" (",COUNT($AS5:IF5),")"),""))</f>
        <v/>
      </c>
      <c r="IG6" s="58" t="str">
        <f aca="false">CONCATENATE(IF(IG4&lt;&gt;"",COUNT($AS4:IG4),""),IF(IG5&lt;&gt;"",CONCATENATE(" (",COUNT($AS5:IG5),")"),""))</f>
        <v/>
      </c>
      <c r="IH6" s="58" t="str">
        <f aca="false">CONCATENATE(IF(IH4&lt;&gt;"",COUNT($AS4:IH4),""),IF(IH5&lt;&gt;"",CONCATENATE(" (",COUNT($AS5:IH5),")"),""))</f>
        <v/>
      </c>
      <c r="II6" s="58" t="str">
        <f aca="false">CONCATENATE(IF(II4&lt;&gt;"",COUNT($AS4:II4),""),IF(II5&lt;&gt;"",CONCATENATE(" (",COUNT($AS5:II5),")"),""))</f>
        <v/>
      </c>
      <c r="IJ6" s="58" t="str">
        <f aca="false">CONCATENATE(IF(IJ4&lt;&gt;"",COUNT($AS4:IJ4),""),IF(IJ5&lt;&gt;"",CONCATENATE(" (",COUNT($AS5:IJ5),")"),""))</f>
        <v/>
      </c>
      <c r="IK6" s="59" t="str">
        <f aca="false">CONCATENATE(IF(IK4&lt;&gt;"",COUNT($AS4:IK4),""),IF(IK5&lt;&gt;"",CONCATENATE(" (",COUNT($AS5:IK5),")"),""))</f>
        <v/>
      </c>
      <c r="IL6" s="58" t="str">
        <f aca="false">CONCATENATE(IF(IL4&lt;&gt;"",COUNT($AS4:IL4),""),IF(IL5&lt;&gt;"",CONCATENATE(" (",COUNT($AS5:IL5),")"),""))</f>
        <v/>
      </c>
      <c r="IM6" s="58" t="str">
        <f aca="false">CONCATENATE(IF(IM4&lt;&gt;"",COUNT($AS4:IM4),""),IF(IM5&lt;&gt;"",CONCATENATE(" (",COUNT($AS5:IM5),")"),""))</f>
        <v/>
      </c>
      <c r="IN6" s="58" t="str">
        <f aca="false">CONCATENATE(IF(IN4&lt;&gt;"",COUNT($AS4:IN4),""),IF(IN5&lt;&gt;"",CONCATENATE(" (",COUNT($AS5:IN5),")"),""))</f>
        <v/>
      </c>
      <c r="IO6" s="58" t="str">
        <f aca="false">CONCATENATE(IF(IO4&lt;&gt;"",COUNT($AS4:IO4),""),IF(IO5&lt;&gt;"",CONCATENATE(" (",COUNT($AS5:IO5),")"),""))</f>
        <v/>
      </c>
      <c r="IP6" s="59" t="str">
        <f aca="false">CONCATENATE(IF(IP4&lt;&gt;"",COUNT($AS4:IP4),""),IF(IP5&lt;&gt;"",CONCATENATE(" (",COUNT($AS5:IP5),")"),""))</f>
        <v/>
      </c>
      <c r="IQ6" s="58" t="str">
        <f aca="false">CONCATENATE(IF(IQ4&lt;&gt;"",COUNT($AS4:IQ4),""),IF(IQ5&lt;&gt;"",CONCATENATE(" (",COUNT($AS5:IQ5),")"),""))</f>
        <v/>
      </c>
      <c r="IR6" s="58" t="str">
        <f aca="false">CONCATENATE(IF(IR4&lt;&gt;"",COUNT($AS4:IR4),""),IF(IR5&lt;&gt;"",CONCATENATE(" (",COUNT($AS5:IR5),")"),""))</f>
        <v/>
      </c>
      <c r="IS6" s="58" t="str">
        <f aca="false">CONCATENATE(IF(IS4&lt;&gt;"",COUNT($AS4:IS4),""),IF(IS5&lt;&gt;"",CONCATENATE(" (",COUNT($AS5:IS5),")"),""))</f>
        <v/>
      </c>
      <c r="IT6" s="58" t="str">
        <f aca="false">CONCATENATE(IF(IT4&lt;&gt;"",COUNT($AS4:IT4),""),IF(IT5&lt;&gt;"",CONCATENATE(" (",COUNT($AS5:IT5),")"),""))</f>
        <v/>
      </c>
      <c r="IU6" s="59" t="str">
        <f aca="false">CONCATENATE(IF(IU4&lt;&gt;"",COUNT($AS4:IU4),""),IF(IU5&lt;&gt;"",CONCATENATE(" (",COUNT($AS5:IU5),")"),""))</f>
        <v/>
      </c>
      <c r="IV6" s="58" t="str">
        <f aca="false">CONCATENATE(IF(IV4&lt;&gt;"",COUNT($AS4:IV4),""),IF(IV5&lt;&gt;"",CONCATENATE(" (",COUNT($AS5:IV5),")"),""))</f>
        <v/>
      </c>
      <c r="IW6" s="58" t="str">
        <f aca="false">CONCATENATE(IF(IW4&lt;&gt;"",COUNT($AS4:IW4),""),IF(IW5&lt;&gt;"",CONCATENATE(" (",COUNT($AS5:IW5),")"),""))</f>
        <v/>
      </c>
      <c r="IX6" s="58" t="str">
        <f aca="false">CONCATENATE(IF(IX4&lt;&gt;"",COUNT($AS4:IX4),""),IF(IX5&lt;&gt;"",CONCATENATE(" (",COUNT($AS5:IX5),")"),""))</f>
        <v/>
      </c>
      <c r="IY6" s="58" t="str">
        <f aca="false">CONCATENATE(IF(IY4&lt;&gt;"",COUNT($AS4:IY4),""),IF(IY5&lt;&gt;"",CONCATENATE(" (",COUNT($AS5:IY5),")"),""))</f>
        <v/>
      </c>
      <c r="IZ6" s="59" t="str">
        <f aca="false">CONCATENATE(IF(IZ4&lt;&gt;"",COUNT($AS4:IZ4),""),IF(IZ5&lt;&gt;"",CONCATENATE(" (",COUNT($AS5:IZ5),")"),""))</f>
        <v/>
      </c>
      <c r="JA6" s="58" t="str">
        <f aca="false">CONCATENATE(IF(JA4&lt;&gt;"",COUNT($AS4:JA4),""),IF(JA5&lt;&gt;"",CONCATENATE(" (",COUNT($AS5:JA5),")"),""))</f>
        <v/>
      </c>
      <c r="JB6" s="58" t="str">
        <f aca="false">CONCATENATE(IF(JB4&lt;&gt;"",COUNT($AS4:JB4),""),IF(JB5&lt;&gt;"",CONCATENATE(" (",COUNT($AS5:JB5),")"),""))</f>
        <v/>
      </c>
      <c r="JC6" s="58" t="str">
        <f aca="false">CONCATENATE(IF(JC4&lt;&gt;"",COUNT($AS4:JC4),""),IF(JC5&lt;&gt;"",CONCATENATE(" (",COUNT($AS5:JC5),")"),""))</f>
        <v/>
      </c>
      <c r="JD6" s="58" t="str">
        <f aca="false">CONCATENATE(IF(JD4&lt;&gt;"",COUNT($AS4:JD4),""),IF(JD5&lt;&gt;"",CONCATENATE(" (",COUNT($AS5:JD5),")"),""))</f>
        <v/>
      </c>
      <c r="JE6" s="7"/>
    </row>
    <row r="7" customFormat="false" ht="13.8" hidden="false" customHeight="false" outlineLevel="0" collapsed="false">
      <c r="A7" s="66" t="s">
        <v>20</v>
      </c>
      <c r="C7" s="5" t="s">
        <v>21</v>
      </c>
      <c r="D7" s="0" t="n">
        <f aca="false">C11/10</f>
        <v>0</v>
      </c>
      <c r="E7" s="67"/>
      <c r="F7" s="68"/>
      <c r="G7" s="68"/>
      <c r="H7" s="68"/>
      <c r="I7" s="68"/>
      <c r="J7" s="68"/>
      <c r="K7" s="68"/>
      <c r="L7" s="68"/>
      <c r="M7" s="68"/>
      <c r="N7" s="68"/>
      <c r="O7" s="69"/>
      <c r="P7" s="69"/>
      <c r="Q7" s="69"/>
      <c r="R7" s="69"/>
      <c r="S7" s="69"/>
      <c r="T7" s="69"/>
      <c r="U7" s="69"/>
      <c r="V7" s="69"/>
      <c r="W7" s="69"/>
      <c r="X7" s="69"/>
      <c r="AR7" s="70"/>
      <c r="AS7" s="71" t="str">
        <f aca="false">CONCATENATE(IF(AS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AS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AT7" s="72" t="str">
        <f aca="false">CONCATENATE(IF(AT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AT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AU7" s="72" t="str">
        <f aca="false">CONCATENATE(IF(AU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AU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AV7" s="72" t="str">
        <f aca="false">CONCATENATE(IF(AV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AV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AW7" s="72" t="str">
        <f aca="false">CONCATENATE(IF(AW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AW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AX7" s="71" t="str">
        <f aca="false">CONCATENATE(IF(AX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AX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AY7" s="72" t="str">
        <f aca="false">CONCATENATE(IF(AY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AY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AZ7" s="72" t="str">
        <f aca="false">CONCATENATE(IF(AZ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AZ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A7" s="72" t="str">
        <f aca="false">CONCATENATE(IF(BA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A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B7" s="72" t="str">
        <f aca="false">CONCATENATE(IF(BB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B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C7" s="71" t="str">
        <f aca="false">CONCATENATE(IF(BC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C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D7" s="72" t="str">
        <f aca="false">CONCATENATE(IF(BD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D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E7" s="72" t="str">
        <f aca="false">CONCATENATE(IF(BE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E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F7" s="72" t="str">
        <f aca="false">CONCATENATE(IF(BF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F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G7" s="72" t="str">
        <f aca="false">CONCATENATE(IF(BG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G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H7" s="71" t="str">
        <f aca="false">CONCATENATE(IF(BH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H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I7" s="72" t="str">
        <f aca="false">CONCATENATE(IF(BI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I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J7" s="72" t="str">
        <f aca="false">CONCATENATE(IF(BJ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J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K7" s="72" t="str">
        <f aca="false">CONCATENATE(IF(BK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K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L7" s="72" t="str">
        <f aca="false">CONCATENATE(IF(BL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L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M7" s="71" t="str">
        <f aca="false">CONCATENATE(IF(BM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M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N7" s="72" t="str">
        <f aca="false">CONCATENATE(IF(BN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N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O7" s="73" t="str">
        <f aca="false">CONCATENATE(IF(BO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O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P7" s="72" t="str">
        <f aca="false">CONCATENATE(IF(BP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P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Q7" s="72" t="str">
        <f aca="false">CONCATENATE(IF(BQ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Q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R7" s="71" t="str">
        <f aca="false">CONCATENATE(IF(BR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R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S7" s="72" t="str">
        <f aca="false">CONCATENATE(IF(BS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S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T7" s="72" t="str">
        <f aca="false">CONCATENATE(IF(BT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T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U7" s="72" t="str">
        <f aca="false">CONCATENATE(IF(BU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U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V7" s="72" t="str">
        <f aca="false">CONCATENATE(IF(BV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V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W7" s="74" t="str">
        <f aca="false">CONCATENATE(IF(BW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W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X7" s="72" t="str">
        <f aca="false">CONCATENATE(IF(BX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X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Y7" s="72" t="str">
        <f aca="false">CONCATENATE(IF(BY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Y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BZ7" s="72" t="str">
        <f aca="false">CONCATENATE(IF(BZ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BZ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A7" s="72" t="str">
        <f aca="false">CONCATENATE(IF(CA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A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B7" s="71" t="str">
        <f aca="false">CONCATENATE(IF(CB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B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C7" s="72" t="str">
        <f aca="false">CONCATENATE(IF(CC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C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D7" s="72" t="str">
        <f aca="false">CONCATENATE(IF(CD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D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E7" s="72" t="str">
        <f aca="false">CONCATENATE(IF(CE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E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F7" s="72" t="str">
        <f aca="false">CONCATENATE(IF(CF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F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G7" s="71" t="str">
        <f aca="false">CONCATENATE(IF(CG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G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H7" s="72" t="str">
        <f aca="false">CONCATENATE(IF(CH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H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I7" s="72" t="str">
        <f aca="false">CONCATENATE(IF(CI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I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J7" s="72" t="str">
        <f aca="false">CONCATENATE(IF(CJ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J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K7" s="72" t="str">
        <f aca="false">CONCATENATE(IF(CK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K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L7" s="71" t="str">
        <f aca="false">CONCATENATE(IF(CL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L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M7" s="72" t="str">
        <f aca="false">CONCATENATE(IF(CM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M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N7" s="72" t="str">
        <f aca="false">CONCATENATE(IF(CN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N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O7" s="72" t="str">
        <f aca="false">CONCATENATE(IF(CO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O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P7" s="72" t="str">
        <f aca="false">CONCATENATE(IF(CP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P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Q7" s="71" t="str">
        <f aca="false">CONCATENATE(IF(CQ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Q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R7" s="72" t="str">
        <f aca="false">CONCATENATE(IF(CR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R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S7" s="75" t="str">
        <f aca="false">CONCATENATE(IF(CS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S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T7" s="72" t="str">
        <f aca="false">CONCATENATE(IF(CT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T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U7" s="72" t="str">
        <f aca="false">CONCATENATE(IF(CU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U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V7" s="71" t="str">
        <f aca="false">CONCATENATE(IF(CV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V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W7" s="72" t="str">
        <f aca="false">CONCATENATE(IF(CW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W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X7" s="72" t="str">
        <f aca="false">CONCATENATE(IF(CX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X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Y7" s="72" t="str">
        <f aca="false">CONCATENATE(IF(CY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Y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CZ7" s="72" t="str">
        <f aca="false">CONCATENATE(IF(CZ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CZ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A7" s="71" t="str">
        <f aca="false">CONCATENATE(IF(DA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A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B7" s="72" t="str">
        <f aca="false">CONCATENATE(IF(DB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B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C7" s="72" t="str">
        <f aca="false">CONCATENATE(IF(DC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C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D7" s="72" t="str">
        <f aca="false">CONCATENATE(IF(DD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D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E7" s="72" t="str">
        <f aca="false">CONCATENATE(IF(DE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E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F7" s="76" t="str">
        <f aca="false">CONCATENATE(IF(DF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F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G7" s="72" t="str">
        <f aca="false">CONCATENATE(IF(DG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G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H7" s="72" t="str">
        <f aca="false">CONCATENATE(IF(DH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H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I7" s="72" t="str">
        <f aca="false">CONCATENATE(IF(DI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I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J7" s="72" t="str">
        <f aca="false">CONCATENATE(IF(DJ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J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K7" s="74" t="str">
        <f aca="false">CONCATENATE(IF(DK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K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L7" s="73" t="str">
        <f aca="false">CONCATENATE(IF(DL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L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M7" s="72" t="str">
        <f aca="false">CONCATENATE(IF(DM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M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N7" s="72" t="str">
        <f aca="false">CONCATENATE(IF(DN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N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O7" s="72" t="str">
        <f aca="false">CONCATENATE(IF(DO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O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P7" s="71" t="str">
        <f aca="false">CONCATENATE(IF(DP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P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Q7" s="72" t="str">
        <f aca="false">CONCATENATE(IF(DQ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Q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R7" s="72" t="str">
        <f aca="false">CONCATENATE(IF(DR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R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S7" s="72" t="str">
        <f aca="false">CONCATENATE(IF(DS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S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T7" s="72" t="str">
        <f aca="false">CONCATENATE(IF(DT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T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U7" s="74" t="str">
        <f aca="false">CONCATENATE(IF(DU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U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V7" s="73" t="str">
        <f aca="false">CONCATENATE(IF(DV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V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W7" s="73" t="str">
        <f aca="false">CONCATENATE(IF(DW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W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X7" s="73" t="str">
        <f aca="false">CONCATENATE(IF(DX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X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Y7" s="73" t="str">
        <f aca="false">CONCATENATE(IF(DY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Y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DZ7" s="74" t="str">
        <f aca="false">CONCATENATE(IF(DZ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DZ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A7" s="73" t="str">
        <f aca="false">CONCATENATE(IF(EA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A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B7" s="73" t="str">
        <f aca="false">CONCATENATE(IF(EB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B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C7" s="73" t="str">
        <f aca="false">CONCATENATE(IF(EC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C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D7" s="73" t="str">
        <f aca="false">CONCATENATE(IF(ED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D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E7" s="74" t="str">
        <f aca="false">CONCATENATE(IF(EE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E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F7" s="73" t="str">
        <f aca="false">CONCATENATE(IF(EF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F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G7" s="73" t="str">
        <f aca="false">CONCATENATE(IF(EG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G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H7" s="73" t="str">
        <f aca="false">CONCATENATE(IF(EH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H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I7" s="72" t="str">
        <f aca="false">CONCATENATE(IF(EI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I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J7" s="71" t="str">
        <f aca="false">CONCATENATE(IF(EJ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J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K7" s="72" t="str">
        <f aca="false">CONCATENATE(IF(EK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K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L7" s="72" t="str">
        <f aca="false">CONCATENATE(IF(EL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L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M7" s="72" t="str">
        <f aca="false">CONCATENATE(IF(EM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M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N7" s="72" t="str">
        <f aca="false">CONCATENATE(IF(EN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N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O7" s="71" t="str">
        <f aca="false">CONCATENATE(IF(EO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O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P7" s="72" t="str">
        <f aca="false">CONCATENATE(IF(EP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P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Q7" s="72" t="str">
        <f aca="false">CONCATENATE(IF(EQ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Q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R7" s="72" t="str">
        <f aca="false">CONCATENATE(IF(ER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R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S7" s="72" t="str">
        <f aca="false">CONCATENATE(IF(ES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S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T7" s="71" t="str">
        <f aca="false">CONCATENATE(IF(ET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T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U7" s="72" t="str">
        <f aca="false">CONCATENATE(IF(EU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U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V7" s="72" t="str">
        <f aca="false">CONCATENATE(IF(EV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V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W7" s="72" t="str">
        <f aca="false">CONCATENATE(IF(EW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W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X7" s="72" t="str">
        <f aca="false">CONCATENATE(IF(EX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X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Y7" s="71" t="str">
        <f aca="false">CONCATENATE(IF(EY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Y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EZ7" s="72" t="str">
        <f aca="false">CONCATENATE(IF(EZ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EZ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A7" s="72" t="str">
        <f aca="false">CONCATENATE(IF(FA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A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B7" s="72" t="str">
        <f aca="false">CONCATENATE(IF(FB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B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C7" s="72" t="str">
        <f aca="false">CONCATENATE(IF(FC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C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D7" s="71" t="str">
        <f aca="false">CONCATENATE(IF(FD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D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E7" s="72" t="str">
        <f aca="false">CONCATENATE(IF(FE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E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F7" s="72" t="str">
        <f aca="false">CONCATENATE(IF(FF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F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G7" s="72" t="str">
        <f aca="false">CONCATENATE(IF(FG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G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H7" s="72" t="str">
        <f aca="false">CONCATENATE(IF(FH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H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I7" s="71" t="str">
        <f aca="false">CONCATENATE(IF(FI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I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J7" s="72" t="str">
        <f aca="false">CONCATENATE(IF(FJ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J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K7" s="72" t="str">
        <f aca="false">CONCATENATE(IF(FK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K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L7" s="72" t="str">
        <f aca="false">CONCATENATE(IF(FL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L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M7" s="72" t="str">
        <f aca="false">CONCATENATE(IF(FM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M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N7" s="71" t="str">
        <f aca="false">CONCATENATE(IF(FN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N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O7" s="72" t="str">
        <f aca="false">CONCATENATE(IF(FO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O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P7" s="72" t="str">
        <f aca="false">CONCATENATE(IF(FP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P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Q7" s="72" t="str">
        <f aca="false">CONCATENATE(IF(FQ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Q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R7" s="72" t="str">
        <f aca="false">CONCATENATE(IF(FR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R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S7" s="71" t="str">
        <f aca="false">CONCATENATE(IF(FS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S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T7" s="72" t="str">
        <f aca="false">CONCATENATE(IF(FT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T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U7" s="72" t="str">
        <f aca="false">CONCATENATE(IF(FU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U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V7" s="72" t="str">
        <f aca="false">CONCATENATE(IF(FV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V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W7" s="72" t="str">
        <f aca="false">CONCATENATE(IF(FW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W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X7" s="71" t="str">
        <f aca="false">CONCATENATE(IF(FX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X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Y7" s="72" t="str">
        <f aca="false">CONCATENATE(IF(FY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Y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FZ7" s="72" t="str">
        <f aca="false">CONCATENATE(IF(FZ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FZ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A7" s="72" t="str">
        <f aca="false">CONCATENATE(IF(GA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A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B7" s="72" t="str">
        <f aca="false">CONCATENATE(IF(GB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B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C7" s="71" t="str">
        <f aca="false">CONCATENATE(IF(GC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C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D7" s="72" t="str">
        <f aca="false">CONCATENATE(IF(GD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D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E7" s="72" t="str">
        <f aca="false">CONCATENATE(IF(GE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E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F7" s="72" t="str">
        <f aca="false">CONCATENATE(IF(GF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F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G7" s="72" t="str">
        <f aca="false">CONCATENATE(IF(GG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G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H7" s="71" t="str">
        <f aca="false">CONCATENATE(IF(GH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H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I7" s="72" t="str">
        <f aca="false">CONCATENATE(IF(GI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I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J7" s="72" t="str">
        <f aca="false">CONCATENATE(IF(GJ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J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K7" s="72" t="str">
        <f aca="false">CONCATENATE(IF(GK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K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L7" s="73" t="str">
        <f aca="false">CONCATENATE(IF(GL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L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M7" s="74" t="str">
        <f aca="false">CONCATENATE(IF(GM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M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N7" s="73" t="str">
        <f aca="false">CONCATENATE(IF(GN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N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O7" s="73" t="str">
        <f aca="false">CONCATENATE(IF(GO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O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P7" s="73" t="str">
        <f aca="false">CONCATENATE(IF(GP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P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Q7" s="73" t="str">
        <f aca="false">CONCATENATE(IF(GQ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Q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R7" s="74" t="str">
        <f aca="false">CONCATENATE(IF(GR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R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S7" s="72" t="str">
        <f aca="false">CONCATENATE(IF(GS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S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T7" s="72" t="str">
        <f aca="false">CONCATENATE(IF(GT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T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U7" s="72" t="str">
        <f aca="false">CONCATENATE(IF(GU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U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V7" s="72" t="str">
        <f aca="false">CONCATENATE(IF(GV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V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W7" s="71" t="str">
        <f aca="false">CONCATENATE(IF(GW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W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X7" s="72" t="str">
        <f aca="false">CONCATENATE(IF(GX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X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Y7" s="72" t="str">
        <f aca="false">CONCATENATE(IF(GY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Y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GZ7" s="72" t="str">
        <f aca="false">CONCATENATE(IF(GZ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GZ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A7" s="72" t="str">
        <f aca="false">CONCATENATE(IF(HA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A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B7" s="71" t="str">
        <f aca="false">CONCATENATE(IF(HB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B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C7" s="72" t="str">
        <f aca="false">CONCATENATE(IF(HC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C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D7" s="72" t="str">
        <f aca="false">CONCATENATE(IF(HD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D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E7" s="72" t="str">
        <f aca="false">CONCATENATE(IF(HE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E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F7" s="77" t="str">
        <f aca="false">CONCATENATE(IF(HF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F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G7" s="59" t="str">
        <f aca="false">CONCATENATE(IF(HG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G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H7" s="58" t="str">
        <f aca="false">CONCATENATE(IF(HH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H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I7" s="58" t="str">
        <f aca="false">CONCATENATE(IF(HI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I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J7" s="58" t="str">
        <f aca="false">CONCATENATE(IF(HJ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J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K7" s="58" t="str">
        <f aca="false">CONCATENATE(IF(HK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K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L7" s="59" t="str">
        <f aca="false">CONCATENATE(IF(HL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L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M7" s="58" t="str">
        <f aca="false">CONCATENATE(IF(HM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M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N7" s="58" t="str">
        <f aca="false">CONCATENATE(IF(HN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N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O7" s="72" t="str">
        <f aca="false">CONCATENATE(IF(HO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O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P7" s="72" t="str">
        <f aca="false">CONCATENATE(IF(HP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P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Q7" s="59" t="str">
        <f aca="false">CONCATENATE(IF(HQ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Q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R7" s="58" t="str">
        <f aca="false">CONCATENATE(IF(HR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R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S7" s="58" t="str">
        <f aca="false">CONCATENATE(IF(HS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S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T7" s="58" t="str">
        <f aca="false">CONCATENATE(IF(HT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T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U7" s="65" t="str">
        <f aca="false">CONCATENATE(IF(HU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U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V7" s="59" t="str">
        <f aca="false">CONCATENATE(IF(HV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V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W7" s="58" t="str">
        <f aca="false">CONCATENATE(IF(HW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W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X7" s="58" t="str">
        <f aca="false">CONCATENATE(IF(HX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X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Y7" s="72" t="str">
        <f aca="false">CONCATENATE(IF(HY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Y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HZ7" s="58" t="str">
        <f aca="false">CONCATENATE(IF(HZ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HZ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A7" s="59" t="str">
        <f aca="false">CONCATENATE(IF(IA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A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B7" s="58" t="str">
        <f aca="false">CONCATENATE(IF(IB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B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C7" s="58" t="str">
        <f aca="false">CONCATENATE(IF(IC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C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D7" s="58" t="str">
        <f aca="false">CONCATENATE(IF(ID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D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E7" s="58" t="str">
        <f aca="false">CONCATENATE(IF(IE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E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F7" s="59" t="str">
        <f aca="false">CONCATENATE(IF(IF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F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G7" s="58" t="str">
        <f aca="false">CONCATENATE(IF(IG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G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H7" s="72" t="str">
        <f aca="false">CONCATENATE(IF(IH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H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I7" s="58" t="str">
        <f aca="false">CONCATENATE(IF(II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I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J7" s="58" t="str">
        <f aca="false">CONCATENATE(IF(IJ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J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K7" s="59" t="str">
        <f aca="false">CONCATENATE(IF(IK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K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L7" s="58" t="str">
        <f aca="false">CONCATENATE(IF(IL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L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M7" s="58" t="str">
        <f aca="false">CONCATENATE(IF(IM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M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N7" s="58" t="str">
        <f aca="false">CONCATENATE(IF(IN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N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O7" s="58" t="str">
        <f aca="false">CONCATENATE(IF(IO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O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P7" s="59" t="str">
        <f aca="false">CONCATENATE(IF(IP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P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Q7" s="58" t="str">
        <f aca="false">CONCATENATE(IF(IQ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Q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R7" s="58" t="str">
        <f aca="false">CONCATENATE(IF(IR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R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S7" s="58" t="str">
        <f aca="false">CONCATENATE(IF(IS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S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T7" s="58" t="str">
        <f aca="false">CONCATENATE(IF(IT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T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U7" s="59" t="str">
        <f aca="false">CONCATENATE(IF(IU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U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V7" s="58" t="str">
        <f aca="false">CONCATENATE(IF(IV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V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W7" s="58" t="str">
        <f aca="false">CONCATENATE(IF(IW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W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X7" s="58" t="str">
        <f aca="false">CONCATENATE(IF(IX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X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Y7" s="58" t="str">
        <f aca="false">CONCATENATE(IF(IY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Y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IZ7" s="59" t="str">
        <f aca="false">CONCATENATE(IF(IZ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IZ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JA7" s="58" t="str">
        <f aca="false">CONCATENATE(IF(JA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JA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JB7" s="58" t="str">
        <f aca="false">CONCATENATE(IF(JB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JB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JC7" s="58" t="str">
        <f aca="false">CONCATENATE(IF(JC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JC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JD7" s="58" t="str">
        <f aca="false">CONCATENATE(IF(JD4&lt;&gt;"",MIDB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,1,LEN(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)-1),""),IF(JD5&lt;&gt;"",CONCATENATE("/",MIDB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,1,LEN(CONCATENATE(IF(AND($AS$3:$JD$3=$E4,$E8&lt;&gt;""),TEXT($E8,"hh:mm-"),""),IF(AND($AS$3:$JD$3=$F4,$F8&lt;&gt;""),TEXT($F8,"hh:mm-"),""),IF(AND($AS$3:$JD$3=$G4,$G8&lt;&gt;""),TEXT($G8,"hh:mm-"),""),IF(AND($AS$3:$JD$3=$H4,$H8&lt;&gt;""),TEXT($H8,"hh:mm-"),""),IF(AND($AS$3:$JD$3=$I4,$I8&lt;&gt;""),TEXT($I8,"hh:mm-"),""),IF(AND($AS$3:$JD$3=$J4,$J8&lt;&gt;""),TEXT($J8,"hh:mm-"),""),IF(AND($AS$3:$JD$3=$K4,$K8&lt;&gt;""),TEXT($K8,"hh:mm-"),""),IF(AND($AS$3:$JD$3=$L4,$L8&lt;&gt;""),TEXT($L8,"hh:mm-"),""),IF(AND($AS$3:$JD$3=$M4,$M8&lt;&gt;""),TEXT($M8,"hh:mm-"),""),IF(AND($AS$3:$JD$3=$N4,$N8&lt;&gt;""),TEXT($N8,"hh:mm-"),""),IF(AND($AS$3:$JD$3=$O4,$O8&lt;&gt;""),TEXT($O8,"hh:mm-"),""),IF(AND($AS$3:$JD$3=$P4,$P8&lt;&gt;""),TEXT($P8,"hh:mm-"),""),IF(AND($AS$3:$JD$3=$Q4,$Q8&lt;&gt;""),TEXT($Q8,"hh:mm-"),""),IF(AND($AS$3:$JD$3=$R4,$R8&lt;&gt;""),TEXT($R8,"hh:mm-"),""),IF(AND($AS$3:$JD$3=$S4,$S8&lt;&gt;""),TEXT($S8,"hh:mm-"),""),IF(AND($AS$3:$JD$3=$T4,$T8&lt;&gt;""),TEXT($T8,"hh:mm-"),""),IF(AND($AS$3:$JD$3=$U4,$U8&lt;&gt;""),TEXT($U8,"hh:mm-"),""),IF(AND($AS$3:$JD$3=$V4,$V8&lt;&gt;""),TEXT($V8,"hh:mm-"),""),IF(AND($AS$3:$JD$3=$W4,$W8&lt;&gt;""),TEXT($W8,"hh:mm-"),""),IF(AND($AS$3:$JD$3=$X4,$X8&lt;&gt;""),TEXT($X8,"hh:mm-"),""),IF(AND($AS$3:$JD$3=$Y4,$Y8&lt;&gt;""),TEXT($Y8,"hh:mm-"),""),IF(AND($AS$3:$JD$3=$Z4,$Z8&lt;&gt;""),TEXT($Z8,"hh:mm-"),""),IF(AND($AS$3:$JD$3=$AA4,$AA8&lt;&gt;""),TEXT($AA8,"hh:mm-"),""),IF(AND($AS$3:$JD$3=$AB4,$AB8&lt;&gt;""),TEXT($AB8,"hh:mm-"),""),IF(AND($AS$3:$JD$3=$AC4,$AC8&lt;&gt;""),TEXT($AC8,"hh:mm-"),""),IF(AND($AS$3:$JD$3=$AD4,$AD8&lt;&gt;""),TEXT($AD8,"hh:mm-"),""),IF(AND($AS$3:$JD$3=$AE4,$AE8&lt;&gt;""),TEXT($AE8,"hh:mm-"),""),IF(AND($AS$3:$JD$3=$AF4,$AF8&lt;&gt;""),TEXT($AF8,"hh:mm-"),""),IF(AND($AS$3:$JD$3=$AG4,$AG8&lt;&gt;""),TEXT($AG8,"hh:mm-"),""),IF(AND($AS$3:$JD$3=$AH4,$AH8&lt;&gt;""),TEXT($AH8,"hh:mm-"),""),IF(AND($AS$3:$JD$3=$AI4,$AI8&lt;&gt;""),TEXT($AI8,"hh:mm-"),""),IF(AND($AS$3:$JD$3=$AJ4,$AJ8&lt;&gt;""),TEXT($AJ8,"hh:mm-"),""),IF(AND($AS$3:$JD$3=$AK4,$AK8&lt;&gt;""),TEXT($AK8,"hh:mm-"),""),IF(AND($AS$3:$JD$3=$AL4,$AL8&lt;&gt;""),TEXT($AL8,"hh:mm-"),""),IF(AND($AS$3:$JD$3=$AM4,$AM8&lt;&gt;""),TEXT($AM8,"hh:mm-"),""),IF(AND($AS$3:$JD$3=$AN4,$AN8&lt;&gt;""),TEXT($AN8,"hh:mm-"),""),IF(AND($AS$3:$JD$3=$AO4,$AO8&lt;&gt;""),TEXT($AO8,"hh:mm-"),""),IF(AND($AS$3:$JD$3=$AP4,$AP8&lt;&gt;""),TEXT($AP8,"hh:mm-"),""),IF(AND($AS$3:$JD$3=$AQ4,$AQ8&lt;&gt;""),TEXT($AQ8,"hh:mm-"),""),IF(AND($AS$3:$JD$3=$AR4,$AR8&lt;&gt;""),TEXT($AR8,"hh:mm-"),"")))-1)),""))</f>
        <v/>
      </c>
      <c r="JE7" s="7"/>
    </row>
    <row r="8" customFormat="false" ht="13.8" hidden="false" customHeight="false" outlineLevel="0" collapsed="false">
      <c r="A8" s="66" t="str">
        <f aca="false">IF(D10="",CONCATENATE(F9, ", "),CONCATENATE(F10, ", "))</f>
        <v>, </v>
      </c>
      <c r="E8" s="78"/>
      <c r="F8" s="79"/>
      <c r="G8" s="79"/>
      <c r="H8" s="79"/>
      <c r="I8" s="80"/>
      <c r="J8" s="79"/>
      <c r="K8" s="80"/>
      <c r="L8" s="79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1"/>
      <c r="AT8" s="82"/>
      <c r="AU8" s="82"/>
      <c r="AV8" s="82"/>
      <c r="AW8" s="82"/>
      <c r="AX8" s="81"/>
      <c r="AY8" s="82"/>
      <c r="AZ8" s="82"/>
      <c r="BA8" s="82"/>
      <c r="BB8" s="82"/>
      <c r="BC8" s="81"/>
      <c r="BD8" s="82"/>
      <c r="BE8" s="82"/>
      <c r="BF8" s="82"/>
      <c r="BG8" s="82"/>
      <c r="BH8" s="81"/>
      <c r="BI8" s="82"/>
      <c r="BJ8" s="82"/>
      <c r="BK8" s="82"/>
      <c r="BL8" s="82"/>
      <c r="BM8" s="81"/>
      <c r="BN8" s="82"/>
      <c r="BO8" s="83"/>
      <c r="BP8" s="82"/>
      <c r="BQ8" s="82"/>
      <c r="BR8" s="81"/>
      <c r="BS8" s="82"/>
      <c r="BT8" s="82"/>
      <c r="BU8" s="82"/>
      <c r="BV8" s="82"/>
      <c r="BW8" s="84"/>
      <c r="BX8" s="82"/>
      <c r="BY8" s="82"/>
      <c r="BZ8" s="82"/>
      <c r="CA8" s="82"/>
      <c r="CB8" s="81"/>
      <c r="CC8" s="82"/>
      <c r="CD8" s="82"/>
      <c r="CE8" s="82"/>
      <c r="CF8" s="82"/>
      <c r="CG8" s="81"/>
      <c r="CH8" s="82"/>
      <c r="CI8" s="82"/>
      <c r="CJ8" s="82"/>
      <c r="CK8" s="82"/>
      <c r="CL8" s="81"/>
      <c r="CM8" s="82"/>
      <c r="CN8" s="82"/>
      <c r="CO8" s="82"/>
      <c r="CP8" s="82"/>
      <c r="CQ8" s="81"/>
      <c r="CR8" s="82"/>
      <c r="CS8" s="85"/>
      <c r="CT8" s="82"/>
      <c r="CU8" s="82"/>
      <c r="CV8" s="81"/>
      <c r="CW8" s="82"/>
      <c r="CX8" s="82"/>
      <c r="CY8" s="82"/>
      <c r="CZ8" s="82"/>
      <c r="DA8" s="81"/>
      <c r="DB8" s="82"/>
      <c r="DC8" s="82"/>
      <c r="DD8" s="82"/>
      <c r="DE8" s="82"/>
      <c r="DF8" s="86"/>
      <c r="DG8" s="82"/>
      <c r="DH8" s="82"/>
      <c r="DI8" s="82"/>
      <c r="DJ8" s="82"/>
      <c r="DK8" s="84"/>
      <c r="DL8" s="83"/>
      <c r="DM8" s="82"/>
      <c r="DN8" s="82"/>
      <c r="DO8" s="82"/>
      <c r="DP8" s="81"/>
      <c r="DQ8" s="82"/>
      <c r="DR8" s="82"/>
      <c r="DS8" s="82"/>
      <c r="DT8" s="82"/>
      <c r="DU8" s="84"/>
      <c r="DV8" s="83"/>
      <c r="DW8" s="83"/>
      <c r="DX8" s="83"/>
      <c r="DY8" s="83"/>
      <c r="DZ8" s="84"/>
      <c r="EA8" s="83"/>
      <c r="EB8" s="83"/>
      <c r="EC8" s="83"/>
      <c r="ED8" s="83"/>
      <c r="EE8" s="84"/>
      <c r="EF8" s="83"/>
      <c r="EG8" s="83"/>
      <c r="EH8" s="83"/>
      <c r="EI8" s="82"/>
      <c r="EJ8" s="81"/>
      <c r="EK8" s="82"/>
      <c r="EL8" s="82"/>
      <c r="EM8" s="82"/>
      <c r="EN8" s="82"/>
      <c r="EO8" s="81"/>
      <c r="EP8" s="82"/>
      <c r="EQ8" s="82"/>
      <c r="ER8" s="82"/>
      <c r="ES8" s="82"/>
      <c r="ET8" s="81"/>
      <c r="EU8" s="82"/>
      <c r="EV8" s="82"/>
      <c r="EW8" s="82"/>
      <c r="EX8" s="82"/>
      <c r="EY8" s="81"/>
      <c r="EZ8" s="82"/>
      <c r="FA8" s="82"/>
      <c r="FB8" s="82"/>
      <c r="FC8" s="82"/>
      <c r="FD8" s="81"/>
      <c r="FE8" s="82"/>
      <c r="FF8" s="82"/>
      <c r="FG8" s="82"/>
      <c r="FH8" s="82"/>
      <c r="FI8" s="81"/>
      <c r="FJ8" s="82"/>
      <c r="FK8" s="82"/>
      <c r="FL8" s="82"/>
      <c r="FM8" s="82"/>
      <c r="FN8" s="81"/>
      <c r="FO8" s="82"/>
      <c r="FP8" s="82"/>
      <c r="FQ8" s="82"/>
      <c r="FR8" s="82"/>
      <c r="FS8" s="81"/>
      <c r="FT8" s="82"/>
      <c r="FU8" s="82"/>
      <c r="FV8" s="82"/>
      <c r="FW8" s="82"/>
      <c r="FX8" s="81"/>
      <c r="FY8" s="82"/>
      <c r="FZ8" s="82"/>
      <c r="GA8" s="82"/>
      <c r="GB8" s="82"/>
      <c r="GC8" s="81"/>
      <c r="GD8" s="82"/>
      <c r="GE8" s="82"/>
      <c r="GF8" s="82"/>
      <c r="GG8" s="82"/>
      <c r="GH8" s="81"/>
      <c r="GI8" s="82"/>
      <c r="GJ8" s="82"/>
      <c r="GK8" s="82"/>
      <c r="GL8" s="83"/>
      <c r="GM8" s="84"/>
      <c r="GN8" s="83"/>
      <c r="GO8" s="83"/>
      <c r="GP8" s="83"/>
      <c r="GQ8" s="83"/>
      <c r="GR8" s="84"/>
      <c r="GS8" s="82"/>
      <c r="GT8" s="82"/>
      <c r="GU8" s="82"/>
      <c r="GV8" s="82"/>
      <c r="GW8" s="81"/>
      <c r="GX8" s="82"/>
      <c r="GY8" s="82"/>
      <c r="GZ8" s="82"/>
      <c r="HA8" s="82"/>
      <c r="HB8" s="81"/>
      <c r="HC8" s="82"/>
      <c r="HD8" s="82"/>
      <c r="HE8" s="82"/>
      <c r="HF8" s="87"/>
      <c r="HG8" s="81"/>
      <c r="HH8" s="82"/>
      <c r="HI8" s="82"/>
      <c r="HJ8" s="82"/>
      <c r="HK8" s="82"/>
      <c r="HL8" s="81"/>
      <c r="HM8" s="82"/>
      <c r="HN8" s="82"/>
      <c r="HO8" s="82"/>
      <c r="HP8" s="82"/>
      <c r="HQ8" s="81"/>
      <c r="HR8" s="82"/>
      <c r="HS8" s="82"/>
      <c r="HT8" s="82"/>
      <c r="HU8" s="88"/>
      <c r="HV8" s="81"/>
      <c r="HW8" s="82"/>
      <c r="HX8" s="82"/>
      <c r="HY8" s="82"/>
      <c r="HZ8" s="82"/>
      <c r="IA8" s="81"/>
      <c r="IB8" s="82"/>
      <c r="IC8" s="82"/>
      <c r="ID8" s="82"/>
      <c r="IE8" s="82"/>
      <c r="IF8" s="81"/>
      <c r="IG8" s="82"/>
      <c r="IH8" s="82"/>
      <c r="II8" s="82"/>
      <c r="IJ8" s="82"/>
      <c r="IK8" s="81"/>
      <c r="IL8" s="82"/>
      <c r="IM8" s="82"/>
      <c r="IN8" s="82"/>
      <c r="IO8" s="82"/>
      <c r="IP8" s="81"/>
      <c r="IQ8" s="82"/>
      <c r="IR8" s="82"/>
      <c r="IS8" s="82"/>
      <c r="IT8" s="82"/>
      <c r="IU8" s="81"/>
      <c r="IV8" s="82"/>
      <c r="IW8" s="82"/>
      <c r="IX8" s="82"/>
      <c r="IY8" s="82"/>
      <c r="IZ8" s="81"/>
      <c r="JA8" s="82"/>
      <c r="JB8" s="82"/>
      <c r="JC8" s="82"/>
      <c r="JD8" s="82"/>
      <c r="JE8" s="7"/>
    </row>
    <row r="9" customFormat="false" ht="13.8" hidden="false" customHeight="false" outlineLevel="0" collapsed="false">
      <c r="A9" s="89"/>
      <c r="B9" s="90"/>
      <c r="C9" s="91"/>
      <c r="D9" s="90"/>
      <c r="E9" s="90"/>
      <c r="F9" s="90"/>
      <c r="G9" s="90"/>
      <c r="H9" s="90"/>
      <c r="I9" s="90"/>
      <c r="J9" s="90"/>
      <c r="K9" s="90"/>
      <c r="L9" s="90"/>
      <c r="M9" s="92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1" t="s">
        <v>22</v>
      </c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61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93"/>
      <c r="DG9" s="58"/>
      <c r="DH9" s="58"/>
      <c r="DI9" s="58"/>
      <c r="DJ9" s="58"/>
      <c r="DK9" s="51" t="s">
        <v>22</v>
      </c>
      <c r="DL9" s="51" t="s">
        <v>22</v>
      </c>
      <c r="DM9" s="51" t="s">
        <v>22</v>
      </c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 t="s">
        <v>22</v>
      </c>
      <c r="DY9" s="58" t="s">
        <v>22</v>
      </c>
      <c r="DZ9" s="58" t="s">
        <v>22</v>
      </c>
      <c r="EA9" s="58" t="s">
        <v>22</v>
      </c>
      <c r="EB9" s="58" t="s">
        <v>22</v>
      </c>
      <c r="EC9" s="58" t="s">
        <v>22</v>
      </c>
      <c r="ED9" s="58" t="s">
        <v>22</v>
      </c>
      <c r="EE9" s="58" t="s">
        <v>22</v>
      </c>
      <c r="EF9" s="58" t="s">
        <v>22</v>
      </c>
      <c r="EG9" s="58" t="s">
        <v>22</v>
      </c>
      <c r="EH9" s="58" t="s">
        <v>22</v>
      </c>
      <c r="EI9" s="51" t="s">
        <v>22</v>
      </c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1" t="s">
        <v>22</v>
      </c>
      <c r="GW9" s="51" t="s">
        <v>22</v>
      </c>
      <c r="GX9" s="51" t="s">
        <v>22</v>
      </c>
      <c r="GY9" s="51" t="s">
        <v>22</v>
      </c>
      <c r="GZ9" s="51" t="s">
        <v>22</v>
      </c>
      <c r="HA9" s="51" t="s">
        <v>22</v>
      </c>
      <c r="HB9" s="51" t="s">
        <v>22</v>
      </c>
      <c r="HC9" s="58"/>
      <c r="HD9" s="58"/>
      <c r="HE9" s="58"/>
      <c r="HF9" s="64"/>
      <c r="HG9" s="58"/>
      <c r="HH9" s="58"/>
      <c r="HI9" s="58"/>
      <c r="HJ9" s="58"/>
      <c r="HK9" s="58"/>
      <c r="HL9" s="0" t="s">
        <v>22</v>
      </c>
    </row>
    <row r="10" customFormat="false" ht="13.8" hidden="false" customHeight="false" outlineLevel="0" collapsed="false">
      <c r="A10" s="5" t="s">
        <v>23</v>
      </c>
      <c r="B10" s="94"/>
      <c r="D10" s="95"/>
      <c r="E10" s="95"/>
      <c r="F10" s="95"/>
      <c r="AS10" s="0" t="str">
        <f aca="false">CONCATENATE(TEXT(AS3,"dd/mm/aaaa"),AS4,AS5)</f>
        <v>30/08/2021</v>
      </c>
      <c r="DD10" s="0" t="str">
        <f aca="false">CONCATENATE(IF($AS$3:$JD$3=$E4,TEXT($E7,"hh:mm-"),""),IF($AS$3:$JD$3=$F4,TEXT($F7,"hh:mm-"),""),IF($AS$3:$JD$3=$G4,TEXT($G7,"hh:mm-"),""),IF($AS$3:$JD$3=$H4,TEXT($H7,"hh:mm-"),""),IF($AS$3:$JD$3=$I4,TEXT($I7,"hh:mm-"),""),IF($AS$3:$JD$3=$J4,TEXT($J7,"hh:mm-"),""),IF($AS$3:$JD$3=$K4,TEXT($K7,"hh:mm-"),""),IF($AS$3:$JD$3=$L4,TEXT($L7,"hh:mm-"),""),IF($AS$3:$JD$3=$M4,TEXT($M7,"hh:mm-"),""),IF($AS$3:$JD$3=$N4,TEXT($N7,"hh:mm-"),""),IF($AS$3:$JD$3=$O4,TEXT($O7,"hh:mm-"),""),IF($AS$3:$JD$3=$P4,TEXT($P7,"hh:mm-"),""),IF($AS$3:$JD$3=$Q4,TEXT($Q7,"hh:mm-"),""),IF($AS$3:$JD$3=$R4,TEXT($R7,"hh:mm-"),""),IF($AS$3:$JD$3=$S4,TEXT($S7,"hh:mm-"),""),IF($AS$3:$JD$3=$T4,TEXT($T7,"hh:mm-"),""),IF($AS$3:$JD$3=$U4,TEXT($U7,"hh:mm-"),""),IF($AS$3:$JD$3=$V4,TEXT($V7,"hh:mm-"),""),IF($AS$3:$JD$3=$W4,TEXT($W7,"hh:mm-"),""),IF($AS$3:$JD$3=$X4,TEXT($X7,"hh:mm-"),""),IF($AS$3:$JD$3=$Y4,TEXT($Y7,"hh:mm-"),""),IF($AS$3:$JD$3=$Z4,TEXT($Z7,"hh:mm-"),""),IF($AS$3:$JD$3=$AA4,TEXT($AA7,"hh:mm-"),""),IF($AS$3:$JD$3=$AB4,TEXT($AB7,"hh:mm-"),""),IF($AS$3:$JD$3=$AC4,TEXT($AC7,"hh:mm-"),""),IF($AS$3:$JD$3=$AD4,TEXT($AD7,"hh:mm-"),""),IF($AS$3:$JD$3=$AE4,TEXT($AE7,"hh:mm-"),""),IF($AS$3:$JD$3=$AF4,TEXT($AF7,"hh:mm-"),""),IF($AS$3:$JD$3=$AG4,TEXT($AG7,"hh:mm-"),""),IF($AS$3:$JD$3=$AH4,TEXT($AH7,"hh:mm-"),""),IF($AS$3:$JD$3=$AI4,TEXT($AI7,"hh:mm-"),""),IF($AS$3:$JD$3=$AJ4,TEXT($AJ7,"hh:mm-"),""),IF($AS$3:$JD$3=$AK4,TEXT($AK7,"hh:mm-"),""),IF($AS$3:$JD$3=$AL4,TEXT($AL7,"hh:mm-"),""),IF($AS$3:$JD$3=$AM4,TEXT($AM7,"hh:mm-"),""),IF($AS$3:$JD$3=$AN4,TEXT($AN7,"hh:mm-"),""),IF($AS$3:$JD$3=$AO4,TEXT($AO7,"hh:mm-"),""),IF($AS$3:$JD$3=$AP4,TEXT($AP7,"hh:mm-"),""),IF($AS$3:$JD$3=$AQ4,TEXT($AQ7,"hh:mm-"),""),IF($AS$3:$JD$3=$AR4,TEXT($AR7,"hh:mm-"),""))</f>
        <v/>
      </c>
    </row>
    <row r="11" customFormat="false" ht="13.8" hidden="false" customHeight="false" outlineLevel="0" collapsed="false">
      <c r="A11" s="5"/>
      <c r="B11" s="96" t="s">
        <v>24</v>
      </c>
      <c r="C11" s="97"/>
      <c r="D11" s="0" t="str">
        <f aca="false">IF(C11=D5,"OK","REVISAR DURACION SESIONES")</f>
        <v>OK</v>
      </c>
    </row>
    <row r="12" customFormat="false" ht="13.8" hidden="false" customHeight="false" outlineLevel="0" collapsed="false">
      <c r="A12" s="98" t="s">
        <v>25</v>
      </c>
      <c r="B12" s="99" t="s">
        <v>26</v>
      </c>
      <c r="C12" s="100"/>
      <c r="D12" s="0" t="str">
        <f aca="false">IF(C12=D6,"OK","REVISAR PONENCIA")</f>
        <v>OK</v>
      </c>
    </row>
    <row r="15" customFormat="false" ht="13.8" hidden="false" customHeight="false" outlineLevel="0" collapsed="false">
      <c r="A15" s="101" t="s">
        <v>27</v>
      </c>
    </row>
    <row r="17" customFormat="false" ht="13.8" hidden="false" customHeight="false" outlineLevel="0" collapsed="false">
      <c r="A17" s="102" t="s">
        <v>28</v>
      </c>
    </row>
    <row r="19" customFormat="false" ht="13.8" hidden="false" customHeight="false" outlineLevel="0" collapsed="false">
      <c r="A19" s="103" t="s">
        <v>29</v>
      </c>
    </row>
  </sheetData>
  <mergeCells count="12">
    <mergeCell ref="AS1:AT1"/>
    <mergeCell ref="AU1:BP1"/>
    <mergeCell ref="BQ1:CK1"/>
    <mergeCell ref="CL1:DG1"/>
    <mergeCell ref="DH1:ED1"/>
    <mergeCell ref="EE1:EY1"/>
    <mergeCell ref="EZ1:FS1"/>
    <mergeCell ref="FT1:GP1"/>
    <mergeCell ref="GQ1:HK1"/>
    <mergeCell ref="HL1:IG1"/>
    <mergeCell ref="IH1:JC1"/>
    <mergeCell ref="E2:AR2"/>
  </mergeCells>
  <conditionalFormatting sqref="AS4:JE4">
    <cfRule type="cellIs" priority="2" operator="notEqual" aboveAverage="0" equalAverage="0" bottom="0" percent="0" rank="0" text="" dxfId="0">
      <formula>""</formula>
    </cfRule>
  </conditionalFormatting>
  <conditionalFormatting sqref="AS5:JE5">
    <cfRule type="cellIs" priority="3" operator="notEqual" aboveAverage="0" equalAverage="0" bottom="0" percent="0" rank="0" text="" dxfId="1">
      <formula>""</formula>
    </cfRule>
  </conditionalFormatting>
  <conditionalFormatting sqref="AS2:JD8">
    <cfRule type="expression" priority="4" aboveAverage="0" equalAverage="0" bottom="0" percent="0" rank="0" text="" dxfId="2">
      <formula>AS$9="nl"</formula>
    </cfRule>
  </conditionalFormatting>
  <conditionalFormatting sqref="N6:AR6">
    <cfRule type="cellIs" priority="5" operator="notEqual" aboveAverage="0" equalAverage="0" bottom="0" percent="0" rank="0" text="" dxfId="3">
      <formula>""</formula>
    </cfRule>
  </conditionalFormatting>
  <conditionalFormatting sqref="AS9">
    <cfRule type="expression" priority="6" aboveAverage="0" equalAverage="0" bottom="0" percent="0" rank="0" text="" dxfId="2">
      <formula>AS$9="nl"</formula>
    </cfRule>
  </conditionalFormatting>
  <conditionalFormatting sqref="AT9">
    <cfRule type="expression" priority="7" aboveAverage="0" equalAverage="0" bottom="0" percent="0" rank="0" text="" dxfId="2">
      <formula>AT$9="nl"</formula>
    </cfRule>
  </conditionalFormatting>
  <conditionalFormatting sqref="AU9">
    <cfRule type="expression" priority="8" aboveAverage="0" equalAverage="0" bottom="0" percent="0" rank="0" text="" dxfId="2">
      <formula>AU$9="nl"</formula>
    </cfRule>
  </conditionalFormatting>
  <conditionalFormatting sqref="AV9">
    <cfRule type="expression" priority="9" aboveAverage="0" equalAverage="0" bottom="0" percent="0" rank="0" text="" dxfId="2">
      <formula>AV$9="nl"</formula>
    </cfRule>
  </conditionalFormatting>
  <conditionalFormatting sqref="AW9">
    <cfRule type="expression" priority="10" aboveAverage="0" equalAverage="0" bottom="0" percent="0" rank="0" text="" dxfId="2">
      <formula>AW$9="nl"</formula>
    </cfRule>
  </conditionalFormatting>
  <conditionalFormatting sqref="AX9">
    <cfRule type="expression" priority="11" aboveAverage="0" equalAverage="0" bottom="0" percent="0" rank="0" text="" dxfId="2">
      <formula>AX$9="nl"</formula>
    </cfRule>
  </conditionalFormatting>
  <conditionalFormatting sqref="AY9">
    <cfRule type="expression" priority="12" aboveAverage="0" equalAverage="0" bottom="0" percent="0" rank="0" text="" dxfId="2">
      <formula>AY$9="nl"</formula>
    </cfRule>
  </conditionalFormatting>
  <conditionalFormatting sqref="AZ9">
    <cfRule type="expression" priority="13" aboveAverage="0" equalAverage="0" bottom="0" percent="0" rank="0" text="" dxfId="2">
      <formula>AZ$9="nl"</formula>
    </cfRule>
  </conditionalFormatting>
  <conditionalFormatting sqref="BA9">
    <cfRule type="expression" priority="14" aboveAverage="0" equalAverage="0" bottom="0" percent="0" rank="0" text="" dxfId="2">
      <formula>BA$9="nl"</formula>
    </cfRule>
  </conditionalFormatting>
  <conditionalFormatting sqref="BB9">
    <cfRule type="expression" priority="15" aboveAverage="0" equalAverage="0" bottom="0" percent="0" rank="0" text="" dxfId="2">
      <formula>BB$9="nl"</formula>
    </cfRule>
  </conditionalFormatting>
  <conditionalFormatting sqref="BC9">
    <cfRule type="expression" priority="16" aboveAverage="0" equalAverage="0" bottom="0" percent="0" rank="0" text="" dxfId="2">
      <formula>BC$9="nl"</formula>
    </cfRule>
  </conditionalFormatting>
  <conditionalFormatting sqref="BD9">
    <cfRule type="expression" priority="17" aboveAverage="0" equalAverage="0" bottom="0" percent="0" rank="0" text="" dxfId="2">
      <formula>BD$9="nl"</formula>
    </cfRule>
  </conditionalFormatting>
  <conditionalFormatting sqref="BE9">
    <cfRule type="expression" priority="18" aboveAverage="0" equalAverage="0" bottom="0" percent="0" rank="0" text="" dxfId="2">
      <formula>BE$9="nl"</formula>
    </cfRule>
  </conditionalFormatting>
  <conditionalFormatting sqref="BF9">
    <cfRule type="expression" priority="19" aboveAverage="0" equalAverage="0" bottom="0" percent="0" rank="0" text="" dxfId="2">
      <formula>BF$9="nl"</formula>
    </cfRule>
  </conditionalFormatting>
  <conditionalFormatting sqref="BG9">
    <cfRule type="expression" priority="20" aboveAverage="0" equalAverage="0" bottom="0" percent="0" rank="0" text="" dxfId="2">
      <formula>BG$9="nl"</formula>
    </cfRule>
  </conditionalFormatting>
  <conditionalFormatting sqref="BH9">
    <cfRule type="expression" priority="21" aboveAverage="0" equalAverage="0" bottom="0" percent="0" rank="0" text="" dxfId="2">
      <formula>BH$9="nl"</formula>
    </cfRule>
  </conditionalFormatting>
  <conditionalFormatting sqref="BI9">
    <cfRule type="expression" priority="22" aboveAverage="0" equalAverage="0" bottom="0" percent="0" rank="0" text="" dxfId="2">
      <formula>BI$9="nl"</formula>
    </cfRule>
  </conditionalFormatting>
  <conditionalFormatting sqref="BJ9">
    <cfRule type="expression" priority="23" aboveAverage="0" equalAverage="0" bottom="0" percent="0" rank="0" text="" dxfId="2">
      <formula>BJ$9="nl"</formula>
    </cfRule>
  </conditionalFormatting>
  <conditionalFormatting sqref="BK9">
    <cfRule type="expression" priority="24" aboveAverage="0" equalAverage="0" bottom="0" percent="0" rank="0" text="" dxfId="2">
      <formula>BK$9="nl"</formula>
    </cfRule>
  </conditionalFormatting>
  <conditionalFormatting sqref="BL9">
    <cfRule type="expression" priority="25" aboveAverage="0" equalAverage="0" bottom="0" percent="0" rank="0" text="" dxfId="2">
      <formula>BL$9="nl"</formula>
    </cfRule>
  </conditionalFormatting>
  <conditionalFormatting sqref="BM9">
    <cfRule type="expression" priority="26" aboveAverage="0" equalAverage="0" bottom="0" percent="0" rank="0" text="" dxfId="2">
      <formula>BM$9="nl"</formula>
    </cfRule>
  </conditionalFormatting>
  <conditionalFormatting sqref="BN9">
    <cfRule type="expression" priority="27" aboveAverage="0" equalAverage="0" bottom="0" percent="0" rank="0" text="" dxfId="2">
      <formula>BN$9="nl"</formula>
    </cfRule>
  </conditionalFormatting>
  <conditionalFormatting sqref="BO9">
    <cfRule type="expression" priority="28" aboveAverage="0" equalAverage="0" bottom="0" percent="0" rank="0" text="" dxfId="2">
      <formula>BO$9="nl"</formula>
    </cfRule>
  </conditionalFormatting>
  <conditionalFormatting sqref="BP9">
    <cfRule type="expression" priority="29" aboveAverage="0" equalAverage="0" bottom="0" percent="0" rank="0" text="" dxfId="2">
      <formula>BP$9="nl"</formula>
    </cfRule>
  </conditionalFormatting>
  <conditionalFormatting sqref="BQ9">
    <cfRule type="expression" priority="30" aboveAverage="0" equalAverage="0" bottom="0" percent="0" rank="0" text="" dxfId="2">
      <formula>BQ$9="nl"</formula>
    </cfRule>
  </conditionalFormatting>
  <conditionalFormatting sqref="BR9">
    <cfRule type="expression" priority="31" aboveAverage="0" equalAverage="0" bottom="0" percent="0" rank="0" text="" dxfId="2">
      <formula>BR$9="nl"</formula>
    </cfRule>
  </conditionalFormatting>
  <conditionalFormatting sqref="BS9">
    <cfRule type="expression" priority="32" aboveAverage="0" equalAverage="0" bottom="0" percent="0" rank="0" text="" dxfId="2">
      <formula>BS$9="nl"</formula>
    </cfRule>
  </conditionalFormatting>
  <conditionalFormatting sqref="BT9">
    <cfRule type="expression" priority="33" aboveAverage="0" equalAverage="0" bottom="0" percent="0" rank="0" text="" dxfId="2">
      <formula>BT$9="nl"</formula>
    </cfRule>
  </conditionalFormatting>
  <conditionalFormatting sqref="BU9">
    <cfRule type="expression" priority="34" aboveAverage="0" equalAverage="0" bottom="0" percent="0" rank="0" text="" dxfId="2">
      <formula>BU$9="nl"</formula>
    </cfRule>
  </conditionalFormatting>
  <conditionalFormatting sqref="BV9">
    <cfRule type="expression" priority="35" aboveAverage="0" equalAverage="0" bottom="0" percent="0" rank="0" text="" dxfId="2">
      <formula>BV$9="nl"</formula>
    </cfRule>
  </conditionalFormatting>
  <conditionalFormatting sqref="BW9">
    <cfRule type="expression" priority="36" aboveAverage="0" equalAverage="0" bottom="0" percent="0" rank="0" text="" dxfId="2">
      <formula>BW$9="nl"</formula>
    </cfRule>
  </conditionalFormatting>
  <conditionalFormatting sqref="BX9">
    <cfRule type="expression" priority="37" aboveAverage="0" equalAverage="0" bottom="0" percent="0" rank="0" text="" dxfId="2">
      <formula>BX$9="nl"</formula>
    </cfRule>
  </conditionalFormatting>
  <conditionalFormatting sqref="BY9">
    <cfRule type="expression" priority="38" aboveAverage="0" equalAverage="0" bottom="0" percent="0" rank="0" text="" dxfId="2">
      <formula>BY$9="nl"</formula>
    </cfRule>
  </conditionalFormatting>
  <conditionalFormatting sqref="BZ9">
    <cfRule type="expression" priority="39" aboveAverage="0" equalAverage="0" bottom="0" percent="0" rank="0" text="" dxfId="2">
      <formula>BZ$9="nl"</formula>
    </cfRule>
  </conditionalFormatting>
  <conditionalFormatting sqref="CA9">
    <cfRule type="expression" priority="40" aboveAverage="0" equalAverage="0" bottom="0" percent="0" rank="0" text="" dxfId="2">
      <formula>CA$9="nl"</formula>
    </cfRule>
  </conditionalFormatting>
  <conditionalFormatting sqref="CB9">
    <cfRule type="expression" priority="41" aboveAverage="0" equalAverage="0" bottom="0" percent="0" rank="0" text="" dxfId="2">
      <formula>CB$9="nl"</formula>
    </cfRule>
  </conditionalFormatting>
  <conditionalFormatting sqref="CC9">
    <cfRule type="expression" priority="42" aboveAverage="0" equalAverage="0" bottom="0" percent="0" rank="0" text="" dxfId="2">
      <formula>CC$9="nl"</formula>
    </cfRule>
  </conditionalFormatting>
  <conditionalFormatting sqref="CD9">
    <cfRule type="expression" priority="43" aboveAverage="0" equalAverage="0" bottom="0" percent="0" rank="0" text="" dxfId="2">
      <formula>CD$9="nl"</formula>
    </cfRule>
  </conditionalFormatting>
  <conditionalFormatting sqref="CE9">
    <cfRule type="expression" priority="44" aboveAverage="0" equalAverage="0" bottom="0" percent="0" rank="0" text="" dxfId="2">
      <formula>CE$9="nl"</formula>
    </cfRule>
  </conditionalFormatting>
  <conditionalFormatting sqref="CF9">
    <cfRule type="expression" priority="45" aboveAverage="0" equalAverage="0" bottom="0" percent="0" rank="0" text="" dxfId="2">
      <formula>CF$9="nl"</formula>
    </cfRule>
  </conditionalFormatting>
  <conditionalFormatting sqref="CG9">
    <cfRule type="expression" priority="46" aboveAverage="0" equalAverage="0" bottom="0" percent="0" rank="0" text="" dxfId="2">
      <formula>CG$9="nl"</formula>
    </cfRule>
  </conditionalFormatting>
  <conditionalFormatting sqref="CH9">
    <cfRule type="expression" priority="47" aboveAverage="0" equalAverage="0" bottom="0" percent="0" rank="0" text="" dxfId="2">
      <formula>CH$9="nl"</formula>
    </cfRule>
  </conditionalFormatting>
  <conditionalFormatting sqref="CI9">
    <cfRule type="expression" priority="48" aboveAverage="0" equalAverage="0" bottom="0" percent="0" rank="0" text="" dxfId="2">
      <formula>CI$9="nl"</formula>
    </cfRule>
  </conditionalFormatting>
  <conditionalFormatting sqref="CJ9">
    <cfRule type="expression" priority="49" aboveAverage="0" equalAverage="0" bottom="0" percent="0" rank="0" text="" dxfId="2">
      <formula>CJ$9="nl"</formula>
    </cfRule>
  </conditionalFormatting>
  <conditionalFormatting sqref="CK9">
    <cfRule type="expression" priority="50" aboveAverage="0" equalAverage="0" bottom="0" percent="0" rank="0" text="" dxfId="2">
      <formula>CK$9="nl"</formula>
    </cfRule>
  </conditionalFormatting>
  <conditionalFormatting sqref="CL9">
    <cfRule type="expression" priority="51" aboveAverage="0" equalAverage="0" bottom="0" percent="0" rank="0" text="" dxfId="2">
      <formula>CL$9="nl"</formula>
    </cfRule>
  </conditionalFormatting>
  <conditionalFormatting sqref="CM9">
    <cfRule type="expression" priority="52" aboveAverage="0" equalAverage="0" bottom="0" percent="0" rank="0" text="" dxfId="2">
      <formula>CM$9="nl"</formula>
    </cfRule>
  </conditionalFormatting>
  <conditionalFormatting sqref="CN9">
    <cfRule type="expression" priority="53" aboveAverage="0" equalAverage="0" bottom="0" percent="0" rank="0" text="" dxfId="2">
      <formula>CN$9="nl"</formula>
    </cfRule>
  </conditionalFormatting>
  <conditionalFormatting sqref="CO9">
    <cfRule type="expression" priority="54" aboveAverage="0" equalAverage="0" bottom="0" percent="0" rank="0" text="" dxfId="2">
      <formula>CO$9="nl"</formula>
    </cfRule>
  </conditionalFormatting>
  <conditionalFormatting sqref="CP9">
    <cfRule type="expression" priority="55" aboveAverage="0" equalAverage="0" bottom="0" percent="0" rank="0" text="" dxfId="2">
      <formula>CP$9="nl"</formula>
    </cfRule>
  </conditionalFormatting>
  <conditionalFormatting sqref="CQ9">
    <cfRule type="expression" priority="56" aboveAverage="0" equalAverage="0" bottom="0" percent="0" rank="0" text="" dxfId="2">
      <formula>CQ$9="nl"</formula>
    </cfRule>
  </conditionalFormatting>
  <conditionalFormatting sqref="CR9">
    <cfRule type="expression" priority="57" aboveAverage="0" equalAverage="0" bottom="0" percent="0" rank="0" text="" dxfId="2">
      <formula>CR$9="nl"</formula>
    </cfRule>
  </conditionalFormatting>
  <conditionalFormatting sqref="CS9">
    <cfRule type="expression" priority="58" aboveAverage="0" equalAverage="0" bottom="0" percent="0" rank="0" text="" dxfId="2">
      <formula>CS$9="nl"</formula>
    </cfRule>
  </conditionalFormatting>
  <conditionalFormatting sqref="CT9">
    <cfRule type="expression" priority="59" aboveAverage="0" equalAverage="0" bottom="0" percent="0" rank="0" text="" dxfId="2">
      <formula>CT$9="nl"</formula>
    </cfRule>
  </conditionalFormatting>
  <conditionalFormatting sqref="CU9">
    <cfRule type="expression" priority="60" aboveAverage="0" equalAverage="0" bottom="0" percent="0" rank="0" text="" dxfId="2">
      <formula>CU$9="nl"</formula>
    </cfRule>
  </conditionalFormatting>
  <conditionalFormatting sqref="CV9">
    <cfRule type="expression" priority="61" aboveAverage="0" equalAverage="0" bottom="0" percent="0" rank="0" text="" dxfId="2">
      <formula>CV$9="nl"</formula>
    </cfRule>
  </conditionalFormatting>
  <conditionalFormatting sqref="CW9">
    <cfRule type="expression" priority="62" aboveAverage="0" equalAverage="0" bottom="0" percent="0" rank="0" text="" dxfId="2">
      <formula>CW$9="nl"</formula>
    </cfRule>
  </conditionalFormatting>
  <conditionalFormatting sqref="CX9">
    <cfRule type="expression" priority="63" aboveAverage="0" equalAverage="0" bottom="0" percent="0" rank="0" text="" dxfId="2">
      <formula>CX$9="nl"</formula>
    </cfRule>
  </conditionalFormatting>
  <conditionalFormatting sqref="CY9">
    <cfRule type="expression" priority="64" aboveAverage="0" equalAverage="0" bottom="0" percent="0" rank="0" text="" dxfId="2">
      <formula>CY$9="nl"</formula>
    </cfRule>
  </conditionalFormatting>
  <conditionalFormatting sqref="CZ9">
    <cfRule type="expression" priority="65" aboveAverage="0" equalAverage="0" bottom="0" percent="0" rank="0" text="" dxfId="2">
      <formula>CZ$9="nl"</formula>
    </cfRule>
  </conditionalFormatting>
  <conditionalFormatting sqref="DA9">
    <cfRule type="expression" priority="66" aboveAverage="0" equalAverage="0" bottom="0" percent="0" rank="0" text="" dxfId="2">
      <formula>DA$9="nl"</formula>
    </cfRule>
  </conditionalFormatting>
  <conditionalFormatting sqref="DB9">
    <cfRule type="expression" priority="67" aboveAverage="0" equalAverage="0" bottom="0" percent="0" rank="0" text="" dxfId="2">
      <formula>DB$9="nl"</formula>
    </cfRule>
  </conditionalFormatting>
  <conditionalFormatting sqref="DC9">
    <cfRule type="expression" priority="68" aboveAverage="0" equalAverage="0" bottom="0" percent="0" rank="0" text="" dxfId="2">
      <formula>DC$9="nl"</formula>
    </cfRule>
  </conditionalFormatting>
  <conditionalFormatting sqref="DD9">
    <cfRule type="expression" priority="69" aboveAverage="0" equalAverage="0" bottom="0" percent="0" rank="0" text="" dxfId="2">
      <formula>DD$9="nl"</formula>
    </cfRule>
  </conditionalFormatting>
  <conditionalFormatting sqref="DE9">
    <cfRule type="expression" priority="70" aboveAverage="0" equalAverage="0" bottom="0" percent="0" rank="0" text="" dxfId="2">
      <formula>DE$9="nl"</formula>
    </cfRule>
  </conditionalFormatting>
  <conditionalFormatting sqref="DF9">
    <cfRule type="expression" priority="71" aboveAverage="0" equalAverage="0" bottom="0" percent="0" rank="0" text="" dxfId="2">
      <formula>DF$9="nl"</formula>
    </cfRule>
  </conditionalFormatting>
  <conditionalFormatting sqref="DG9">
    <cfRule type="expression" priority="72" aboveAverage="0" equalAverage="0" bottom="0" percent="0" rank="0" text="" dxfId="2">
      <formula>DG$9="nl"</formula>
    </cfRule>
  </conditionalFormatting>
  <conditionalFormatting sqref="DH9">
    <cfRule type="expression" priority="73" aboveAverage="0" equalAverage="0" bottom="0" percent="0" rank="0" text="" dxfId="2">
      <formula>DH$9="nl"</formula>
    </cfRule>
  </conditionalFormatting>
  <conditionalFormatting sqref="DI9">
    <cfRule type="expression" priority="74" aboveAverage="0" equalAverage="0" bottom="0" percent="0" rank="0" text="" dxfId="2">
      <formula>DI$9="nl"</formula>
    </cfRule>
  </conditionalFormatting>
  <conditionalFormatting sqref="DJ9">
    <cfRule type="expression" priority="75" aboveAverage="0" equalAverage="0" bottom="0" percent="0" rank="0" text="" dxfId="2">
      <formula>DJ$9="nl"</formula>
    </cfRule>
  </conditionalFormatting>
  <conditionalFormatting sqref="DK9">
    <cfRule type="expression" priority="76" aboveAverage="0" equalAverage="0" bottom="0" percent="0" rank="0" text="" dxfId="2">
      <formula>DK$9="nl"</formula>
    </cfRule>
  </conditionalFormatting>
  <conditionalFormatting sqref="DL9">
    <cfRule type="expression" priority="77" aboveAverage="0" equalAverage="0" bottom="0" percent="0" rank="0" text="" dxfId="2">
      <formula>DL$9="nl"</formula>
    </cfRule>
  </conditionalFormatting>
  <conditionalFormatting sqref="DM9">
    <cfRule type="expression" priority="78" aboveAverage="0" equalAverage="0" bottom="0" percent="0" rank="0" text="" dxfId="2">
      <formula>DM$9="nl"</formula>
    </cfRule>
  </conditionalFormatting>
  <conditionalFormatting sqref="DN9">
    <cfRule type="expression" priority="79" aboveAverage="0" equalAverage="0" bottom="0" percent="0" rank="0" text="" dxfId="2">
      <formula>DN$9="nl"</formula>
    </cfRule>
  </conditionalFormatting>
  <conditionalFormatting sqref="DO9">
    <cfRule type="expression" priority="80" aboveAverage="0" equalAverage="0" bottom="0" percent="0" rank="0" text="" dxfId="2">
      <formula>DO$9="nl"</formula>
    </cfRule>
  </conditionalFormatting>
  <conditionalFormatting sqref="DP9">
    <cfRule type="expression" priority="81" aboveAverage="0" equalAverage="0" bottom="0" percent="0" rank="0" text="" dxfId="2">
      <formula>DP$9="nl"</formula>
    </cfRule>
  </conditionalFormatting>
  <conditionalFormatting sqref="DQ9">
    <cfRule type="expression" priority="82" aboveAverage="0" equalAverage="0" bottom="0" percent="0" rank="0" text="" dxfId="2">
      <formula>DQ$9="nl"</formula>
    </cfRule>
  </conditionalFormatting>
  <conditionalFormatting sqref="DR9">
    <cfRule type="expression" priority="83" aboveAverage="0" equalAverage="0" bottom="0" percent="0" rank="0" text="" dxfId="2">
      <formula>DR$9="nl"</formula>
    </cfRule>
  </conditionalFormatting>
  <conditionalFormatting sqref="DS9">
    <cfRule type="expression" priority="84" aboveAverage="0" equalAverage="0" bottom="0" percent="0" rank="0" text="" dxfId="2">
      <formula>DS$9="nl"</formula>
    </cfRule>
  </conditionalFormatting>
  <conditionalFormatting sqref="DT9">
    <cfRule type="expression" priority="85" aboveAverage="0" equalAverage="0" bottom="0" percent="0" rank="0" text="" dxfId="2">
      <formula>DT$9="nl"</formula>
    </cfRule>
  </conditionalFormatting>
  <conditionalFormatting sqref="DU9:EH9">
    <cfRule type="expression" priority="86" aboveAverage="0" equalAverage="0" bottom="0" percent="0" rank="0" text="" dxfId="2">
      <formula>DU$9="nl"</formula>
    </cfRule>
  </conditionalFormatting>
  <conditionalFormatting sqref="EI9">
    <cfRule type="expression" priority="87" aboveAverage="0" equalAverage="0" bottom="0" percent="0" rank="0" text="" dxfId="2">
      <formula>EI$9="nl"</formula>
    </cfRule>
  </conditionalFormatting>
  <conditionalFormatting sqref="EJ9">
    <cfRule type="expression" priority="88" aboveAverage="0" equalAverage="0" bottom="0" percent="0" rank="0" text="" dxfId="2">
      <formula>EJ$9="nl"</formula>
    </cfRule>
  </conditionalFormatting>
  <conditionalFormatting sqref="EK9">
    <cfRule type="expression" priority="89" aboveAverage="0" equalAverage="0" bottom="0" percent="0" rank="0" text="" dxfId="2">
      <formula>EK$9="nl"</formula>
    </cfRule>
  </conditionalFormatting>
  <conditionalFormatting sqref="EL9">
    <cfRule type="expression" priority="90" aboveAverage="0" equalAverage="0" bottom="0" percent="0" rank="0" text="" dxfId="2">
      <formula>EL$9="nl"</formula>
    </cfRule>
  </conditionalFormatting>
  <conditionalFormatting sqref="EM9">
    <cfRule type="expression" priority="91" aboveAverage="0" equalAverage="0" bottom="0" percent="0" rank="0" text="" dxfId="2">
      <formula>EM$9="nl"</formula>
    </cfRule>
  </conditionalFormatting>
  <conditionalFormatting sqref="EN9">
    <cfRule type="expression" priority="92" aboveAverage="0" equalAverage="0" bottom="0" percent="0" rank="0" text="" dxfId="2">
      <formula>EN$9="nl"</formula>
    </cfRule>
  </conditionalFormatting>
  <conditionalFormatting sqref="EO9">
    <cfRule type="expression" priority="93" aboveAverage="0" equalAverage="0" bottom="0" percent="0" rank="0" text="" dxfId="2">
      <formula>EO$9="nl"</formula>
    </cfRule>
  </conditionalFormatting>
  <conditionalFormatting sqref="EP9">
    <cfRule type="expression" priority="94" aboveAverage="0" equalAverage="0" bottom="0" percent="0" rank="0" text="" dxfId="2">
      <formula>EP$9="nl"</formula>
    </cfRule>
  </conditionalFormatting>
  <conditionalFormatting sqref="EQ9">
    <cfRule type="expression" priority="95" aboveAverage="0" equalAverage="0" bottom="0" percent="0" rank="0" text="" dxfId="2">
      <formula>EQ$9="nl"</formula>
    </cfRule>
  </conditionalFormatting>
  <conditionalFormatting sqref="ER9:EY9">
    <cfRule type="expression" priority="96" aboveAverage="0" equalAverage="0" bottom="0" percent="0" rank="0" text="" dxfId="2">
      <formula>ER$9="nl"</formula>
    </cfRule>
  </conditionalFormatting>
  <conditionalFormatting sqref="EZ9">
    <cfRule type="expression" priority="97" aboveAverage="0" equalAverage="0" bottom="0" percent="0" rank="0" text="" dxfId="2">
      <formula>EZ$9="nl"</formula>
    </cfRule>
  </conditionalFormatting>
  <conditionalFormatting sqref="FA9">
    <cfRule type="expression" priority="98" aboveAverage="0" equalAverage="0" bottom="0" percent="0" rank="0" text="" dxfId="2">
      <formula>FA$9="nl"</formula>
    </cfRule>
  </conditionalFormatting>
  <conditionalFormatting sqref="FB9">
    <cfRule type="expression" priority="99" aboveAverage="0" equalAverage="0" bottom="0" percent="0" rank="0" text="" dxfId="2">
      <formula>FB$9="nl"</formula>
    </cfRule>
  </conditionalFormatting>
  <conditionalFormatting sqref="FC9">
    <cfRule type="expression" priority="100" aboveAverage="0" equalAverage="0" bottom="0" percent="0" rank="0" text="" dxfId="2">
      <formula>FC$9="nl"</formula>
    </cfRule>
  </conditionalFormatting>
  <conditionalFormatting sqref="FD9">
    <cfRule type="expression" priority="101" aboveAverage="0" equalAverage="0" bottom="0" percent="0" rank="0" text="" dxfId="2">
      <formula>FD$9="nl"</formula>
    </cfRule>
  </conditionalFormatting>
  <conditionalFormatting sqref="FE9">
    <cfRule type="expression" priority="102" aboveAverage="0" equalAverage="0" bottom="0" percent="0" rank="0" text="" dxfId="2">
      <formula>FE$9="nl"</formula>
    </cfRule>
  </conditionalFormatting>
  <conditionalFormatting sqref="FF9">
    <cfRule type="expression" priority="103" aboveAverage="0" equalAverage="0" bottom="0" percent="0" rank="0" text="" dxfId="2">
      <formula>FF$9="nl"</formula>
    </cfRule>
  </conditionalFormatting>
  <conditionalFormatting sqref="FG9">
    <cfRule type="expression" priority="104" aboveAverage="0" equalAverage="0" bottom="0" percent="0" rank="0" text="" dxfId="2">
      <formula>FG$9="nl"</formula>
    </cfRule>
  </conditionalFormatting>
  <conditionalFormatting sqref="FH9">
    <cfRule type="expression" priority="105" aboveAverage="0" equalAverage="0" bottom="0" percent="0" rank="0" text="" dxfId="2">
      <formula>FH$9="nl"</formula>
    </cfRule>
  </conditionalFormatting>
  <conditionalFormatting sqref="FI9">
    <cfRule type="expression" priority="106" aboveAverage="0" equalAverage="0" bottom="0" percent="0" rank="0" text="" dxfId="2">
      <formula>FI$9="nl"</formula>
    </cfRule>
  </conditionalFormatting>
  <conditionalFormatting sqref="FJ9">
    <cfRule type="expression" priority="107" aboveAverage="0" equalAverage="0" bottom="0" percent="0" rank="0" text="" dxfId="2">
      <formula>FJ$9="nl"</formula>
    </cfRule>
  </conditionalFormatting>
  <conditionalFormatting sqref="FK9">
    <cfRule type="expression" priority="108" aboveAverage="0" equalAverage="0" bottom="0" percent="0" rank="0" text="" dxfId="2">
      <formula>FK$9="nl"</formula>
    </cfRule>
  </conditionalFormatting>
  <conditionalFormatting sqref="FL9">
    <cfRule type="expression" priority="109" aboveAverage="0" equalAverage="0" bottom="0" percent="0" rank="0" text="" dxfId="2">
      <formula>FL$9="nl"</formula>
    </cfRule>
  </conditionalFormatting>
  <conditionalFormatting sqref="FM9">
    <cfRule type="expression" priority="110" aboveAverage="0" equalAverage="0" bottom="0" percent="0" rank="0" text="" dxfId="2">
      <formula>FM$9="nl"</formula>
    </cfRule>
  </conditionalFormatting>
  <conditionalFormatting sqref="FN9">
    <cfRule type="expression" priority="111" aboveAverage="0" equalAverage="0" bottom="0" percent="0" rank="0" text="" dxfId="2">
      <formula>FN$9="nl"</formula>
    </cfRule>
  </conditionalFormatting>
  <conditionalFormatting sqref="FO9">
    <cfRule type="expression" priority="112" aboveAverage="0" equalAverage="0" bottom="0" percent="0" rank="0" text="" dxfId="2">
      <formula>FO$9="nl"</formula>
    </cfRule>
  </conditionalFormatting>
  <conditionalFormatting sqref="FP9">
    <cfRule type="expression" priority="113" aboveAverage="0" equalAverage="0" bottom="0" percent="0" rank="0" text="" dxfId="2">
      <formula>FP$9="nl"</formula>
    </cfRule>
  </conditionalFormatting>
  <conditionalFormatting sqref="FQ9">
    <cfRule type="expression" priority="114" aboveAverage="0" equalAverage="0" bottom="0" percent="0" rank="0" text="" dxfId="2">
      <formula>FQ$9="nl"</formula>
    </cfRule>
  </conditionalFormatting>
  <conditionalFormatting sqref="FR9">
    <cfRule type="expression" priority="115" aboveAverage="0" equalAverage="0" bottom="0" percent="0" rank="0" text="" dxfId="2">
      <formula>FR$9="nl"</formula>
    </cfRule>
  </conditionalFormatting>
  <conditionalFormatting sqref="FS9">
    <cfRule type="expression" priority="116" aboveAverage="0" equalAverage="0" bottom="0" percent="0" rank="0" text="" dxfId="2">
      <formula>FS$9="nl"</formula>
    </cfRule>
  </conditionalFormatting>
  <conditionalFormatting sqref="FT9">
    <cfRule type="expression" priority="117" aboveAverage="0" equalAverage="0" bottom="0" percent="0" rank="0" text="" dxfId="2">
      <formula>FT$9="nl"</formula>
    </cfRule>
  </conditionalFormatting>
  <conditionalFormatting sqref="FU9">
    <cfRule type="expression" priority="118" aboveAverage="0" equalAverage="0" bottom="0" percent="0" rank="0" text="" dxfId="2">
      <formula>FU$9="nl"</formula>
    </cfRule>
  </conditionalFormatting>
  <conditionalFormatting sqref="FV9">
    <cfRule type="expression" priority="119" aboveAverage="0" equalAverage="0" bottom="0" percent="0" rank="0" text="" dxfId="2">
      <formula>FV$9="nl"</formula>
    </cfRule>
  </conditionalFormatting>
  <conditionalFormatting sqref="FW9">
    <cfRule type="expression" priority="120" aboveAverage="0" equalAverage="0" bottom="0" percent="0" rank="0" text="" dxfId="2">
      <formula>FW$9="nl"</formula>
    </cfRule>
  </conditionalFormatting>
  <conditionalFormatting sqref="FX9">
    <cfRule type="expression" priority="121" aboveAverage="0" equalAverage="0" bottom="0" percent="0" rank="0" text="" dxfId="2">
      <formula>FX$9="nl"</formula>
    </cfRule>
  </conditionalFormatting>
  <conditionalFormatting sqref="FY9">
    <cfRule type="expression" priority="122" aboveAverage="0" equalAverage="0" bottom="0" percent="0" rank="0" text="" dxfId="2">
      <formula>FY$9="nl"</formula>
    </cfRule>
  </conditionalFormatting>
  <conditionalFormatting sqref="FZ9">
    <cfRule type="expression" priority="123" aboveAverage="0" equalAverage="0" bottom="0" percent="0" rank="0" text="" dxfId="2">
      <formula>FZ$9="nl"</formula>
    </cfRule>
  </conditionalFormatting>
  <conditionalFormatting sqref="GA9">
    <cfRule type="expression" priority="124" aboveAverage="0" equalAverage="0" bottom="0" percent="0" rank="0" text="" dxfId="2">
      <formula>GA$9="nl"</formula>
    </cfRule>
  </conditionalFormatting>
  <conditionalFormatting sqref="GB9">
    <cfRule type="expression" priority="125" aboveAverage="0" equalAverage="0" bottom="0" percent="0" rank="0" text="" dxfId="2">
      <formula>GB$9="nl"</formula>
    </cfRule>
  </conditionalFormatting>
  <conditionalFormatting sqref="GC9">
    <cfRule type="expression" priority="126" aboveAverage="0" equalAverage="0" bottom="0" percent="0" rank="0" text="" dxfId="2">
      <formula>GC$9="nl"</formula>
    </cfRule>
  </conditionalFormatting>
  <conditionalFormatting sqref="GD9">
    <cfRule type="expression" priority="127" aboveAverage="0" equalAverage="0" bottom="0" percent="0" rank="0" text="" dxfId="2">
      <formula>GD$9="nl"</formula>
    </cfRule>
  </conditionalFormatting>
  <conditionalFormatting sqref="GE9">
    <cfRule type="expression" priority="128" aboveAverage="0" equalAverage="0" bottom="0" percent="0" rank="0" text="" dxfId="2">
      <formula>GE$9="nl"</formula>
    </cfRule>
  </conditionalFormatting>
  <conditionalFormatting sqref="GF9">
    <cfRule type="expression" priority="129" aboveAverage="0" equalAverage="0" bottom="0" percent="0" rank="0" text="" dxfId="2">
      <formula>GF$9="nl"</formula>
    </cfRule>
  </conditionalFormatting>
  <conditionalFormatting sqref="GG9">
    <cfRule type="expression" priority="130" aboveAverage="0" equalAverage="0" bottom="0" percent="0" rank="0" text="" dxfId="2">
      <formula>GG$9="nl"</formula>
    </cfRule>
  </conditionalFormatting>
  <conditionalFormatting sqref="GH9">
    <cfRule type="expression" priority="131" aboveAverage="0" equalAverage="0" bottom="0" percent="0" rank="0" text="" dxfId="2">
      <formula>GH$9="nl"</formula>
    </cfRule>
  </conditionalFormatting>
  <conditionalFormatting sqref="GI9">
    <cfRule type="expression" priority="132" aboveAverage="0" equalAverage="0" bottom="0" percent="0" rank="0" text="" dxfId="2">
      <formula>GI$9="nl"</formula>
    </cfRule>
  </conditionalFormatting>
  <conditionalFormatting sqref="GJ9">
    <cfRule type="expression" priority="133" aboveAverage="0" equalAverage="0" bottom="0" percent="0" rank="0" text="" dxfId="2">
      <formula>GJ$9="nl"</formula>
    </cfRule>
  </conditionalFormatting>
  <conditionalFormatting sqref="GK9">
    <cfRule type="expression" priority="134" aboveAverage="0" equalAverage="0" bottom="0" percent="0" rank="0" text="" dxfId="2">
      <formula>GK$9="nl"</formula>
    </cfRule>
  </conditionalFormatting>
  <conditionalFormatting sqref="GL9:GS9">
    <cfRule type="expression" priority="135" aboveAverage="0" equalAverage="0" bottom="0" percent="0" rank="0" text="" dxfId="2">
      <formula>GL$9="nl"</formula>
    </cfRule>
  </conditionalFormatting>
  <conditionalFormatting sqref="GT9">
    <cfRule type="expression" priority="136" aboveAverage="0" equalAverage="0" bottom="0" percent="0" rank="0" text="" dxfId="2">
      <formula>GT$9="nl"</formula>
    </cfRule>
  </conditionalFormatting>
  <conditionalFormatting sqref="GU9">
    <cfRule type="expression" priority="137" aboveAverage="0" equalAverage="0" bottom="0" percent="0" rank="0" text="" dxfId="2">
      <formula>GU$9="nl"</formula>
    </cfRule>
  </conditionalFormatting>
  <conditionalFormatting sqref="GV9">
    <cfRule type="expression" priority="138" aboveAverage="0" equalAverage="0" bottom="0" percent="0" rank="0" text="" dxfId="2">
      <formula>GV$9="nl"</formula>
    </cfRule>
  </conditionalFormatting>
  <conditionalFormatting sqref="GW9:HB9">
    <cfRule type="expression" priority="139" aboveAverage="0" equalAverage="0" bottom="0" percent="0" rank="0" text="" dxfId="2">
      <formula>GW$9="nl"</formula>
    </cfRule>
  </conditionalFormatting>
  <conditionalFormatting sqref="HC9">
    <cfRule type="expression" priority="140" aboveAverage="0" equalAverage="0" bottom="0" percent="0" rank="0" text="" dxfId="2">
      <formula>HC$9="nl"</formula>
    </cfRule>
  </conditionalFormatting>
  <conditionalFormatting sqref="HD9">
    <cfRule type="expression" priority="141" aboveAverage="0" equalAverage="0" bottom="0" percent="0" rank="0" text="" dxfId="2">
      <formula>HD$9="nl"</formula>
    </cfRule>
  </conditionalFormatting>
  <conditionalFormatting sqref="HE9">
    <cfRule type="expression" priority="142" aboveAverage="0" equalAverage="0" bottom="0" percent="0" rank="0" text="" dxfId="2">
      <formula>HE$9="nl"</formula>
    </cfRule>
  </conditionalFormatting>
  <conditionalFormatting sqref="HF9">
    <cfRule type="expression" priority="143" aboveAverage="0" equalAverage="0" bottom="0" percent="0" rank="0" text="" dxfId="2">
      <formula>HF$9="nl"</formula>
    </cfRule>
  </conditionalFormatting>
  <conditionalFormatting sqref="HG9">
    <cfRule type="expression" priority="144" aboveAverage="0" equalAverage="0" bottom="0" percent="0" rank="0" text="" dxfId="2">
      <formula>HG$9="nl"</formula>
    </cfRule>
  </conditionalFormatting>
  <conditionalFormatting sqref="HH9">
    <cfRule type="expression" priority="145" aboveAverage="0" equalAverage="0" bottom="0" percent="0" rank="0" text="" dxfId="2">
      <formula>HH$9="nl"</formula>
    </cfRule>
  </conditionalFormatting>
  <conditionalFormatting sqref="HI9">
    <cfRule type="expression" priority="146" aboveAverage="0" equalAverage="0" bottom="0" percent="0" rank="0" text="" dxfId="2">
      <formula>HI$9="nl"</formula>
    </cfRule>
  </conditionalFormatting>
  <conditionalFormatting sqref="HJ9">
    <cfRule type="expression" priority="147" aboveAverage="0" equalAverage="0" bottom="0" percent="0" rank="0" text="" dxfId="2">
      <formula>HJ$9="nl"</formula>
    </cfRule>
  </conditionalFormatting>
  <conditionalFormatting sqref="HK9">
    <cfRule type="expression" priority="148" aboveAverage="0" equalAverage="0" bottom="0" percent="0" rank="0" text="" dxfId="2">
      <formula>HK$9="nl"</formula>
    </cfRule>
  </conditionalFormatting>
  <conditionalFormatting sqref="D6">
    <cfRule type="expression" priority="149" aboveAverage="0" equalAverage="0" bottom="0" percent="0" rank="0" text="" dxfId="4">
      <formula>'DATOS ACT CENTRO'!$D$12="OK"</formula>
    </cfRule>
  </conditionalFormatting>
  <conditionalFormatting sqref="D5">
    <cfRule type="expression" priority="150" aboveAverage="0" equalAverage="0" bottom="0" percent="0" rank="0" text="" dxfId="4">
      <formula>'DATOS ACT CENTRO'!$D$11="OK"</formula>
    </cfRule>
  </conditionalFormatting>
  <conditionalFormatting sqref="E6:M6">
    <cfRule type="cellIs" priority="151" operator="notEqual" aboveAverage="0" equalAverage="0" bottom="0" percent="0" rank="0" text="" dxfId="3">
      <formula>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1" sqref="E4:M8 A47"/>
    </sheetView>
  </sheetViews>
  <sheetFormatPr defaultRowHeight="13.8" zeroHeight="false" outlineLevelRow="0" outlineLevelCol="0"/>
  <cols>
    <col collapsed="false" customWidth="true" hidden="false" outlineLevel="0" max="2" min="2" style="0" width="13.91"/>
    <col collapsed="false" customWidth="true" hidden="false" outlineLevel="0" max="3" min="3" style="0" width="41.03"/>
    <col collapsed="false" customWidth="true" hidden="true" outlineLevel="0" max="6" min="4" style="0" width="14.52"/>
    <col collapsed="false" customWidth="true" hidden="false" outlineLevel="0" max="7" min="7" style="0" width="37.53"/>
  </cols>
  <sheetData>
    <row r="1" customFormat="false" ht="13.8" hidden="false" customHeight="false" outlineLevel="0" collapsed="false">
      <c r="A1" s="104" t="s">
        <v>30</v>
      </c>
      <c r="B1" s="105" t="s">
        <v>31</v>
      </c>
      <c r="C1" s="105" t="s">
        <v>32</v>
      </c>
      <c r="D1" s="105" t="s">
        <v>33</v>
      </c>
      <c r="E1" s="105" t="s">
        <v>34</v>
      </c>
      <c r="F1" s="106" t="s">
        <v>35</v>
      </c>
      <c r="G1" s="106" t="s">
        <v>36</v>
      </c>
      <c r="H1" s="106" t="s">
        <v>37</v>
      </c>
      <c r="I1" s="106" t="s">
        <v>16</v>
      </c>
      <c r="J1" s="106" t="s">
        <v>38</v>
      </c>
      <c r="K1" s="106" t="s">
        <v>39</v>
      </c>
      <c r="L1" s="107" t="s">
        <v>40</v>
      </c>
      <c r="M1" s="108" t="s">
        <v>41</v>
      </c>
    </row>
    <row r="2" customFormat="false" ht="13.8" hidden="false" customHeight="false" outlineLevel="0" collapsed="false">
      <c r="A2" s="10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2"/>
    </row>
    <row r="3" customFormat="false" ht="13.8" hidden="false" customHeight="false" outlineLevel="0" collapsed="false">
      <c r="A3" s="109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2"/>
    </row>
    <row r="4" customFormat="false" ht="13.8" hidden="false" customHeight="false" outlineLevel="0" collapsed="false">
      <c r="A4" s="109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2"/>
    </row>
    <row r="5" customFormat="false" ht="13.8" hidden="false" customHeight="false" outlineLevel="0" collapsed="false">
      <c r="A5" s="10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2"/>
    </row>
    <row r="6" customFormat="false" ht="13.8" hidden="false" customHeight="false" outlineLevel="0" collapsed="false">
      <c r="A6" s="109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2"/>
    </row>
    <row r="7" customFormat="false" ht="13.8" hidden="false" customHeight="false" outlineLevel="0" collapsed="false">
      <c r="A7" s="109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2"/>
    </row>
    <row r="8" customFormat="false" ht="13.8" hidden="false" customHeight="false" outlineLevel="0" collapsed="false">
      <c r="A8" s="109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2"/>
    </row>
    <row r="9" customFormat="false" ht="13.8" hidden="false" customHeight="false" outlineLevel="0" collapsed="false">
      <c r="A9" s="109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2"/>
    </row>
    <row r="10" customFormat="false" ht="13.8" hidden="false" customHeight="false" outlineLevel="0" collapsed="false">
      <c r="A10" s="109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2"/>
    </row>
    <row r="11" customFormat="false" ht="13.8" hidden="false" customHeight="false" outlineLevel="0" collapsed="false">
      <c r="A11" s="109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2"/>
    </row>
    <row r="12" customFormat="false" ht="13.8" hidden="false" customHeight="false" outlineLevel="0" collapsed="false">
      <c r="A12" s="109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2"/>
    </row>
    <row r="13" customFormat="false" ht="13.8" hidden="false" customHeight="false" outlineLevel="0" collapsed="false">
      <c r="A13" s="109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2"/>
    </row>
    <row r="14" customFormat="false" ht="13.8" hidden="false" customHeight="false" outlineLevel="0" collapsed="false">
      <c r="A14" s="10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2"/>
    </row>
    <row r="15" customFormat="false" ht="13.8" hidden="false" customHeight="false" outlineLevel="0" collapsed="false">
      <c r="A15" s="109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2"/>
    </row>
    <row r="16" customFormat="false" ht="13.8" hidden="false" customHeight="false" outlineLevel="0" collapsed="false">
      <c r="A16" s="10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2"/>
    </row>
    <row r="17" customFormat="false" ht="13.8" hidden="false" customHeight="false" outlineLevel="0" collapsed="false">
      <c r="A17" s="109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2"/>
    </row>
    <row r="18" customFormat="false" ht="13.8" hidden="false" customHeight="false" outlineLevel="0" collapsed="false">
      <c r="A18" s="109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2"/>
    </row>
    <row r="19" customFormat="false" ht="13.8" hidden="false" customHeight="false" outlineLevel="0" collapsed="false">
      <c r="A19" s="109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2"/>
    </row>
    <row r="20" customFormat="false" ht="13.8" hidden="false" customHeight="false" outlineLevel="0" collapsed="false">
      <c r="A20" s="109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2"/>
    </row>
    <row r="21" customFormat="false" ht="13.8" hidden="false" customHeight="false" outlineLevel="0" collapsed="false">
      <c r="A21" s="109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2"/>
    </row>
    <row r="22" customFormat="false" ht="13.8" hidden="false" customHeight="false" outlineLevel="0" collapsed="false">
      <c r="A22" s="109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2"/>
    </row>
    <row r="23" customFormat="false" ht="13.8" hidden="false" customHeight="false" outlineLevel="0" collapsed="false">
      <c r="A23" s="10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2"/>
    </row>
    <row r="24" customFormat="false" ht="13.8" hidden="false" customHeight="false" outlineLevel="0" collapsed="false">
      <c r="A24" s="109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2"/>
    </row>
    <row r="25" customFormat="false" ht="13.8" hidden="false" customHeight="false" outlineLevel="0" collapsed="false">
      <c r="A25" s="109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2"/>
    </row>
    <row r="26" customFormat="false" ht="13.8" hidden="false" customHeight="false" outlineLevel="0" collapsed="false">
      <c r="A26" s="109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2"/>
    </row>
    <row r="27" customFormat="false" ht="13.8" hidden="false" customHeight="false" outlineLevel="0" collapsed="false">
      <c r="A27" s="109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2"/>
    </row>
    <row r="28" customFormat="false" ht="13.8" hidden="false" customHeight="false" outlineLevel="0" collapsed="false">
      <c r="A28" s="109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2"/>
    </row>
    <row r="29" customFormat="false" ht="13.8" hidden="false" customHeight="false" outlineLevel="0" collapsed="false">
      <c r="A29" s="10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2"/>
    </row>
    <row r="30" customFormat="false" ht="13.8" hidden="false" customHeight="false" outlineLevel="0" collapsed="false">
      <c r="A30" s="109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2"/>
    </row>
    <row r="31" customFormat="false" ht="13.8" hidden="false" customHeight="false" outlineLevel="0" collapsed="false">
      <c r="A31" s="109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2"/>
    </row>
    <row r="32" customFormat="false" ht="13.8" hidden="false" customHeight="false" outlineLevel="0" collapsed="false">
      <c r="A32" s="109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2"/>
    </row>
    <row r="33" customFormat="false" ht="13.8" hidden="false" customHeight="false" outlineLevel="0" collapsed="false">
      <c r="A33" s="109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2"/>
    </row>
    <row r="34" customFormat="false" ht="13.8" hidden="false" customHeight="false" outlineLevel="0" collapsed="false">
      <c r="A34" s="109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2"/>
    </row>
    <row r="35" customFormat="false" ht="13.8" hidden="false" customHeight="false" outlineLevel="0" collapsed="false">
      <c r="A35" s="110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11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1" sqref="E4:M8 A20"/>
    </sheetView>
  </sheetViews>
  <sheetFormatPr defaultRowHeight="13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7.02"/>
    <col collapsed="false" customWidth="true" hidden="false" outlineLevel="0" max="3" min="3" style="0" width="38.35"/>
    <col collapsed="false" customWidth="true" hidden="false" outlineLevel="0" max="4" min="4" style="0" width="14.72"/>
    <col collapsed="false" customWidth="true" hidden="false" outlineLevel="0" max="5" min="5" style="0" width="61.42"/>
    <col collapsed="false" customWidth="true" hidden="false" outlineLevel="0" max="6" min="6" style="0" width="24.17"/>
    <col collapsed="false" customWidth="true" hidden="false" outlineLevel="0" max="7" min="7" style="0" width="34.42"/>
    <col collapsed="false" customWidth="true" hidden="false" outlineLevel="0" max="8" min="8" style="0" width="11.08"/>
    <col collapsed="false" customWidth="true" hidden="false" outlineLevel="0" max="9" min="9" style="0" width="63.85"/>
    <col collapsed="false" customWidth="true" hidden="false" outlineLevel="0" max="10" min="10" style="0" width="7.57"/>
    <col collapsed="false" customWidth="true" hidden="false" outlineLevel="0" max="11" min="11" style="0" width="26.44"/>
    <col collapsed="false" customWidth="true" hidden="false" outlineLevel="0" max="12" min="12" style="0" width="60.88"/>
    <col collapsed="false" customWidth="true" hidden="false" outlineLevel="0" max="13" min="13" style="0" width="13.24"/>
    <col collapsed="false" customWidth="true" hidden="false" outlineLevel="0" max="14" min="14" style="0" width="46.56"/>
    <col collapsed="false" customWidth="true" hidden="false" outlineLevel="0" max="15" min="15" style="0" width="55.5"/>
    <col collapsed="false" customWidth="true" hidden="false" outlineLevel="0" max="16" min="16" style="0" width="50.6"/>
    <col collapsed="false" customWidth="true" hidden="false" outlineLevel="0" max="17" min="17" style="0" width="68.7"/>
    <col collapsed="false" customWidth="true" hidden="false" outlineLevel="0" max="18" min="18" style="0" width="33.52"/>
    <col collapsed="false" customWidth="true" hidden="false" outlineLevel="0" max="19" min="19" style="0" width="8.24"/>
    <col collapsed="false" customWidth="true" hidden="false" outlineLevel="0" max="20" min="20" style="0" width="7.96"/>
    <col collapsed="false" customWidth="true" hidden="false" outlineLevel="0" max="21" min="21" style="0" width="17.02"/>
    <col collapsed="false" customWidth="true" hidden="false" outlineLevel="0" max="22" min="22" style="0" width="32.68"/>
    <col collapsed="false" customWidth="true" hidden="false" outlineLevel="0" max="23" min="23" style="0" width="11.34"/>
    <col collapsed="false" customWidth="true" hidden="false" outlineLevel="0" max="24" min="24" style="0" width="14.04"/>
    <col collapsed="false" customWidth="true" hidden="false" outlineLevel="0" max="25" min="25" style="0" width="47.01"/>
    <col collapsed="false" customWidth="true" hidden="false" outlineLevel="0" max="26" min="26" style="0" width="7.57"/>
    <col collapsed="false" customWidth="true" hidden="false" outlineLevel="0" max="27" min="27" style="0" width="27.92"/>
    <col collapsed="false" customWidth="true" hidden="false" outlineLevel="0" max="28" min="28" style="0" width="17.02"/>
    <col collapsed="false" customWidth="true" hidden="false" outlineLevel="0" max="30" min="29" style="0" width="13.24"/>
    <col collapsed="false" customWidth="true" hidden="false" outlineLevel="0" max="64" min="31" style="0" width="13.36"/>
  </cols>
  <sheetData>
    <row r="1" customFormat="false" ht="13.8" hidden="false" customHeight="false" outlineLevel="0" collapsed="false">
      <c r="A1" s="104" t="s">
        <v>30</v>
      </c>
      <c r="B1" s="105" t="s">
        <v>31</v>
      </c>
      <c r="C1" s="105" t="s">
        <v>32</v>
      </c>
      <c r="D1" s="105" t="s">
        <v>33</v>
      </c>
      <c r="E1" s="105" t="s">
        <v>34</v>
      </c>
      <c r="F1" s="106" t="s">
        <v>35</v>
      </c>
      <c r="G1" s="106" t="s">
        <v>36</v>
      </c>
      <c r="H1" s="106" t="s">
        <v>37</v>
      </c>
      <c r="I1" s="106" t="s">
        <v>16</v>
      </c>
      <c r="J1" s="106" t="s">
        <v>38</v>
      </c>
      <c r="K1" s="106" t="s">
        <v>39</v>
      </c>
      <c r="L1" s="107" t="s">
        <v>40</v>
      </c>
      <c r="M1" s="108" t="s">
        <v>41</v>
      </c>
    </row>
    <row r="2" customFormat="false" ht="13.8" hidden="false" customHeight="false" outlineLevel="0" collapsed="false">
      <c r="A2" s="10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2"/>
    </row>
    <row r="3" customFormat="false" ht="13.8" hidden="false" customHeight="false" outlineLevel="0" collapsed="false">
      <c r="A3" s="109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2"/>
    </row>
    <row r="4" customFormat="false" ht="13.8" hidden="false" customHeight="false" outlineLevel="0" collapsed="false">
      <c r="A4" s="109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2"/>
    </row>
    <row r="5" customFormat="false" ht="13.8" hidden="false" customHeight="false" outlineLevel="0" collapsed="false">
      <c r="A5" s="10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2"/>
    </row>
    <row r="6" customFormat="false" ht="13.8" hidden="false" customHeight="false" outlineLevel="0" collapsed="false">
      <c r="A6" s="109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2"/>
    </row>
    <row r="7" customFormat="false" ht="13.8" hidden="false" customHeight="false" outlineLevel="0" collapsed="false">
      <c r="A7" s="109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2"/>
    </row>
    <row r="8" customFormat="false" ht="13.8" hidden="false" customHeight="false" outlineLevel="0" collapsed="false">
      <c r="A8" s="109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2"/>
    </row>
    <row r="9" customFormat="false" ht="13.8" hidden="false" customHeight="false" outlineLevel="0" collapsed="false">
      <c r="A9" s="109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2"/>
    </row>
    <row r="10" customFormat="false" ht="13.8" hidden="false" customHeight="false" outlineLevel="0" collapsed="false">
      <c r="A10" s="109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2"/>
    </row>
    <row r="11" customFormat="false" ht="13.8" hidden="false" customHeight="false" outlineLevel="0" collapsed="false">
      <c r="A11" s="109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2"/>
    </row>
    <row r="12" customFormat="false" ht="13.8" hidden="false" customHeight="false" outlineLevel="0" collapsed="false">
      <c r="A12" s="110"/>
      <c r="B12" s="43"/>
      <c r="C12" s="43"/>
      <c r="D12" s="43"/>
      <c r="E12" s="43"/>
      <c r="F12" s="43"/>
      <c r="G12" s="90"/>
      <c r="H12" s="43"/>
      <c r="I12" s="43"/>
      <c r="J12" s="43"/>
      <c r="K12" s="43"/>
      <c r="L12" s="43"/>
      <c r="M12" s="11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S53" activeCellId="1" sqref="E4:M8 AS53"/>
    </sheetView>
  </sheetViews>
  <sheetFormatPr defaultRowHeight="13.8" zeroHeight="false" outlineLevelRow="0" outlineLevelCol="0"/>
  <cols>
    <col collapsed="false" customWidth="true" hidden="false" outlineLevel="0" max="1" min="1" style="0" width="72.22"/>
    <col collapsed="false" customWidth="true" hidden="false" outlineLevel="0" max="2" min="2" style="0" width="9.44"/>
    <col collapsed="false" customWidth="true" hidden="false" outlineLevel="0" max="7" min="3" style="0" width="8.37"/>
    <col collapsed="false" customWidth="true" hidden="false" outlineLevel="0" max="8" min="8" style="0" width="9.58"/>
    <col collapsed="false" customWidth="true" hidden="false" outlineLevel="0" max="9" min="9" style="0" width="8.76"/>
    <col collapsed="false" customWidth="true" hidden="false" outlineLevel="0" max="10" min="10" style="0" width="9.85"/>
    <col collapsed="false" customWidth="true" hidden="false" outlineLevel="0" max="41" min="11" style="0" width="9.85"/>
    <col collapsed="false" customWidth="true" hidden="false" outlineLevel="0" max="42" min="42" style="0" width="9.44"/>
    <col collapsed="false" customWidth="true" hidden="false" outlineLevel="0" max="43" min="43" style="0" width="5.13"/>
    <col collapsed="false" customWidth="true" hidden="false" outlineLevel="0" max="44" min="44" style="0" width="5.54"/>
    <col collapsed="false" customWidth="true" hidden="false" outlineLevel="0" max="45" min="45" style="0" width="4.45"/>
    <col collapsed="false" customWidth="true" hidden="false" outlineLevel="0" max="46" min="46" style="0" width="7.42"/>
    <col collapsed="false" customWidth="true" hidden="false" outlineLevel="0" max="47" min="47" style="0" width="3.77"/>
    <col collapsed="false" customWidth="true" hidden="false" outlineLevel="0" max="48" min="48" style="0" width="14.72"/>
    <col collapsed="false" customWidth="true" hidden="false" outlineLevel="0" max="50" min="49" style="0" width="13.36"/>
    <col collapsed="false" customWidth="true" hidden="false" outlineLevel="0" max="51" min="51" style="0" width="20.77"/>
    <col collapsed="false" customWidth="true" hidden="false" outlineLevel="0" max="52" min="52" style="0" width="22.84"/>
    <col collapsed="false" customWidth="true" hidden="false" outlineLevel="0" max="64" min="53" style="0" width="13.36"/>
  </cols>
  <sheetData>
    <row r="1" customFormat="false" ht="13.8" hidden="false" customHeight="false" outlineLevel="0" collapsed="false">
      <c r="A1" s="112"/>
      <c r="B1" s="46" t="str">
        <f aca="false">IF(B2&lt;&gt;"",'DATOS ACT CENTRO'!E4,"")</f>
        <v/>
      </c>
      <c r="C1" s="46" t="str">
        <f aca="false">IF(C2&lt;&gt;"",'DATOS ACT CENTRO'!F4,"")</f>
        <v/>
      </c>
      <c r="D1" s="46" t="str">
        <f aca="false">IF(D2&lt;&gt;"",'DATOS ACT CENTRO'!G4,"")</f>
        <v/>
      </c>
      <c r="E1" s="46" t="str">
        <f aca="false">IF(E2&lt;&gt;"",'DATOS ACT CENTRO'!H4,"")</f>
        <v/>
      </c>
      <c r="F1" s="46" t="str">
        <f aca="false">IF(F2&lt;&gt;"",'DATOS ACT CENTRO'!I4,"")</f>
        <v/>
      </c>
      <c r="G1" s="46" t="str">
        <f aca="false">IF(G2&lt;&gt;"",'DATOS ACT CENTRO'!J4,"")</f>
        <v/>
      </c>
      <c r="H1" s="46" t="str">
        <f aca="false">IF(H2&lt;&gt;"",'DATOS ACT CENTRO'!K4,"")</f>
        <v/>
      </c>
      <c r="I1" s="46" t="str">
        <f aca="false">IF(I2&lt;&gt;"",'DATOS ACT CENTRO'!L4,"")</f>
        <v/>
      </c>
      <c r="J1" s="46" t="str">
        <f aca="false">IF(J2&lt;&gt;"",'DATOS ACT CENTRO'!M4,"")</f>
        <v/>
      </c>
      <c r="K1" s="46" t="str">
        <f aca="false">IF(K2&lt;&gt;"",'DATOS ACT CENTRO'!N4,"")</f>
        <v/>
      </c>
      <c r="L1" s="46" t="str">
        <f aca="false">IF(L2&lt;&gt;"",'DATOS ACT CENTRO'!O4,"")</f>
        <v/>
      </c>
      <c r="M1" s="46" t="str">
        <f aca="false">IF(M2&lt;&gt;"",'DATOS ACT CENTRO'!P4,"")</f>
        <v/>
      </c>
      <c r="N1" s="46" t="str">
        <f aca="false">IF(N2&lt;&gt;"",'DATOS ACT CENTRO'!Q4,"")</f>
        <v/>
      </c>
      <c r="O1" s="46" t="str">
        <f aca="false">IF(O2&lt;&gt;"",'DATOS ACT CENTRO'!R4,"")</f>
        <v/>
      </c>
      <c r="P1" s="46" t="str">
        <f aca="false">IF(P2&lt;&gt;"",'DATOS ACT CENTRO'!S4,"")</f>
        <v/>
      </c>
      <c r="Q1" s="46" t="str">
        <f aca="false">IF(Q2&lt;&gt;"",'DATOS ACT CENTRO'!T4,"")</f>
        <v/>
      </c>
      <c r="R1" s="46" t="str">
        <f aca="false">IF(R2&lt;&gt;"",'DATOS ACT CENTRO'!U4,"")</f>
        <v/>
      </c>
      <c r="S1" s="46" t="str">
        <f aca="false">IF(S2&lt;&gt;"",'DATOS ACT CENTRO'!V4,"")</f>
        <v/>
      </c>
      <c r="T1" s="46" t="str">
        <f aca="false">IF(T2&lt;&gt;"",'DATOS ACT CENTRO'!W4,"")</f>
        <v/>
      </c>
      <c r="U1" s="46" t="str">
        <f aca="false">IF(U2&lt;&gt;"",'DATOS ACT CENTRO'!X4,"")</f>
        <v/>
      </c>
      <c r="V1" s="46" t="str">
        <f aca="false">IF(V2&lt;&gt;"",'DATOS ACT CENTRO'!Y4,"")</f>
        <v/>
      </c>
      <c r="W1" s="46" t="str">
        <f aca="false">IF(W2&lt;&gt;"",'DATOS ACT CENTRO'!Z4,"")</f>
        <v/>
      </c>
      <c r="X1" s="46" t="str">
        <f aca="false">IF(X2&lt;&gt;"",'DATOS ACT CENTRO'!AA4,"")</f>
        <v/>
      </c>
      <c r="Y1" s="46" t="str">
        <f aca="false">IF(Y2&lt;&gt;"",'DATOS ACT CENTRO'!AB4,"")</f>
        <v/>
      </c>
      <c r="Z1" s="46" t="str">
        <f aca="false">IF(Z2&lt;&gt;"",'DATOS ACT CENTRO'!AC4,"")</f>
        <v/>
      </c>
      <c r="AA1" s="46" t="str">
        <f aca="false">IF(AA2&lt;&gt;"",'DATOS ACT CENTRO'!AD4,"")</f>
        <v/>
      </c>
      <c r="AB1" s="46" t="str">
        <f aca="false">IF(AB2&lt;&gt;"",'DATOS ACT CENTRO'!AE4,"")</f>
        <v/>
      </c>
      <c r="AC1" s="46" t="str">
        <f aca="false">IF(AC2&lt;&gt;"",'DATOS ACT CENTRO'!AF4,"")</f>
        <v/>
      </c>
      <c r="AD1" s="46" t="str">
        <f aca="false">IF(AD2&lt;&gt;"",'DATOS ACT CENTRO'!AG4,"")</f>
        <v/>
      </c>
      <c r="AE1" s="46" t="str">
        <f aca="false">IF(AE2&lt;&gt;"",'DATOS ACT CENTRO'!AH4,"")</f>
        <v/>
      </c>
      <c r="AF1" s="46" t="str">
        <f aca="false">IF(AF2&lt;&gt;"",'DATOS ACT CENTRO'!AI4,"")</f>
        <v/>
      </c>
      <c r="AG1" s="46" t="str">
        <f aca="false">IF(AG2&lt;&gt;"",'DATOS ACT CENTRO'!AJ4,"")</f>
        <v/>
      </c>
      <c r="AH1" s="46" t="str">
        <f aca="false">IF(AH2&lt;&gt;"",'DATOS ACT CENTRO'!AK4,"")</f>
        <v/>
      </c>
      <c r="AI1" s="46" t="str">
        <f aca="false">IF(AI2&lt;&gt;"",'DATOS ACT CENTRO'!AL4,"")</f>
        <v/>
      </c>
      <c r="AJ1" s="46" t="str">
        <f aca="false">IF(AJ2&lt;&gt;"",'DATOS ACT CENTRO'!AM4,"")</f>
        <v/>
      </c>
      <c r="AK1" s="46" t="str">
        <f aca="false">IF(AK2&lt;&gt;"",'DATOS ACT CENTRO'!AN4,"")</f>
        <v/>
      </c>
      <c r="AL1" s="46" t="str">
        <f aca="false">IF(AL2&lt;&gt;"",'DATOS ACT CENTRO'!AO4,"")</f>
        <v/>
      </c>
      <c r="AM1" s="46" t="str">
        <f aca="false">IF(AM2&lt;&gt;"",'DATOS ACT CENTRO'!AP4,"")</f>
        <v/>
      </c>
      <c r="AN1" s="46" t="str">
        <f aca="false">IF(AN2&lt;&gt;"",'DATOS ACT CENTRO'!AQ4,"")</f>
        <v/>
      </c>
      <c r="AO1" s="46" t="str">
        <f aca="false">IF(AO2&lt;&gt;"",'DATOS ACT CENTRO'!AR4,"")</f>
        <v/>
      </c>
      <c r="AP1" s="46"/>
      <c r="AQ1" s="112"/>
      <c r="AW1" s="113" t="s">
        <v>13</v>
      </c>
      <c r="AX1" s="113" t="s">
        <v>26</v>
      </c>
      <c r="AY1" s="114" t="s">
        <v>42</v>
      </c>
    </row>
    <row r="2" customFormat="false" ht="14.9" hidden="false" customHeight="false" outlineLevel="0" collapsed="false">
      <c r="A2" s="115" t="s">
        <v>43</v>
      </c>
      <c r="B2" s="55" t="str">
        <f aca="false">IF('DATOS ACT CENTRO'!E5&gt;0,'DATOS ACT CENTRO'!E5,"")</f>
        <v/>
      </c>
      <c r="C2" s="55" t="str">
        <f aca="false">IF('DATOS ACT CENTRO'!F5&gt;0,'DATOS ACT CENTRO'!F5,"")</f>
        <v/>
      </c>
      <c r="D2" s="55" t="str">
        <f aca="false">IF('DATOS ACT CENTRO'!G5&gt;0,'DATOS ACT CENTRO'!G5,"")</f>
        <v/>
      </c>
      <c r="E2" s="55" t="str">
        <f aca="false">IF('DATOS ACT CENTRO'!H5&gt;0,'DATOS ACT CENTRO'!H5,"")</f>
        <v/>
      </c>
      <c r="F2" s="55" t="str">
        <f aca="false">IF('DATOS ACT CENTRO'!I5&gt;0,'DATOS ACT CENTRO'!I5,"")</f>
        <v/>
      </c>
      <c r="G2" s="55" t="str">
        <f aca="false">IF('DATOS ACT CENTRO'!J5&gt;0,'DATOS ACT CENTRO'!J5,"")</f>
        <v/>
      </c>
      <c r="H2" s="55" t="str">
        <f aca="false">IF('DATOS ACT CENTRO'!K5&gt;0,'DATOS ACT CENTRO'!K5,"")</f>
        <v/>
      </c>
      <c r="I2" s="55" t="str">
        <f aca="false">IF('DATOS ACT CENTRO'!L5&gt;0,'DATOS ACT CENTRO'!L5,"")</f>
        <v/>
      </c>
      <c r="J2" s="55" t="str">
        <f aca="false">IF('DATOS ACT CENTRO'!M5&gt;0,'DATOS ACT CENTRO'!M5,"")</f>
        <v/>
      </c>
      <c r="K2" s="55" t="str">
        <f aca="false">IF('DATOS ACT CENTRO'!N5&gt;0,'DATOS ACT CENTRO'!N5,"")</f>
        <v/>
      </c>
      <c r="L2" s="55" t="str">
        <f aca="false">IF('DATOS ACT CENTRO'!O5&gt;0,'DATOS ACT CENTRO'!O5,"")</f>
        <v/>
      </c>
      <c r="M2" s="55" t="str">
        <f aca="false">IF('DATOS ACT CENTRO'!P5&gt;0,'DATOS ACT CENTRO'!P5,"")</f>
        <v/>
      </c>
      <c r="N2" s="55" t="str">
        <f aca="false">IF('DATOS ACT CENTRO'!Q5&gt;0,'DATOS ACT CENTRO'!Q5,"")</f>
        <v/>
      </c>
      <c r="O2" s="55" t="str">
        <f aca="false">IF('DATOS ACT CENTRO'!R5&gt;0,'DATOS ACT CENTRO'!R5,"")</f>
        <v/>
      </c>
      <c r="P2" s="55" t="str">
        <f aca="false">IF('DATOS ACT CENTRO'!S5&gt;0,'DATOS ACT CENTRO'!S5,"")</f>
        <v/>
      </c>
      <c r="Q2" s="55" t="str">
        <f aca="false">IF('DATOS ACT CENTRO'!T5&gt;0,'DATOS ACT CENTRO'!T5,"")</f>
        <v/>
      </c>
      <c r="R2" s="55" t="str">
        <f aca="false">IF('DATOS ACT CENTRO'!U5&gt;0,'DATOS ACT CENTRO'!U5,"")</f>
        <v/>
      </c>
      <c r="S2" s="55" t="str">
        <f aca="false">IF('DATOS ACT CENTRO'!V5&gt;0,'DATOS ACT CENTRO'!V5,"")</f>
        <v/>
      </c>
      <c r="T2" s="55" t="str">
        <f aca="false">IF('DATOS ACT CENTRO'!W5&gt;0,'DATOS ACT CENTRO'!W5,"")</f>
        <v/>
      </c>
      <c r="U2" s="55" t="str">
        <f aca="false">IF('DATOS ACT CENTRO'!X5&gt;0,'DATOS ACT CENTRO'!X5,"")</f>
        <v/>
      </c>
      <c r="V2" s="55" t="str">
        <f aca="false">IF('DATOS ACT CENTRO'!Y5&gt;0,'DATOS ACT CENTRO'!Y5,"")</f>
        <v/>
      </c>
      <c r="W2" s="55" t="str">
        <f aca="false">IF('DATOS ACT CENTRO'!Z5&gt;0,'DATOS ACT CENTRO'!Z5,"")</f>
        <v/>
      </c>
      <c r="X2" s="55" t="str">
        <f aca="false">IF('DATOS ACT CENTRO'!AA5&gt;0,'DATOS ACT CENTRO'!AA5,"")</f>
        <v/>
      </c>
      <c r="Y2" s="55" t="str">
        <f aca="false">IF('DATOS ACT CENTRO'!AB5&gt;0,'DATOS ACT CENTRO'!AB5,"")</f>
        <v/>
      </c>
      <c r="Z2" s="55" t="str">
        <f aca="false">IF('DATOS ACT CENTRO'!AC5&gt;0,'DATOS ACT CENTRO'!AC5,"")</f>
        <v/>
      </c>
      <c r="AA2" s="55" t="str">
        <f aca="false">IF('DATOS ACT CENTRO'!AD5&gt;0,'DATOS ACT CENTRO'!AD5,"")</f>
        <v/>
      </c>
      <c r="AB2" s="55" t="str">
        <f aca="false">IF('DATOS ACT CENTRO'!AE5&gt;0,'DATOS ACT CENTRO'!AE5,"")</f>
        <v/>
      </c>
      <c r="AC2" s="55" t="str">
        <f aca="false">IF('DATOS ACT CENTRO'!AF5&gt;0,'DATOS ACT CENTRO'!AF5,"")</f>
        <v/>
      </c>
      <c r="AD2" s="55" t="str">
        <f aca="false">IF('DATOS ACT CENTRO'!AG5&gt;0,'DATOS ACT CENTRO'!AG5,"")</f>
        <v/>
      </c>
      <c r="AE2" s="55" t="str">
        <f aca="false">IF('DATOS ACT CENTRO'!AH5&gt;0,'DATOS ACT CENTRO'!AH5,"")</f>
        <v/>
      </c>
      <c r="AF2" s="55" t="str">
        <f aca="false">IF('DATOS ACT CENTRO'!AI5&gt;0,'DATOS ACT CENTRO'!AI5,"")</f>
        <v/>
      </c>
      <c r="AG2" s="55" t="str">
        <f aca="false">IF('DATOS ACT CENTRO'!AJ5&gt;0,'DATOS ACT CENTRO'!AJ5,"")</f>
        <v/>
      </c>
      <c r="AH2" s="55" t="str">
        <f aca="false">IF('DATOS ACT CENTRO'!AK5&gt;0,'DATOS ACT CENTRO'!AK5,"")</f>
        <v/>
      </c>
      <c r="AI2" s="55" t="str">
        <f aca="false">IF('DATOS ACT CENTRO'!AL5&gt;0,'DATOS ACT CENTRO'!AL5,"")</f>
        <v/>
      </c>
      <c r="AJ2" s="55" t="str">
        <f aca="false">IF('DATOS ACT CENTRO'!AM5&gt;0,'DATOS ACT CENTRO'!AM5,"")</f>
        <v/>
      </c>
      <c r="AK2" s="55" t="str">
        <f aca="false">IF('DATOS ACT CENTRO'!AN5&gt;0,'DATOS ACT CENTRO'!AN5,"")</f>
        <v/>
      </c>
      <c r="AL2" s="55" t="str">
        <f aca="false">IF('DATOS ACT CENTRO'!AO5&gt;0,'DATOS ACT CENTRO'!AO5,"")</f>
        <v/>
      </c>
      <c r="AM2" s="55" t="str">
        <f aca="false">IF('DATOS ACT CENTRO'!AP5&gt;0,'DATOS ACT CENTRO'!AP5,"")</f>
        <v/>
      </c>
      <c r="AN2" s="55" t="str">
        <f aca="false">IF('DATOS ACT CENTRO'!AQ5&gt;0,'DATOS ACT CENTRO'!AQ5,"")</f>
        <v/>
      </c>
      <c r="AO2" s="55" t="str">
        <f aca="false">IF('DATOS ACT CENTRO'!AR5&gt;0,'DATOS ACT CENTRO'!AR5,"")</f>
        <v/>
      </c>
      <c r="AP2" s="55"/>
      <c r="AQ2" s="112"/>
      <c r="AW2" s="113" t="n">
        <f aca="false">COUNT(B1:AP1)</f>
        <v>0</v>
      </c>
      <c r="AX2" s="113" t="n">
        <f aca="false">SUM(B2:AP2)</f>
        <v>0</v>
      </c>
      <c r="AY2" s="116" t="n">
        <f aca="false">AX2*0.15</f>
        <v>0</v>
      </c>
    </row>
    <row r="3" customFormat="false" ht="13.8" hidden="false" customHeight="false" outlineLevel="0" collapsed="false">
      <c r="A3" s="117" t="n">
        <f aca="false">SGAF!C2</f>
        <v>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112" t="str">
        <f aca="false">IF('TIEMPO FALTADO'!AP3&gt;AY$3,"NC","")</f>
        <v/>
      </c>
      <c r="AR3" s="118" t="str">
        <f aca="false">IF(AQ3="NC","",IF(OR(SGAF!G2="Profesores de Ens. Secundaria",SGAF!G2="Catedráticos de Ens. Secundaria"),"ESO",""))</f>
        <v/>
      </c>
      <c r="AS3" s="0" t="str">
        <f aca="false">IF(AQ3="NC","",IF(SGAF!G2="Maestros","I/P",""))</f>
        <v/>
      </c>
      <c r="AT3" s="0" t="str">
        <f aca="false">IF(AQ3="NC","",IF(OR(SGAF!G2="Profesores Técnicos de FP",SGAF!G2="EOI",SGAF!G2="Otros", SGAF!G2="Profesores de EEOOII"),"Otros",""))</f>
        <v/>
      </c>
      <c r="AU3" s="0" t="str">
        <f aca="false">IF((COUNTBLANK(AQ3:AT3)-4)=0,"*","")</f>
        <v>*</v>
      </c>
      <c r="AY3" s="119" t="n">
        <f aca="false">AY2</f>
        <v>0</v>
      </c>
      <c r="AZ3" s="119" t="s">
        <v>44</v>
      </c>
    </row>
    <row r="4" customFormat="false" ht="13.8" hidden="false" customHeight="false" outlineLevel="0" collapsed="false">
      <c r="A4" s="117" t="n">
        <f aca="false">SGAF!C3</f>
        <v>0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112" t="str">
        <f aca="false">IF('TIEMPO FALTADO'!AP4&gt;AY$3,"NC","")</f>
        <v/>
      </c>
      <c r="AR4" s="118" t="str">
        <f aca="false">IF(AQ4="NC","",IF(OR(SGAF!G3="Profesores de Ens. Secundaria",SGAF!G3="Catedráticos de Ens. Secundaria"),"ESO",""))</f>
        <v/>
      </c>
      <c r="AS4" s="0" t="str">
        <f aca="false">IF(AQ4="NC","",IF(SGAF!G3="Maestros","I/P",""))</f>
        <v/>
      </c>
      <c r="AT4" s="0" t="str">
        <f aca="false">IF(AQ4="NC","",IF(OR(SGAF!G3="Profesores Técnicos de FP",SGAF!G3="EOI",SGAF!G3="Otros", SGAF!G3="Profesores de EEOOII"),"Otros",""))</f>
        <v/>
      </c>
      <c r="AU4" s="0" t="str">
        <f aca="false">IF((COUNTBLANK(AQ4:AT4)-4)=0,"*","")</f>
        <v>*</v>
      </c>
    </row>
    <row r="5" customFormat="false" ht="13.8" hidden="false" customHeight="false" outlineLevel="0" collapsed="false">
      <c r="A5" s="117" t="n">
        <f aca="false">SGAF!C4</f>
        <v>0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112" t="str">
        <f aca="false">IF('TIEMPO FALTADO'!AP5&gt;AY$3,"NC","")</f>
        <v/>
      </c>
      <c r="AR5" s="118" t="str">
        <f aca="false">IF(AQ5="NC","",IF(OR(SGAF!G4="Profesores de Ens. Secundaria",SGAF!G4="Catedráticos de Ens. Secundaria"),"ESO",""))</f>
        <v/>
      </c>
      <c r="AS5" s="0" t="str">
        <f aca="false">IF(AQ5="NC","",IF(SGAF!G4="Maestros","I/P",""))</f>
        <v/>
      </c>
      <c r="AT5" s="0" t="str">
        <f aca="false">IF(AQ5="NC","",IF(OR(SGAF!G4="Profesores Técnicos de FP",SGAF!G4="EOI",SGAF!G4="Otros", SGAF!G4="Profesores de EEOOII"),"Otros",""))</f>
        <v/>
      </c>
      <c r="AU5" s="0" t="str">
        <f aca="false">IF((COUNTBLANK(AQ5:AT5)-4)=0,"*","")</f>
        <v>*</v>
      </c>
    </row>
    <row r="6" customFormat="false" ht="13.8" hidden="false" customHeight="false" outlineLevel="0" collapsed="false">
      <c r="A6" s="117" t="n">
        <f aca="false">SGAF!C5</f>
        <v>0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112" t="str">
        <f aca="false">IF('TIEMPO FALTADO'!AP6&gt;AY$3,"NC","")</f>
        <v/>
      </c>
      <c r="AR6" s="118" t="str">
        <f aca="false">IF(AQ6="NC","",IF(OR(SGAF!G5="Profesores de Ens. Secundaria",SGAF!G5="Catedráticos de Ens. Secundaria"),"ESO",""))</f>
        <v/>
      </c>
      <c r="AS6" s="0" t="str">
        <f aca="false">IF(AQ6="NC","",IF(SGAF!G5="Maestros","I/P",""))</f>
        <v/>
      </c>
      <c r="AT6" s="0" t="str">
        <f aca="false">IF(AQ6="NC","",IF(OR(SGAF!G5="Profesores Técnicos de FP",SGAF!G5="EOI",SGAF!G5="Otros", SGAF!G5="Profesores de EEOOII"),"Otros",""))</f>
        <v/>
      </c>
      <c r="AU6" s="0" t="str">
        <f aca="false">IF((COUNTBLANK(AQ6:AT6)-4)=0,"*","")</f>
        <v>*</v>
      </c>
    </row>
    <row r="7" customFormat="false" ht="13.8" hidden="false" customHeight="false" outlineLevel="0" collapsed="false">
      <c r="A7" s="117" t="n">
        <f aca="false">SGAF!C6</f>
        <v>0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112" t="str">
        <f aca="false">IF('TIEMPO FALTADO'!AP7&gt;AY$3,"NC","")</f>
        <v/>
      </c>
      <c r="AR7" s="118" t="str">
        <f aca="false">IF(AQ7="NC","",IF(OR(SGAF!G6="Profesores de Ens. Secundaria",SGAF!G6="Catedráticos de Ens. Secundaria"),"ESO",""))</f>
        <v/>
      </c>
      <c r="AS7" s="0" t="str">
        <f aca="false">IF(AQ7="NC","",IF(SGAF!G6="Maestros","I/P",""))</f>
        <v/>
      </c>
      <c r="AT7" s="0" t="str">
        <f aca="false">IF(AQ7="NC","",IF(OR(SGAF!G6="Profesores Técnicos de FP",SGAF!G6="EOI",SGAF!G6="Otros", SGAF!G6="Profesores de EEOOII"),"Otros",""))</f>
        <v/>
      </c>
      <c r="AU7" s="0" t="str">
        <f aca="false">IF((COUNTBLANK(AQ7:AT7)-4)=0,"*","")</f>
        <v>*</v>
      </c>
    </row>
    <row r="8" customFormat="false" ht="13.8" hidden="false" customHeight="false" outlineLevel="0" collapsed="false">
      <c r="A8" s="117" t="n">
        <f aca="false">SGAF!C7</f>
        <v>0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112" t="str">
        <f aca="false">IF('TIEMPO FALTADO'!AP8&gt;AY$3,"NC","")</f>
        <v/>
      </c>
      <c r="AR8" s="118" t="str">
        <f aca="false">IF(AQ8="NC","",IF(OR(SGAF!G7="Profesores de Ens. Secundaria",SGAF!G7="Catedráticos de Ens. Secundaria"),"ESO",""))</f>
        <v/>
      </c>
      <c r="AS8" s="0" t="str">
        <f aca="false">IF(AQ8="NC","",IF(SGAF!G7="Maestros","I/P",""))</f>
        <v/>
      </c>
      <c r="AT8" s="0" t="str">
        <f aca="false">IF(AQ8="NC","",IF(OR(SGAF!G7="Profesores Técnicos de FP",SGAF!G7="EOI",SGAF!G7="Otros", SGAF!G7="Profesores de EEOOII"),"Otros",""))</f>
        <v/>
      </c>
      <c r="AU8" s="0" t="str">
        <f aca="false">IF((COUNTBLANK(AQ8:AT8)-4)=0,"*","")</f>
        <v>*</v>
      </c>
    </row>
    <row r="9" customFormat="false" ht="13.8" hidden="false" customHeight="false" outlineLevel="0" collapsed="false">
      <c r="A9" s="117" t="n">
        <f aca="false">SGAF!C8</f>
        <v>0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112" t="str">
        <f aca="false">IF('TIEMPO FALTADO'!AP9&gt;AY$3,"NC","")</f>
        <v/>
      </c>
      <c r="AR9" s="118" t="str">
        <f aca="false">IF(AQ9="NC","",IF(OR(SGAF!G8="Profesores de Ens. Secundaria",SGAF!G8="Catedráticos de Ens. Secundaria"),"ESO",""))</f>
        <v/>
      </c>
      <c r="AS9" s="0" t="str">
        <f aca="false">IF(AQ9="NC","",IF(SGAF!G8="Maestros","I/P",""))</f>
        <v/>
      </c>
      <c r="AT9" s="0" t="str">
        <f aca="false">IF(AQ9="NC","",IF(OR(SGAF!G8="Profesores Técnicos de FP",SGAF!G8="EOI",SGAF!G8="Otros", SGAF!G8="Profesores de EEOOII"),"Otros",""))</f>
        <v/>
      </c>
      <c r="AU9" s="0" t="str">
        <f aca="false">IF((COUNTBLANK(AQ9:AT9)-4)=0,"*","")</f>
        <v>*</v>
      </c>
    </row>
    <row r="10" customFormat="false" ht="13.8" hidden="false" customHeight="false" outlineLevel="0" collapsed="false">
      <c r="A10" s="117" t="n">
        <f aca="false">SGAF!C9</f>
        <v>0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112" t="str">
        <f aca="false">IF('TIEMPO FALTADO'!AP10&gt;AY$3,"NC","")</f>
        <v/>
      </c>
      <c r="AR10" s="118" t="str">
        <f aca="false">IF(AQ10="NC","",IF(OR(SGAF!G9="Profesores de Ens. Secundaria",SGAF!G9="Catedráticos de Ens. Secundaria"),"ESO",""))</f>
        <v/>
      </c>
      <c r="AS10" s="0" t="str">
        <f aca="false">IF(AQ10="NC","",IF(SGAF!G9="Maestros","I/P",""))</f>
        <v/>
      </c>
      <c r="AT10" s="0" t="str">
        <f aca="false">IF(AQ10="NC","",IF(OR(SGAF!G9="Profesores Técnicos de FP",SGAF!G9="EOI",SGAF!G9="Otros", SGAF!G9="Profesores de EEOOII"),"Otros",""))</f>
        <v/>
      </c>
      <c r="AU10" s="0" t="str">
        <f aca="false">IF((COUNTBLANK(AQ10:AT10)-4)=0,"*","")</f>
        <v>*</v>
      </c>
    </row>
    <row r="11" customFormat="false" ht="13.8" hidden="false" customHeight="false" outlineLevel="0" collapsed="false">
      <c r="A11" s="117" t="n">
        <f aca="false">SGAF!C10</f>
        <v>0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112" t="str">
        <f aca="false">IF('TIEMPO FALTADO'!AP11&gt;AY$3,"NC","")</f>
        <v/>
      </c>
      <c r="AR11" s="118" t="str">
        <f aca="false">IF(AQ11="NC","",IF(OR(SGAF!G10="Profesores de Ens. Secundaria",SGAF!G10="Catedráticos de Ens. Secundaria"),"ESO",""))</f>
        <v/>
      </c>
      <c r="AS11" s="0" t="str">
        <f aca="false">IF(AQ11="NC","",IF(SGAF!G10="Maestros","I/P",""))</f>
        <v/>
      </c>
      <c r="AT11" s="0" t="str">
        <f aca="false">IF(AQ11="NC","",IF(OR(SGAF!G10="Profesores Técnicos de FP",SGAF!G10="EOI",SGAF!G10="Otros", SGAF!G10="Profesores de EEOOII"),"Otros",""))</f>
        <v/>
      </c>
      <c r="AU11" s="0" t="str">
        <f aca="false">IF((COUNTBLANK(AQ11:AT11)-4)=0,"*","")</f>
        <v>*</v>
      </c>
    </row>
    <row r="12" customFormat="false" ht="13.8" hidden="false" customHeight="false" outlineLevel="0" collapsed="false">
      <c r="A12" s="117" t="n">
        <f aca="false">SGAF!C11</f>
        <v>0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112" t="str">
        <f aca="false">IF('TIEMPO FALTADO'!AP12&gt;AY$3,"NC","")</f>
        <v/>
      </c>
      <c r="AR12" s="118" t="str">
        <f aca="false">IF(AQ12="NC","",IF(OR(SGAF!G11="Profesores de Ens. Secundaria",SGAF!G11="Catedráticos de Ens. Secundaria"),"ESO",""))</f>
        <v/>
      </c>
      <c r="AS12" s="0" t="str">
        <f aca="false">IF(AQ12="NC","",IF(SGAF!G11="Maestros","I/P",""))</f>
        <v/>
      </c>
      <c r="AT12" s="0" t="str">
        <f aca="false">IF(AQ12="NC","",IF(OR(SGAF!G11="Profesores Técnicos de FP",SGAF!G11="EOI",SGAF!G11="Otros", SGAF!G11="Profesores de EEOOII"),"Otros",""))</f>
        <v/>
      </c>
      <c r="AU12" s="0" t="str">
        <f aca="false">IF((COUNTBLANK(AQ12:AT12)-4)=0,"*","")</f>
        <v>*</v>
      </c>
    </row>
    <row r="13" customFormat="false" ht="13.8" hidden="false" customHeight="false" outlineLevel="0" collapsed="false">
      <c r="A13" s="117" t="n">
        <f aca="false">SGAF!C12</f>
        <v>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112" t="str">
        <f aca="false">IF('TIEMPO FALTADO'!AP13&gt;AY$3,"NC","")</f>
        <v/>
      </c>
      <c r="AR13" s="118" t="str">
        <f aca="false">IF(AQ13="NC","",IF(OR(SGAF!G12="Profesores de Ens. Secundaria",SGAF!G12="Catedráticos de Ens. Secundaria"),"ESO",""))</f>
        <v/>
      </c>
      <c r="AS13" s="0" t="str">
        <f aca="false">IF(AQ13="NC","",IF(SGAF!G12="Maestros","I/P",""))</f>
        <v/>
      </c>
      <c r="AT13" s="0" t="str">
        <f aca="false">IF(AQ13="NC","",IF(OR(SGAF!G12="Profesores Técnicos de FP",SGAF!G12="EOI",SGAF!G12="Otros", SGAF!G12="Profesores de EEOOII"),"Otros",""))</f>
        <v/>
      </c>
      <c r="AU13" s="0" t="str">
        <f aca="false">IF((COUNTBLANK(AQ13:AT13)-4)=0,"*","")</f>
        <v>*</v>
      </c>
    </row>
    <row r="14" customFormat="false" ht="13.8" hidden="false" customHeight="false" outlineLevel="0" collapsed="false">
      <c r="A14" s="117" t="n">
        <f aca="false">SGAF!C13</f>
        <v>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112" t="str">
        <f aca="false">IF('TIEMPO FALTADO'!AP14&gt;AY$3,"NC","")</f>
        <v/>
      </c>
      <c r="AR14" s="118" t="str">
        <f aca="false">IF(AQ14="NC","",IF(OR(SGAF!G13="Profesores de Ens. Secundaria",SGAF!G13="Catedráticos de Ens. Secundaria"),"ESO",""))</f>
        <v/>
      </c>
      <c r="AS14" s="0" t="str">
        <f aca="false">IF(AQ14="NC","",IF(SGAF!G13="Maestros","I/P",""))</f>
        <v/>
      </c>
      <c r="AT14" s="0" t="str">
        <f aca="false">IF(AQ14="NC","",IF(OR(SGAF!G13="Profesores Técnicos de FP",SGAF!G13="EOI",SGAF!G13="Otros", SGAF!G13="Profesores de EEOOII"),"Otros",""))</f>
        <v/>
      </c>
      <c r="AU14" s="0" t="str">
        <f aca="false">IF((COUNTBLANK(AQ14:AT14)-4)=0,"*","")</f>
        <v>*</v>
      </c>
    </row>
    <row r="15" customFormat="false" ht="13.8" hidden="false" customHeight="false" outlineLevel="0" collapsed="false">
      <c r="A15" s="117" t="n">
        <f aca="false">SGAF!C14</f>
        <v>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112" t="str">
        <f aca="false">IF('TIEMPO FALTADO'!AP15&gt;AY$3,"NC","")</f>
        <v/>
      </c>
      <c r="AR15" s="118" t="str">
        <f aca="false">IF(AQ15="NC","",IF(OR(SGAF!G14="Profesores de Ens. Secundaria",SGAF!G14="Catedráticos de Ens. Secundaria"),"ESO",""))</f>
        <v/>
      </c>
      <c r="AS15" s="0" t="str">
        <f aca="false">IF(AQ15="NC","",IF(SGAF!G14="Maestros","I/P",""))</f>
        <v/>
      </c>
      <c r="AT15" s="0" t="str">
        <f aca="false">IF(AQ15="NC","",IF(OR(SGAF!G14="Profesores Técnicos de FP",SGAF!G14="EOI",SGAF!G14="Otros", SGAF!G14="Profesores de EEOOII"),"Otros",""))</f>
        <v/>
      </c>
      <c r="AU15" s="0" t="str">
        <f aca="false">IF((COUNTBLANK(AQ15:AT15)-4)=0,"*","")</f>
        <v>*</v>
      </c>
    </row>
    <row r="16" customFormat="false" ht="13.8" hidden="false" customHeight="false" outlineLevel="0" collapsed="false">
      <c r="A16" s="117" t="n">
        <f aca="false">SGAF!C15</f>
        <v>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112" t="str">
        <f aca="false">IF('TIEMPO FALTADO'!AP16&gt;AY$3,"NC","")</f>
        <v/>
      </c>
      <c r="AR16" s="118" t="str">
        <f aca="false">IF(AQ16="NC","",IF(OR(SGAF!G15="Profesores de Ens. Secundaria",SGAF!G15="Catedráticos de Ens. Secundaria"),"ESO",""))</f>
        <v/>
      </c>
      <c r="AS16" s="0" t="str">
        <f aca="false">IF(AQ16="NC","",IF(SGAF!G15="Maestros","I/P",""))</f>
        <v/>
      </c>
      <c r="AT16" s="0" t="str">
        <f aca="false">IF(AQ16="NC","",IF(OR(SGAF!G15="Profesores Técnicos de FP",SGAF!G15="EOI",SGAF!G15="Otros", SGAF!G15="Profesores de EEOOII"),"Otros",""))</f>
        <v/>
      </c>
      <c r="AU16" s="0" t="str">
        <f aca="false">IF((COUNTBLANK(AQ16:AT16)-4)=0,"*","")</f>
        <v>*</v>
      </c>
    </row>
    <row r="17" customFormat="false" ht="13.8" hidden="false" customHeight="false" outlineLevel="0" collapsed="false">
      <c r="A17" s="117" t="n">
        <f aca="false">SGAF!C16</f>
        <v>0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112" t="str">
        <f aca="false">IF('TIEMPO FALTADO'!AP17&gt;AY$3,"NC","")</f>
        <v/>
      </c>
      <c r="AR17" s="118" t="str">
        <f aca="false">IF(AQ17="NC","",IF(OR(SGAF!G16="Profesores de Ens. Secundaria",SGAF!G16="Catedráticos de Ens. Secundaria"),"ESO",""))</f>
        <v/>
      </c>
      <c r="AS17" s="0" t="str">
        <f aca="false">IF(AQ17="NC","",IF(SGAF!G16="Maestros","I/P",""))</f>
        <v/>
      </c>
      <c r="AT17" s="0" t="str">
        <f aca="false">IF(AQ17="NC","",IF(OR(SGAF!G16="Profesores Técnicos de FP",SGAF!G16="EOI",SGAF!G16="Otros", SGAF!G16="Profesores de EEOOII"),"Otros",""))</f>
        <v/>
      </c>
      <c r="AU17" s="0" t="str">
        <f aca="false">IF((COUNTBLANK(AQ17:AT17)-4)=0,"*","")</f>
        <v>*</v>
      </c>
    </row>
    <row r="18" customFormat="false" ht="13.8" hidden="false" customHeight="false" outlineLevel="0" collapsed="false">
      <c r="A18" s="117" t="n">
        <f aca="false">SGAF!C17</f>
        <v>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112" t="str">
        <f aca="false">IF('TIEMPO FALTADO'!AP18&gt;AY$3,"NC","")</f>
        <v/>
      </c>
      <c r="AR18" s="118" t="str">
        <f aca="false">IF(AQ18="NC","",IF(OR(SGAF!G17="Profesores de Ens. Secundaria",SGAF!G17="Catedráticos de Ens. Secundaria"),"ESO",""))</f>
        <v/>
      </c>
      <c r="AS18" s="0" t="str">
        <f aca="false">IF(AQ18="NC","",IF(SGAF!G17="Maestros","I/P",""))</f>
        <v/>
      </c>
      <c r="AT18" s="0" t="str">
        <f aca="false">IF(AQ18="NC","",IF(OR(SGAF!G17="Profesores Técnicos de FP",SGAF!G17="EOI",SGAF!G17="Otros", SGAF!G17="Profesores de EEOOII"),"Otros",""))</f>
        <v/>
      </c>
      <c r="AU18" s="0" t="str">
        <f aca="false">IF((COUNTBLANK(AQ18:AT18)-4)=0,"*","")</f>
        <v>*</v>
      </c>
    </row>
    <row r="19" customFormat="false" ht="13.8" hidden="false" customHeight="false" outlineLevel="0" collapsed="false">
      <c r="A19" s="117" t="n">
        <f aca="false">SGAF!C18</f>
        <v>0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112" t="str">
        <f aca="false">IF('TIEMPO FALTADO'!AP19&gt;AY$3,"NC","")</f>
        <v/>
      </c>
      <c r="AR19" s="118" t="str">
        <f aca="false">IF(AQ19="NC","",IF(OR(SGAF!G18="Profesores de Ens. Secundaria",SGAF!G18="Catedráticos de Ens. Secundaria"),"ESO",""))</f>
        <v/>
      </c>
      <c r="AS19" s="0" t="str">
        <f aca="false">IF(AQ19="NC","",IF(SGAF!G18="Maestros","I/P",""))</f>
        <v/>
      </c>
      <c r="AT19" s="0" t="str">
        <f aca="false">IF(AQ19="NC","",IF(OR(SGAF!G18="Profesores Técnicos de FP",SGAF!G18="EOI",SGAF!G18="Otros", SGAF!G18="Profesores de EEOOII"),"Otros",""))</f>
        <v/>
      </c>
      <c r="AU19" s="0" t="str">
        <f aca="false">IF((COUNTBLANK(AQ19:AT19)-4)=0,"*","")</f>
        <v>*</v>
      </c>
    </row>
    <row r="20" customFormat="false" ht="13.8" hidden="false" customHeight="false" outlineLevel="0" collapsed="false">
      <c r="A20" s="117" t="n">
        <f aca="false">SGAF!C19</f>
        <v>0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112" t="str">
        <f aca="false">IF('TIEMPO FALTADO'!AP20&gt;AY$3,"NC","")</f>
        <v/>
      </c>
      <c r="AR20" s="118" t="str">
        <f aca="false">IF(AQ20="NC","",IF(OR(SGAF!G19="Profesores de Ens. Secundaria",SGAF!G19="Catedráticos de Ens. Secundaria"),"ESO",""))</f>
        <v/>
      </c>
      <c r="AS20" s="0" t="str">
        <f aca="false">IF(AQ20="NC","",IF(SGAF!G19="Maestros","I/P",""))</f>
        <v/>
      </c>
      <c r="AT20" s="0" t="str">
        <f aca="false">IF(AQ20="NC","",IF(OR(SGAF!G19="Profesores Técnicos de FP",SGAF!G19="EOI",SGAF!G19="Otros", SGAF!G19="Profesores de EEOOII"),"Otros",""))</f>
        <v/>
      </c>
      <c r="AU20" s="0" t="str">
        <f aca="false">IF((COUNTBLANK(AQ20:AT20)-4)=0,"*","")</f>
        <v>*</v>
      </c>
    </row>
    <row r="21" customFormat="false" ht="13.8" hidden="false" customHeight="false" outlineLevel="0" collapsed="false">
      <c r="A21" s="117" t="n">
        <f aca="false">SGAF!C20</f>
        <v>0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112" t="str">
        <f aca="false">IF('TIEMPO FALTADO'!AP21&gt;AY$3,"NC","")</f>
        <v/>
      </c>
      <c r="AR21" s="118" t="str">
        <f aca="false">IF(AQ21="NC","",IF(OR(SGAF!G20="Profesores de Ens. Secundaria",SGAF!G20="Catedráticos de Ens. Secundaria"),"ESO",""))</f>
        <v/>
      </c>
      <c r="AS21" s="0" t="str">
        <f aca="false">IF(AQ21="NC","",IF(SGAF!G20="Maestros","I/P",""))</f>
        <v/>
      </c>
      <c r="AT21" s="0" t="str">
        <f aca="false">IF(AQ21="NC","",IF(OR(SGAF!G20="Profesores Técnicos de FP",SGAF!G20="EOI",SGAF!G20="Otros", SGAF!G20="Profesores de EEOOII"),"Otros",""))</f>
        <v/>
      </c>
      <c r="AU21" s="0" t="str">
        <f aca="false">IF((COUNTBLANK(AQ21:AT21)-4)=0,"*","")</f>
        <v>*</v>
      </c>
    </row>
    <row r="22" customFormat="false" ht="13.8" hidden="false" customHeight="false" outlineLevel="0" collapsed="false">
      <c r="A22" s="117" t="n">
        <f aca="false">SGAF!C21</f>
        <v>0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112" t="str">
        <f aca="false">IF('TIEMPO FALTADO'!AP22&gt;AY$3,"NC","")</f>
        <v/>
      </c>
      <c r="AR22" s="118" t="str">
        <f aca="false">IF(AQ22="NC","",IF(OR(SGAF!G21="Profesores de Ens. Secundaria",SGAF!G21="Catedráticos de Ens. Secundaria"),"ESO",""))</f>
        <v/>
      </c>
      <c r="AS22" s="0" t="str">
        <f aca="false">IF(AQ22="NC","",IF(SGAF!G21="Maestros","I/P",""))</f>
        <v/>
      </c>
      <c r="AT22" s="0" t="str">
        <f aca="false">IF(AQ22="NC","",IF(OR(SGAF!G21="Profesores Técnicos de FP",SGAF!G21="EOI",SGAF!G21="Otros", SGAF!G21="Profesores de EEOOII"),"Otros",""))</f>
        <v/>
      </c>
      <c r="AU22" s="0" t="str">
        <f aca="false">IF((COUNTBLANK(AQ22:AT22)-4)=0,"*","")</f>
        <v>*</v>
      </c>
    </row>
    <row r="23" customFormat="false" ht="13.8" hidden="false" customHeight="false" outlineLevel="0" collapsed="false">
      <c r="A23" s="117" t="n">
        <f aca="false">SGAF!C22</f>
        <v>0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112" t="str">
        <f aca="false">IF('TIEMPO FALTADO'!AP23&gt;AY$3,"NC","")</f>
        <v/>
      </c>
      <c r="AR23" s="118" t="str">
        <f aca="false">IF(AQ23="NC","",IF(OR(SGAF!G22="Profesores de Ens. Secundaria",SGAF!G22="Catedráticos de Ens. Secundaria"),"ESO",""))</f>
        <v/>
      </c>
      <c r="AS23" s="0" t="str">
        <f aca="false">IF(AQ23="NC","",IF(SGAF!G22="Maestros","I/P",""))</f>
        <v/>
      </c>
      <c r="AT23" s="0" t="str">
        <f aca="false">IF(AQ23="NC","",IF(OR(SGAF!G22="Profesores Técnicos de FP",SGAF!G22="EOI",SGAF!G22="Otros", SGAF!G22="Profesores de EEOOII"),"Otros",""))</f>
        <v/>
      </c>
      <c r="AU23" s="0" t="str">
        <f aca="false">IF((COUNTBLANK(AQ23:AT23)-4)=0,"*","")</f>
        <v>*</v>
      </c>
    </row>
    <row r="24" customFormat="false" ht="13.8" hidden="false" customHeight="false" outlineLevel="0" collapsed="false">
      <c r="A24" s="117" t="n">
        <f aca="false">SGAF!C23</f>
        <v>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112" t="str">
        <f aca="false">IF('TIEMPO FALTADO'!AP24&gt;AY$3,"NC","")</f>
        <v/>
      </c>
      <c r="AR24" s="118" t="str">
        <f aca="false">IF(AQ24="NC","",IF(OR(SGAF!G23="Profesores de Ens. Secundaria",SGAF!G23="Catedráticos de Ens. Secundaria"),"ESO",""))</f>
        <v/>
      </c>
      <c r="AS24" s="0" t="str">
        <f aca="false">IF(AQ24="NC","",IF(SGAF!G23="Maestros","I/P",""))</f>
        <v/>
      </c>
      <c r="AT24" s="0" t="str">
        <f aca="false">IF(AQ24="NC","",IF(OR(SGAF!G23="Profesores Técnicos de FP",SGAF!G23="EOI",SGAF!G23="Otros", SGAF!G23="Profesores de EEOOII"),"Otros",""))</f>
        <v/>
      </c>
      <c r="AU24" s="0" t="str">
        <f aca="false">IF((COUNTBLANK(AQ24:AT24)-4)=0,"*","")</f>
        <v>*</v>
      </c>
    </row>
    <row r="25" customFormat="false" ht="13.8" hidden="false" customHeight="false" outlineLevel="0" collapsed="false">
      <c r="A25" s="117" t="n">
        <f aca="false">SGAF!C24</f>
        <v>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112" t="str">
        <f aca="false">IF('TIEMPO FALTADO'!AP25&gt;AY$3,"NC","")</f>
        <v/>
      </c>
      <c r="AR25" s="118" t="str">
        <f aca="false">IF(AQ25="NC","",IF(OR(SGAF!G24="Profesores de Ens. Secundaria",SGAF!G24="Catedráticos de Ens. Secundaria"),"ESO",""))</f>
        <v/>
      </c>
      <c r="AS25" s="0" t="str">
        <f aca="false">IF(AQ25="NC","",IF(SGAF!G24="Maestros","I/P",""))</f>
        <v/>
      </c>
      <c r="AT25" s="0" t="str">
        <f aca="false">IF(AQ25="NC","",IF(OR(SGAF!G24="Profesores Técnicos de FP",SGAF!G24="EOI",SGAF!G24="Otros", SGAF!G24="Profesores de EEOOII"),"Otros",""))</f>
        <v/>
      </c>
      <c r="AU25" s="0" t="str">
        <f aca="false">IF((COUNTBLANK(AQ25:AT25)-4)=0,"*","")</f>
        <v>*</v>
      </c>
    </row>
    <row r="26" customFormat="false" ht="13.8" hidden="false" customHeight="false" outlineLevel="0" collapsed="false">
      <c r="A26" s="117" t="n">
        <f aca="false">SGAF!C25</f>
        <v>0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112" t="str">
        <f aca="false">IF('TIEMPO FALTADO'!AP26&gt;AY$3,"NC","")</f>
        <v/>
      </c>
      <c r="AR26" s="118" t="str">
        <f aca="false">IF(AQ26="NC","",IF(OR(SGAF!G25="Profesores de Ens. Secundaria",SGAF!G25="Catedráticos de Ens. Secundaria"),"ESO",""))</f>
        <v/>
      </c>
      <c r="AS26" s="0" t="str">
        <f aca="false">IF(AQ26="NC","",IF(SGAF!G25="Maestros","I/P",""))</f>
        <v/>
      </c>
      <c r="AT26" s="0" t="str">
        <f aca="false">IF(AQ26="NC","",IF(OR(SGAF!G25="Profesores Técnicos de FP",SGAF!G25="EOI",SGAF!G25="Otros", SGAF!G25="Profesores de EEOOII"),"Otros",""))</f>
        <v/>
      </c>
      <c r="AU26" s="0" t="str">
        <f aca="false">IF((COUNTBLANK(AQ26:AT26)-4)=0,"*","")</f>
        <v>*</v>
      </c>
    </row>
    <row r="27" customFormat="false" ht="13.8" hidden="false" customHeight="false" outlineLevel="0" collapsed="false">
      <c r="A27" s="117" t="n">
        <f aca="false">SGAF!C26</f>
        <v>0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112" t="str">
        <f aca="false">IF('TIEMPO FALTADO'!AP27&gt;AY$3,"NC","")</f>
        <v/>
      </c>
      <c r="AR27" s="118" t="str">
        <f aca="false">IF(AQ27="NC","",IF(OR(SGAF!G26="Profesores de Ens. Secundaria",SGAF!G26="Catedráticos de Ens. Secundaria"),"ESO",""))</f>
        <v/>
      </c>
      <c r="AS27" s="0" t="str">
        <f aca="false">IF(AQ27="NC","",IF(SGAF!G26="Maestros","I/P",""))</f>
        <v/>
      </c>
      <c r="AT27" s="0" t="str">
        <f aca="false">IF(AQ27="NC","",IF(OR(SGAF!G26="Profesores Técnicos de FP",SGAF!G26="EOI",SGAF!G26="Otros", SGAF!G26="Profesores de EEOOII"),"Otros",""))</f>
        <v/>
      </c>
      <c r="AU27" s="0" t="str">
        <f aca="false">IF((COUNTBLANK(AQ27:AT27)-4)=0,"*","")</f>
        <v>*</v>
      </c>
    </row>
    <row r="28" customFormat="false" ht="13.8" hidden="false" customHeight="false" outlineLevel="0" collapsed="false">
      <c r="A28" s="117" t="n">
        <f aca="false">SGAF!C27</f>
        <v>0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112" t="str">
        <f aca="false">IF('TIEMPO FALTADO'!AP28&gt;AY$3,"NC","")</f>
        <v/>
      </c>
      <c r="AR28" s="118" t="str">
        <f aca="false">IF(AQ28="NC","",IF(OR(SGAF!G27="Profesores de Ens. Secundaria",SGAF!G27="Catedráticos de Ens. Secundaria"),"ESO",""))</f>
        <v/>
      </c>
      <c r="AS28" s="0" t="str">
        <f aca="false">IF(AQ28="NC","",IF(SGAF!G27="Maestros","I/P",""))</f>
        <v/>
      </c>
      <c r="AT28" s="0" t="str">
        <f aca="false">IF(AQ28="NC","",IF(OR(SGAF!G27="Profesores Técnicos de FP",SGAF!G27="EOI",SGAF!G27="Otros", SGAF!G27="Profesores de EEOOII"),"Otros",""))</f>
        <v/>
      </c>
      <c r="AU28" s="0" t="str">
        <f aca="false">IF((COUNTBLANK(AQ28:AT28)-4)=0,"*","")</f>
        <v>*</v>
      </c>
    </row>
    <row r="29" customFormat="false" ht="13.8" hidden="false" customHeight="false" outlineLevel="0" collapsed="false">
      <c r="A29" s="117" t="n">
        <f aca="false">SGAF!C28</f>
        <v>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112" t="str">
        <f aca="false">IF('TIEMPO FALTADO'!AP29&gt;AY$3,"NC","")</f>
        <v/>
      </c>
      <c r="AR29" s="118" t="str">
        <f aca="false">IF(AQ29="NC","",IF(OR(SGAF!G28="Profesores de Ens. Secundaria",SGAF!G28="Catedráticos de Ens. Secundaria"),"ESO",""))</f>
        <v/>
      </c>
      <c r="AS29" s="0" t="str">
        <f aca="false">IF(AQ29="NC","",IF(SGAF!G28="Maestros","I/P",""))</f>
        <v/>
      </c>
      <c r="AT29" s="0" t="str">
        <f aca="false">IF(AQ29="NC","",IF(OR(SGAF!G28="Profesores Técnicos de FP",SGAF!G28="EOI",SGAF!G28="Otros", SGAF!G28="Profesores de EEOOII"),"Otros",""))</f>
        <v/>
      </c>
      <c r="AU29" s="0" t="str">
        <f aca="false">IF((COUNTBLANK(AQ29:AT29)-4)=0,"*","")</f>
        <v>*</v>
      </c>
    </row>
    <row r="30" customFormat="false" ht="13.8" hidden="false" customHeight="false" outlineLevel="0" collapsed="false">
      <c r="A30" s="117" t="n">
        <f aca="false">SGAF!C29</f>
        <v>0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112" t="str">
        <f aca="false">IF('TIEMPO FALTADO'!AP30&gt;AY$3,"NC","")</f>
        <v/>
      </c>
      <c r="AR30" s="118" t="str">
        <f aca="false">IF(AQ30="NC","",IF(OR(SGAF!G29="Profesores de Ens. Secundaria",SGAF!G29="Catedráticos de Ens. Secundaria"),"ESO",""))</f>
        <v/>
      </c>
      <c r="AS30" s="0" t="str">
        <f aca="false">IF(AQ30="NC","",IF(SGAF!G29="Maestros","I/P",""))</f>
        <v/>
      </c>
      <c r="AT30" s="0" t="str">
        <f aca="false">IF(AQ30="NC","",IF(OR(SGAF!G29="Profesores Técnicos de FP",SGAF!G29="EOI",SGAF!G29="Otros", SGAF!G29="Profesores de EEOOII"),"Otros",""))</f>
        <v/>
      </c>
      <c r="AU30" s="0" t="str">
        <f aca="false">IF((COUNTBLANK(AQ30:AT30)-4)=0,"*","")</f>
        <v>*</v>
      </c>
    </row>
    <row r="31" customFormat="false" ht="13.8" hidden="false" customHeight="false" outlineLevel="0" collapsed="false">
      <c r="A31" s="117" t="n">
        <f aca="false">SGAF!C30</f>
        <v>0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112" t="str">
        <f aca="false">IF('TIEMPO FALTADO'!AP31&gt;AY$3,"NC","")</f>
        <v/>
      </c>
      <c r="AR31" s="118" t="str">
        <f aca="false">IF(AQ31="NC","",IF(OR(SGAF!G30="Profesores de Ens. Secundaria",SGAF!G30="Catedráticos de Ens. Secundaria"),"ESO",""))</f>
        <v/>
      </c>
      <c r="AS31" s="0" t="str">
        <f aca="false">IF(AQ31="NC","",IF(SGAF!G30="Maestros","I/P",""))</f>
        <v/>
      </c>
      <c r="AT31" s="0" t="str">
        <f aca="false">IF(AQ31="NC","",IF(OR(SGAF!G30="Profesores Técnicos de FP",SGAF!G30="EOI",SGAF!G30="Otros", SGAF!G30="Profesores de EEOOII"),"Otros",""))</f>
        <v/>
      </c>
      <c r="AU31" s="0" t="str">
        <f aca="false">IF((COUNTBLANK(AQ31:AT31)-4)=0,"*","")</f>
        <v>*</v>
      </c>
    </row>
    <row r="32" customFormat="false" ht="13.8" hidden="false" customHeight="false" outlineLevel="0" collapsed="false">
      <c r="A32" s="117" t="n">
        <f aca="false">SGAF!C31</f>
        <v>0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112" t="str">
        <f aca="false">IF('TIEMPO FALTADO'!AP32&gt;AY$3,"NC","")</f>
        <v/>
      </c>
      <c r="AR32" s="118" t="str">
        <f aca="false">IF(AQ32="NC","",IF(OR(SGAF!G31="Profesores de Ens. Secundaria",SGAF!G31="Catedráticos de Ens. Secundaria"),"ESO",""))</f>
        <v/>
      </c>
      <c r="AS32" s="0" t="str">
        <f aca="false">IF(AQ32="NC","",IF(SGAF!G31="Maestros","I/P",""))</f>
        <v/>
      </c>
      <c r="AT32" s="0" t="str">
        <f aca="false">IF(AQ32="NC","",IF(OR(SGAF!G31="Profesores Técnicos de FP",SGAF!G31="EOI",SGAF!G31="Otros", SGAF!G31="Profesores de EEOOII"),"Otros",""))</f>
        <v/>
      </c>
      <c r="AU32" s="0" t="str">
        <f aca="false">IF((COUNTBLANK(AQ32:AT32)-4)=0,"*","")</f>
        <v>*</v>
      </c>
    </row>
    <row r="33" customFormat="false" ht="13.8" hidden="false" customHeight="false" outlineLevel="0" collapsed="false">
      <c r="A33" s="117" t="n">
        <f aca="false">SGAF!C32</f>
        <v>0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112" t="str">
        <f aca="false">IF('TIEMPO FALTADO'!AP33&gt;AY$3,"NC","")</f>
        <v/>
      </c>
      <c r="AR33" s="118" t="str">
        <f aca="false">IF(AQ33="NC","",IF(OR(SGAF!G32="Profesores de Ens. Secundaria",SGAF!G32="Catedráticos de Ens. Secundaria"),"ESO",""))</f>
        <v/>
      </c>
      <c r="AS33" s="0" t="str">
        <f aca="false">IF(AQ33="NC","",IF(SGAF!G32="Maestros","I/P",""))</f>
        <v/>
      </c>
      <c r="AT33" s="0" t="str">
        <f aca="false">IF(AQ33="NC","",IF(OR(SGAF!G32="Profesores Técnicos de FP",SGAF!G32="EOI",SGAF!G32="Otros", SGAF!G32="Profesores de EEOOII"),"Otros",""))</f>
        <v/>
      </c>
      <c r="AU33" s="0" t="str">
        <f aca="false">IF((COUNTBLANK(AQ33:AT33)-4)=0,"*","")</f>
        <v>*</v>
      </c>
    </row>
    <row r="34" customFormat="false" ht="13.8" hidden="false" customHeight="false" outlineLevel="0" collapsed="false">
      <c r="A34" s="117" t="n">
        <f aca="false">SGAF!C33</f>
        <v>0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112" t="str">
        <f aca="false">IF('TIEMPO FALTADO'!AP34&gt;AY$3,"NC","")</f>
        <v/>
      </c>
      <c r="AR34" s="118" t="str">
        <f aca="false">IF(AQ34="NC","",IF(OR(SGAF!G33="Profesores de Ens. Secundaria",SGAF!G33="Catedráticos de Ens. Secundaria"),"ESO",""))</f>
        <v/>
      </c>
      <c r="AS34" s="0" t="str">
        <f aca="false">IF(AQ34="NC","",IF(SGAF!G33="Maestros","I/P",""))</f>
        <v/>
      </c>
      <c r="AT34" s="0" t="str">
        <f aca="false">IF(AQ34="NC","",IF(OR(SGAF!G33="Profesores Técnicos de FP",SGAF!G33="EOI",SGAF!G33="Otros", SGAF!G33="Profesores de EEOOII"),"Otros",""))</f>
        <v/>
      </c>
      <c r="AU34" s="0" t="str">
        <f aca="false">IF((COUNTBLANK(AQ34:AT34)-4)=0,"*","")</f>
        <v>*</v>
      </c>
    </row>
    <row r="35" customFormat="false" ht="13.8" hidden="false" customHeight="false" outlineLevel="0" collapsed="false">
      <c r="A35" s="117" t="n">
        <f aca="false">SGAF!C34</f>
        <v>0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112" t="str">
        <f aca="false">IF('TIEMPO FALTADO'!AP35&gt;AY$3,"NC","")</f>
        <v/>
      </c>
      <c r="AR35" s="118" t="str">
        <f aca="false">IF(AQ35="NC","",IF(OR(SGAF!G34="Profesores de Ens. Secundaria",SGAF!G34="Catedráticos de Ens. Secundaria"),"ESO",""))</f>
        <v/>
      </c>
      <c r="AS35" s="0" t="str">
        <f aca="false">IF(AQ35="NC","",IF(SGAF!G34="Maestros","I/P",""))</f>
        <v/>
      </c>
      <c r="AT35" s="0" t="str">
        <f aca="false">IF(AQ35="NC","",IF(OR(SGAF!G34="Profesores Técnicos de FP",SGAF!G34="EOI",SGAF!G34="Otros", SGAF!G34="Profesores de EEOOII"),"Otros",""))</f>
        <v/>
      </c>
      <c r="AU35" s="0" t="str">
        <f aca="false">IF((COUNTBLANK(AQ35:AT35)-4)=0,"*","")</f>
        <v>*</v>
      </c>
    </row>
    <row r="36" customFormat="false" ht="13.8" hidden="false" customHeight="false" outlineLevel="0" collapsed="false">
      <c r="A36" s="117" t="n">
        <f aca="false">SGAF!C35</f>
        <v>0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112" t="str">
        <f aca="false">IF('TIEMPO FALTADO'!AP36&gt;AY$3,"NC","")</f>
        <v/>
      </c>
      <c r="AR36" s="118" t="str">
        <f aca="false">IF(AQ36="NC","",IF(OR(SGAF!G35="Profesores de Ens. Secundaria",SGAF!G35="Catedráticos de Ens. Secundaria"),"ESO",""))</f>
        <v/>
      </c>
      <c r="AS36" s="0" t="str">
        <f aca="false">IF(AQ36="NC","",IF(SGAF!G35="Maestros","I/P",""))</f>
        <v/>
      </c>
      <c r="AT36" s="0" t="str">
        <f aca="false">IF(AQ36="NC","",IF(OR(SGAF!G35="Profesores Técnicos de FP",SGAF!G35="EOI",SGAF!G35="Otros", SGAF!G35="Profesores de EEOOII"),"Otros",""))</f>
        <v/>
      </c>
      <c r="AU36" s="0" t="str">
        <f aca="false">IF((COUNTBLANK(AQ36:AT36)-4)=0,"*","")</f>
        <v>*</v>
      </c>
    </row>
    <row r="37" customFormat="false" ht="13.8" hidden="false" customHeight="false" outlineLevel="0" collapsed="false">
      <c r="A37" s="117" t="n">
        <f aca="false">SGAF!C36</f>
        <v>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112" t="str">
        <f aca="false">IF('TIEMPO FALTADO'!AP37&gt;AY$3,"NC","")</f>
        <v/>
      </c>
      <c r="AR37" s="118" t="str">
        <f aca="false">IF(AQ37="NC","",IF(OR(SGAF!G36="Profesores de Ens. Secundaria",SGAF!G36="Catedráticos de Ens. Secundaria"),"ESO",""))</f>
        <v/>
      </c>
      <c r="AS37" s="0" t="str">
        <f aca="false">IF(AQ37="NC","",IF(SGAF!G36="Maestros","I/P",""))</f>
        <v/>
      </c>
      <c r="AT37" s="0" t="str">
        <f aca="false">IF(AQ37="NC","",IF(OR(SGAF!G36="Profesores Técnicos de FP",SGAF!G36="EOI",SGAF!G36="Otros", SGAF!G36="Profesores de EEOOII"),"Otros",""))</f>
        <v/>
      </c>
      <c r="AU37" s="0" t="str">
        <f aca="false">IF((COUNTBLANK(AQ37:AT37)-4)=0,"*","")</f>
        <v>*</v>
      </c>
    </row>
    <row r="38" customFormat="false" ht="13.8" hidden="false" customHeight="false" outlineLevel="0" collapsed="false">
      <c r="A38" s="117" t="n">
        <f aca="false">SGAF!C37</f>
        <v>0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112" t="str">
        <f aca="false">IF('TIEMPO FALTADO'!AP38&gt;AY$3,"NC","")</f>
        <v/>
      </c>
      <c r="AR38" s="118" t="str">
        <f aca="false">IF(AQ38="NC","",IF(OR(SGAF!G37="Profesores de Ens. Secundaria",SGAF!G37="Catedráticos de Ens. Secundaria"),"ESO",""))</f>
        <v/>
      </c>
      <c r="AS38" s="0" t="str">
        <f aca="false">IF(AQ38="NC","",IF(SGAF!G37="Maestros","I/P",""))</f>
        <v/>
      </c>
      <c r="AT38" s="0" t="str">
        <f aca="false">IF(AQ38="NC","",IF(OR(SGAF!G37="Profesores Técnicos de FP",SGAF!G37="EOI",SGAF!G37="Otros", SGAF!G37="Profesores de EEOOII"),"Otros",""))</f>
        <v/>
      </c>
      <c r="AU38" s="0" t="str">
        <f aca="false">IF((COUNTBLANK(AQ38:AT38)-4)=0,"*","")</f>
        <v>*</v>
      </c>
    </row>
    <row r="39" customFormat="false" ht="13.8" hidden="false" customHeight="false" outlineLevel="0" collapsed="false">
      <c r="A39" s="117" t="n">
        <f aca="false">SGAF!C38</f>
        <v>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112" t="str">
        <f aca="false">IF('TIEMPO FALTADO'!AP39&gt;AY$3,"NC","")</f>
        <v/>
      </c>
      <c r="AR39" s="118" t="str">
        <f aca="false">IF(AQ39="NC","",IF(OR(SGAF!G38="Profesores de Ens. Secundaria",SGAF!G38="Catedráticos de Ens. Secundaria"),"ESO",""))</f>
        <v/>
      </c>
      <c r="AS39" s="0" t="str">
        <f aca="false">IF(AQ39="NC","",IF(SGAF!G38="Maestros","I/P",""))</f>
        <v/>
      </c>
      <c r="AT39" s="0" t="str">
        <f aca="false">IF(AQ39="NC","",IF(OR(SGAF!G38="Profesores Técnicos de FP",SGAF!G38="EOI",SGAF!G38="Otros", SGAF!G38="Profesores de EEOOII"),"Otros",""))</f>
        <v/>
      </c>
      <c r="AU39" s="0" t="str">
        <f aca="false">IF((COUNTBLANK(AQ39:AT39)-4)=0,"*","")</f>
        <v>*</v>
      </c>
    </row>
    <row r="40" customFormat="false" ht="13.8" hidden="false" customHeight="false" outlineLevel="0" collapsed="false">
      <c r="A40" s="117" t="n">
        <f aca="false">SGAF!C39</f>
        <v>0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112" t="str">
        <f aca="false">IF('TIEMPO FALTADO'!AP40&gt;AY$3,"NC","")</f>
        <v/>
      </c>
      <c r="AR40" s="118" t="str">
        <f aca="false">IF(AQ40="NC","",IF(OR(SGAF!G39="Profesores de Ens. Secundaria",SGAF!G39="Catedráticos de Ens. Secundaria"),"ESO",""))</f>
        <v/>
      </c>
      <c r="AS40" s="0" t="str">
        <f aca="false">IF(AQ40="NC","",IF(SGAF!G39="Maestros","I/P",""))</f>
        <v/>
      </c>
      <c r="AT40" s="0" t="str">
        <f aca="false">IF(AQ40="NC","",IF(OR(SGAF!G39="Profesores Técnicos de FP",SGAF!G39="EOI",SGAF!G39="Otros", SGAF!G39="Profesores de EEOOII"),"Otros",""))</f>
        <v/>
      </c>
      <c r="AU40" s="0" t="str">
        <f aca="false">IF((COUNTBLANK(AQ40:AT40)-4)=0,"*","")</f>
        <v>*</v>
      </c>
    </row>
    <row r="41" customFormat="false" ht="13.8" hidden="false" customHeight="false" outlineLevel="0" collapsed="false">
      <c r="A41" s="117" t="n">
        <f aca="false">SGAF!C40</f>
        <v>0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112" t="str">
        <f aca="false">IF('TIEMPO FALTADO'!AP41&gt;AY$3,"NC","")</f>
        <v/>
      </c>
      <c r="AR41" s="118" t="str">
        <f aca="false">IF(AQ41="NC","",IF(OR(SGAF!G40="Profesores de Ens. Secundaria",SGAF!G40="Catedráticos de Ens. Secundaria"),"ESO",""))</f>
        <v/>
      </c>
      <c r="AS41" s="0" t="str">
        <f aca="false">IF(AQ41="NC","",IF(SGAF!G40="Maestros","I/P",""))</f>
        <v/>
      </c>
      <c r="AT41" s="0" t="str">
        <f aca="false">IF(AQ41="NC","",IF(OR(SGAF!G40="Profesores Técnicos de FP",SGAF!G40="EOI",SGAF!G40="Otros", SGAF!G40="Profesores de EEOOII"),"Otros",""))</f>
        <v/>
      </c>
      <c r="AU41" s="0" t="str">
        <f aca="false">IF((COUNTBLANK(AQ41:AT41)-4)=0,"*","")</f>
        <v>*</v>
      </c>
    </row>
    <row r="42" customFormat="false" ht="13.8" hidden="false" customHeight="false" outlineLevel="0" collapsed="false">
      <c r="A42" s="117" t="n">
        <f aca="false">SGAF!C41</f>
        <v>0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112" t="str">
        <f aca="false">IF('TIEMPO FALTADO'!AP42&gt;AY$3,"NC","")</f>
        <v/>
      </c>
      <c r="AR42" s="118" t="str">
        <f aca="false">IF(AQ42="NC","",IF(OR(SGAF!G41="Profesores de Ens. Secundaria",SGAF!G41="Catedráticos de Ens. Secundaria"),"ESO",""))</f>
        <v/>
      </c>
      <c r="AS42" s="0" t="str">
        <f aca="false">IF(AQ42="NC","",IF(SGAF!G41="Maestros","I/P",""))</f>
        <v/>
      </c>
      <c r="AT42" s="0" t="str">
        <f aca="false">IF(AQ42="NC","",IF(OR(SGAF!G41="Profesores Técnicos de FP",SGAF!G41="EOI",SGAF!G41="Otros", SGAF!G41="Profesores de EEOOII"),"Otros",""))</f>
        <v/>
      </c>
      <c r="AU42" s="0" t="str">
        <f aca="false">IF((COUNTBLANK(AQ42:AT42)-4)=0,"*","")</f>
        <v>*</v>
      </c>
    </row>
    <row r="43" customFormat="false" ht="13.8" hidden="false" customHeight="false" outlineLevel="0" collapsed="false">
      <c r="A43" s="117" t="n">
        <f aca="false">SGAF!C42</f>
        <v>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112" t="str">
        <f aca="false">IF('TIEMPO FALTADO'!AP43&gt;AY$3,"NC","")</f>
        <v/>
      </c>
      <c r="AR43" s="118" t="str">
        <f aca="false">IF(AQ43="NC","",IF(OR(SGAF!G42="Profesores de Ens. Secundaria",SGAF!G42="Catedráticos de Ens. Secundaria"),"ESO",""))</f>
        <v/>
      </c>
      <c r="AS43" s="0" t="str">
        <f aca="false">IF(AQ43="NC","",IF(SGAF!G42="Maestros","I/P",""))</f>
        <v/>
      </c>
      <c r="AT43" s="0" t="str">
        <f aca="false">IF(AQ43="NC","",IF(OR(SGAF!G42="Profesores Técnicos de FP",SGAF!G42="EOI",SGAF!G42="Otros", SGAF!G42="Profesores de EEOOII"),"Otros",""))</f>
        <v/>
      </c>
      <c r="AU43" s="0" t="str">
        <f aca="false">IF((COUNTBLANK(AQ43:AT43)-4)=0,"*","")</f>
        <v>*</v>
      </c>
    </row>
    <row r="44" customFormat="false" ht="13.8" hidden="false" customHeight="false" outlineLevel="0" collapsed="false">
      <c r="A44" s="117" t="n">
        <f aca="false">SGAF!C43</f>
        <v>0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112" t="str">
        <f aca="false">IF('TIEMPO FALTADO'!AP44&gt;AY$3,"NC","")</f>
        <v/>
      </c>
      <c r="AR44" s="118" t="str">
        <f aca="false">IF(AQ44="NC","",IF(OR(SGAF!G43="Profesores de Ens. Secundaria",SGAF!G43="Catedráticos de Ens. Secundaria"),"ESO",""))</f>
        <v/>
      </c>
      <c r="AS44" s="0" t="str">
        <f aca="false">IF(AQ44="NC","",IF(SGAF!G43="Maestros","I/P",""))</f>
        <v/>
      </c>
      <c r="AT44" s="0" t="str">
        <f aca="false">IF(AQ44="NC","",IF(OR(SGAF!G43="Profesores Técnicos de FP",SGAF!G43="EOI",SGAF!G43="Otros", SGAF!G43="Profesores de EEOOII"),"Otros",""))</f>
        <v/>
      </c>
      <c r="AU44" s="0" t="str">
        <f aca="false">IF((COUNTBLANK(AQ44:AT44)-4)=0,"*","")</f>
        <v>*</v>
      </c>
    </row>
    <row r="45" customFormat="false" ht="13.8" hidden="false" customHeight="false" outlineLevel="0" collapsed="false">
      <c r="A45" s="117" t="n">
        <f aca="false">SGAF!C44</f>
        <v>0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112" t="str">
        <f aca="false">IF('TIEMPO FALTADO'!AP45&gt;AY$3,"NC","")</f>
        <v/>
      </c>
      <c r="AR45" s="118" t="str">
        <f aca="false">IF(AQ45="NC","",IF(OR(SGAF!G44="Profesores de Ens. Secundaria",SGAF!G44="Catedráticos de Ens. Secundaria"),"ESO",""))</f>
        <v/>
      </c>
      <c r="AS45" s="0" t="str">
        <f aca="false">IF(AQ45="NC","",IF(SGAF!G44="Maestros","I/P",""))</f>
        <v/>
      </c>
      <c r="AT45" s="0" t="str">
        <f aca="false">IF(AQ45="NC","",IF(OR(SGAF!G44="Profesores Técnicos de FP",SGAF!G44="EOI",SGAF!G44="Otros", SGAF!G44="Profesores de EEOOII"),"Otros",""))</f>
        <v/>
      </c>
      <c r="AU45" s="0" t="str">
        <f aca="false">IF((COUNTBLANK(AQ45:AT45)-4)=0,"*","")</f>
        <v>*</v>
      </c>
    </row>
    <row r="46" customFormat="false" ht="13.8" hidden="false" customHeight="false" outlineLevel="0" collapsed="false">
      <c r="A46" s="117" t="n">
        <f aca="false">SGAF!C45</f>
        <v>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112" t="str">
        <f aca="false">IF('TIEMPO FALTADO'!AP46&gt;AY$3,"NC","")</f>
        <v/>
      </c>
      <c r="AR46" s="118" t="str">
        <f aca="false">IF(AQ46="NC","",IF(OR(SGAF!G45="Profesores de Ens. Secundaria",SGAF!G45="Catedráticos de Ens. Secundaria"),"ESO",""))</f>
        <v/>
      </c>
      <c r="AS46" s="0" t="str">
        <f aca="false">IF(AQ46="NC","",IF(SGAF!G45="Maestros","I/P",""))</f>
        <v/>
      </c>
      <c r="AT46" s="0" t="str">
        <f aca="false">IF(AQ46="NC","",IF(OR(SGAF!G45="Profesores Técnicos de FP",SGAF!G45="EOI",SGAF!G45="Otros", SGAF!G45="Profesores de EEOOII"),"Otros",""))</f>
        <v/>
      </c>
      <c r="AU46" s="0" t="str">
        <f aca="false">IF((COUNTBLANK(AQ46:AT46)-4)=0,"*","")</f>
        <v>*</v>
      </c>
    </row>
    <row r="47" customFormat="false" ht="13.8" hidden="false" customHeight="false" outlineLevel="0" collapsed="false">
      <c r="A47" s="117" t="n">
        <f aca="false">SGAF!C46</f>
        <v>0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112" t="str">
        <f aca="false">IF('TIEMPO FALTADO'!AP47&gt;AY$3,"NC","")</f>
        <v/>
      </c>
      <c r="AR47" s="118" t="str">
        <f aca="false">IF(AQ47="NC","",IF(OR(SGAF!G46="Profesores de Ens. Secundaria",SGAF!G46="Catedráticos de Ens. Secundaria"),"ESO",""))</f>
        <v/>
      </c>
      <c r="AS47" s="0" t="str">
        <f aca="false">IF(AQ47="NC","",IF(SGAF!G46="Maestros","I/P",""))</f>
        <v/>
      </c>
      <c r="AT47" s="0" t="str">
        <f aca="false">IF(AQ47="NC","",IF(OR(SGAF!G46="Profesores Técnicos de FP",SGAF!G46="EOI",SGAF!G46="Otros", SGAF!G46="Profesores de EEOOII"),"Otros",""))</f>
        <v/>
      </c>
      <c r="AU47" s="0" t="str">
        <f aca="false">IF((COUNTBLANK(AQ47:AT47)-4)=0,"*","")</f>
        <v>*</v>
      </c>
    </row>
    <row r="48" customFormat="false" ht="13.8" hidden="false" customHeight="false" outlineLevel="0" collapsed="false">
      <c r="A48" s="117" t="n">
        <f aca="false">SGAF!C47</f>
        <v>0</v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112" t="str">
        <f aca="false">IF('TIEMPO FALTADO'!AP48&gt;AY$3,"NC","")</f>
        <v/>
      </c>
      <c r="AR48" s="118" t="str">
        <f aca="false">IF(AQ48="NC","",IF(OR(SGAF!G47="Profesores de Ens. Secundaria",SGAF!G47="Catedráticos de Ens. Secundaria"),"ESO",""))</f>
        <v/>
      </c>
      <c r="AS48" s="0" t="str">
        <f aca="false">IF(AQ48="NC","",IF(SGAF!G47="Maestros","I/P",""))</f>
        <v/>
      </c>
      <c r="AT48" s="0" t="str">
        <f aca="false">IF(AQ48="NC","",IF(OR(SGAF!G47="Profesores Técnicos de FP",SGAF!G47="EOI",SGAF!G47="Otros", SGAF!G47="Profesores de EEOOII"),"Otros",""))</f>
        <v/>
      </c>
      <c r="AU48" s="0" t="str">
        <f aca="false">IF((COUNTBLANK(AQ48:AT48)-4)=0,"*","")</f>
        <v>*</v>
      </c>
    </row>
    <row r="49" customFormat="false" ht="13.8" hidden="false" customHeight="false" outlineLevel="0" collapsed="false">
      <c r="A49" s="117" t="n">
        <f aca="false">SGAF!C48</f>
        <v>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112" t="str">
        <f aca="false">IF('TIEMPO FALTADO'!AP49&gt;AY$3,"NC","")</f>
        <v/>
      </c>
      <c r="AR49" s="118" t="str">
        <f aca="false">IF(AQ49="NC","",IF(OR(SGAF!G48="Profesores de Ens. Secundaria",SGAF!G48="Catedráticos de Ens. Secundaria"),"ESO",""))</f>
        <v/>
      </c>
      <c r="AS49" s="0" t="str">
        <f aca="false">IF(AQ49="NC","",IF(SGAF!G48="Maestros","I/P",""))</f>
        <v/>
      </c>
      <c r="AT49" s="0" t="str">
        <f aca="false">IF(AQ49="NC","",IF(OR(SGAF!G48="Profesores Técnicos de FP",SGAF!G48="EOI",SGAF!G48="Otros", SGAF!G48="Profesores de EEOOII"),"Otros",""))</f>
        <v/>
      </c>
      <c r="AU49" s="0" t="str">
        <f aca="false">IF((COUNTBLANK(AQ49:AT49)-4)=0,"*","")</f>
        <v>*</v>
      </c>
    </row>
    <row r="50" customFormat="false" ht="13.8" hidden="false" customHeight="false" outlineLevel="0" collapsed="false">
      <c r="A50" s="117" t="n">
        <f aca="false">SGAF!C49</f>
        <v>0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112" t="str">
        <f aca="false">IF('TIEMPO FALTADO'!AP50&gt;AY$3,"NC","")</f>
        <v/>
      </c>
      <c r="AR50" s="118" t="str">
        <f aca="false">IF(AQ50="NC","",IF(OR(SGAF!G49="Profesores de Ens. Secundaria",SGAF!G49="Catedráticos de Ens. Secundaria"),"ESO",""))</f>
        <v/>
      </c>
      <c r="AS50" s="0" t="str">
        <f aca="false">IF(AQ50="NC","",IF(SGAF!G49="Maestros","I/P",""))</f>
        <v/>
      </c>
      <c r="AT50" s="0" t="str">
        <f aca="false">IF(AQ50="NC","",IF(OR(SGAF!G49="Profesores Técnicos de FP",SGAF!G49="EOI",SGAF!G49="Otros", SGAF!G49="Profesores de EEOOII"),"Otros",""))</f>
        <v/>
      </c>
      <c r="AU50" s="0" t="str">
        <f aca="false">IF((COUNTBLANK(AQ50:AT50)-4)=0,"*","")</f>
        <v>*</v>
      </c>
    </row>
    <row r="51" customFormat="false" ht="13.8" hidden="false" customHeight="false" outlineLevel="0" collapsed="false">
      <c r="AP51" s="0" t="s">
        <v>45</v>
      </c>
      <c r="AQ51" s="0" t="n">
        <f aca="false">COUNTIF(AQ$3:AQ50,"NC")</f>
        <v>0</v>
      </c>
      <c r="AR51" s="0" t="n">
        <f aca="false">COUNTIF(AR$3:AR50,"ESO")</f>
        <v>0</v>
      </c>
      <c r="AS51" s="0" t="n">
        <f aca="false">COUNTIF(AS$3:AS50,"I/P")</f>
        <v>0</v>
      </c>
      <c r="AT51" s="0" t="n">
        <f aca="false">COUNTIF(AT$3:AT50,"Otros")</f>
        <v>0</v>
      </c>
      <c r="AU51" s="0" t="n">
        <f aca="false">SUM(AQ50:AT51)</f>
        <v>0</v>
      </c>
    </row>
    <row r="52" customFormat="false" ht="14.9" hidden="false" customHeight="false" outlineLevel="0" collapsed="false">
      <c r="B52" s="58" t="n">
        <v>1</v>
      </c>
      <c r="C52" s="58" t="n">
        <v>2</v>
      </c>
      <c r="D52" s="58" t="n">
        <v>3</v>
      </c>
      <c r="E52" s="58" t="n">
        <v>4</v>
      </c>
      <c r="F52" s="58" t="n">
        <v>5</v>
      </c>
      <c r="G52" s="58" t="n">
        <v>6</v>
      </c>
      <c r="H52" s="58" t="n">
        <v>7</v>
      </c>
      <c r="I52" s="58" t="n">
        <v>8</v>
      </c>
      <c r="J52" s="58" t="n">
        <v>9</v>
      </c>
      <c r="K52" s="58" t="n">
        <v>10</v>
      </c>
      <c r="L52" s="58" t="n">
        <v>11</v>
      </c>
      <c r="M52" s="58" t="n">
        <v>12</v>
      </c>
      <c r="N52" s="58" t="n">
        <v>13</v>
      </c>
      <c r="O52" s="58" t="n">
        <v>14</v>
      </c>
      <c r="P52" s="58" t="n">
        <v>15</v>
      </c>
      <c r="Q52" s="58" t="n">
        <v>16</v>
      </c>
      <c r="R52" s="58" t="n">
        <v>17</v>
      </c>
      <c r="S52" s="58" t="n">
        <v>18</v>
      </c>
      <c r="T52" s="58" t="n">
        <v>19</v>
      </c>
      <c r="U52" s="58" t="n">
        <v>20</v>
      </c>
      <c r="V52" s="58" t="n">
        <v>21</v>
      </c>
      <c r="W52" s="58" t="n">
        <v>22</v>
      </c>
      <c r="X52" s="58" t="n">
        <v>23</v>
      </c>
      <c r="Y52" s="58" t="n">
        <v>24</v>
      </c>
      <c r="Z52" s="58" t="n">
        <v>25</v>
      </c>
      <c r="AA52" s="58" t="n">
        <v>26</v>
      </c>
      <c r="AB52" s="58" t="n">
        <v>27</v>
      </c>
      <c r="AC52" s="58" t="n">
        <v>28</v>
      </c>
      <c r="AD52" s="58" t="n">
        <v>29</v>
      </c>
      <c r="AE52" s="58" t="n">
        <v>30</v>
      </c>
      <c r="AF52" s="58" t="n">
        <v>31</v>
      </c>
      <c r="AG52" s="58" t="n">
        <v>32</v>
      </c>
      <c r="AH52" s="58" t="n">
        <v>33</v>
      </c>
      <c r="AI52" s="58" t="n">
        <v>34</v>
      </c>
      <c r="AJ52" s="58" t="n">
        <v>35</v>
      </c>
      <c r="AK52" s="58" t="n">
        <v>36</v>
      </c>
      <c r="AL52" s="58" t="n">
        <v>37</v>
      </c>
      <c r="AM52" s="58" t="n">
        <v>38</v>
      </c>
      <c r="AN52" s="58" t="n">
        <v>39</v>
      </c>
      <c r="AO52" s="58" t="n">
        <v>40</v>
      </c>
    </row>
  </sheetData>
  <conditionalFormatting sqref="B3:AP50">
    <cfRule type="cellIs" priority="2" operator="equal" aboveAverage="0" equalAverage="0" bottom="0" percent="0" rank="0" text="" dxfId="0">
      <formula>"F"</formula>
    </cfRule>
    <cfRule type="cellIs" priority="3" operator="equal" aboveAverage="0" equalAverage="0" bottom="0" percent="0" rank="0" text="" dxfId="1">
      <formula>"FJ"</formula>
    </cfRule>
  </conditionalFormatting>
  <conditionalFormatting sqref="AQ3:AQ50">
    <cfRule type="cellIs" priority="4" operator="equal" aboveAverage="0" equalAverage="0" bottom="0" percent="0" rank="0" text="" dxfId="2">
      <formula>"NC"</formula>
    </cfRule>
  </conditionalFormatting>
  <conditionalFormatting sqref="B53:AO53">
    <cfRule type="cellIs" priority="5" operator="equal" aboveAverage="0" equalAverage="0" bottom="0" percent="0" rank="0" text="" dxfId="3">
      <formula>"OK"</formula>
    </cfRule>
  </conditionalFormatting>
  <conditionalFormatting sqref="B52:AO52">
    <cfRule type="expression" priority="6" aboveAverage="0" equalAverage="0" bottom="0" percent="0" rank="0" text="" dxfId="4">
      <formula>'CONTROL ASISTENCIA'!B$53="ok"</formula>
    </cfRule>
  </conditionalFormatting>
  <conditionalFormatting sqref="B3:AO50">
    <cfRule type="cellIs" priority="7" operator="equal" aboveAverage="0" equalAverage="0" bottom="0" percent="0" rank="0" text="" dxfId="5">
      <formula>"B"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E4:M8 A3"/>
    </sheetView>
  </sheetViews>
  <sheetFormatPr defaultRowHeight="13.8" zeroHeight="false" outlineLevelRow="0" outlineLevelCol="0"/>
  <cols>
    <col collapsed="false" customWidth="true" hidden="false" outlineLevel="0" max="1" min="1" style="0" width="47.78"/>
    <col collapsed="false" customWidth="true" hidden="false" outlineLevel="0" max="2" min="2" style="0" width="9.71"/>
    <col collapsed="false" customWidth="true" hidden="false" outlineLevel="0" max="10" min="3" style="0" width="10.92"/>
    <col collapsed="false" customWidth="true" hidden="false" outlineLevel="0" max="11" min="11" style="0" width="9.44"/>
    <col collapsed="false" customWidth="true" hidden="false" outlineLevel="0" max="12" min="12" style="0" width="8.76"/>
    <col collapsed="false" customWidth="true" hidden="false" outlineLevel="0" max="13" min="13" style="0" width="9.85"/>
    <col collapsed="false" customWidth="true" hidden="false" outlineLevel="0" max="14" min="14" style="0" width="8.94"/>
    <col collapsed="false" customWidth="true" hidden="false" outlineLevel="0" max="15" min="15" style="0" width="9.44"/>
    <col collapsed="false" customWidth="true" hidden="false" outlineLevel="0" max="41" min="16" style="0" width="8.63"/>
    <col collapsed="false" customWidth="true" hidden="false" outlineLevel="0" max="64" min="42" style="0" width="10.92"/>
  </cols>
  <sheetData>
    <row r="1" customFormat="false" ht="13.8" hidden="false" customHeight="false" outlineLevel="0" collapsed="false">
      <c r="B1" s="120" t="str">
        <f aca="false">'CONTROL ASISTENCIA'!B1</f>
        <v/>
      </c>
      <c r="C1" s="120" t="str">
        <f aca="false">'CONTROL ASISTENCIA'!C1</f>
        <v/>
      </c>
      <c r="D1" s="120" t="str">
        <f aca="false">'CONTROL ASISTENCIA'!D1</f>
        <v/>
      </c>
      <c r="E1" s="120" t="str">
        <f aca="false">'CONTROL ASISTENCIA'!E1</f>
        <v/>
      </c>
      <c r="F1" s="120" t="str">
        <f aca="false">'CONTROL ASISTENCIA'!F1</f>
        <v/>
      </c>
      <c r="G1" s="120" t="str">
        <f aca="false">'CONTROL ASISTENCIA'!G1</f>
        <v/>
      </c>
      <c r="H1" s="120" t="str">
        <f aca="false">'CONTROL ASISTENCIA'!H1</f>
        <v/>
      </c>
      <c r="I1" s="120" t="str">
        <f aca="false">'CONTROL ASISTENCIA'!I1</f>
        <v/>
      </c>
      <c r="J1" s="120" t="str">
        <f aca="false">'CONTROL ASISTENCIA'!J1</f>
        <v/>
      </c>
      <c r="K1" s="120" t="str">
        <f aca="false">'CONTROL ASISTENCIA'!K1</f>
        <v/>
      </c>
      <c r="L1" s="120" t="str">
        <f aca="false">'CONTROL ASISTENCIA'!L1</f>
        <v/>
      </c>
      <c r="M1" s="120" t="str">
        <f aca="false">'CONTROL ASISTENCIA'!M1</f>
        <v/>
      </c>
      <c r="N1" s="120" t="str">
        <f aca="false">'CONTROL ASISTENCIA'!N1</f>
        <v/>
      </c>
      <c r="O1" s="120" t="str">
        <f aca="false">'CONTROL ASISTENCIA'!O1</f>
        <v/>
      </c>
      <c r="P1" s="120" t="str">
        <f aca="false">'CONTROL ASISTENCIA'!P1</f>
        <v/>
      </c>
      <c r="Q1" s="120" t="str">
        <f aca="false">'CONTROL ASISTENCIA'!Q1</f>
        <v/>
      </c>
      <c r="R1" s="120" t="str">
        <f aca="false">'CONTROL ASISTENCIA'!R1</f>
        <v/>
      </c>
      <c r="S1" s="120" t="str">
        <f aca="false">'CONTROL ASISTENCIA'!S1</f>
        <v/>
      </c>
      <c r="T1" s="120" t="str">
        <f aca="false">'CONTROL ASISTENCIA'!T1</f>
        <v/>
      </c>
      <c r="U1" s="120" t="str">
        <f aca="false">'CONTROL ASISTENCIA'!U1</f>
        <v/>
      </c>
      <c r="V1" s="120" t="str">
        <f aca="false">'CONTROL ASISTENCIA'!V1</f>
        <v/>
      </c>
      <c r="W1" s="120" t="str">
        <f aca="false">'CONTROL ASISTENCIA'!W1</f>
        <v/>
      </c>
      <c r="X1" s="120" t="str">
        <f aca="false">'CONTROL ASISTENCIA'!X1</f>
        <v/>
      </c>
      <c r="Y1" s="120" t="str">
        <f aca="false">'CONTROL ASISTENCIA'!Y1</f>
        <v/>
      </c>
      <c r="Z1" s="120" t="str">
        <f aca="false">'CONTROL ASISTENCIA'!Z1</f>
        <v/>
      </c>
      <c r="AA1" s="120" t="str">
        <f aca="false">'CONTROL ASISTENCIA'!AA1</f>
        <v/>
      </c>
      <c r="AB1" s="120" t="str">
        <f aca="false">'CONTROL ASISTENCIA'!AB1</f>
        <v/>
      </c>
      <c r="AC1" s="120" t="str">
        <f aca="false">'CONTROL ASISTENCIA'!AC1</f>
        <v/>
      </c>
      <c r="AD1" s="120" t="str">
        <f aca="false">'CONTROL ASISTENCIA'!AD1</f>
        <v/>
      </c>
      <c r="AE1" s="120" t="str">
        <f aca="false">'CONTROL ASISTENCIA'!AE1</f>
        <v/>
      </c>
      <c r="AF1" s="120" t="str">
        <f aca="false">'CONTROL ASISTENCIA'!AF1</f>
        <v/>
      </c>
      <c r="AG1" s="120" t="str">
        <f aca="false">'CONTROL ASISTENCIA'!AG1</f>
        <v/>
      </c>
      <c r="AH1" s="120" t="str">
        <f aca="false">'CONTROL ASISTENCIA'!AH1</f>
        <v/>
      </c>
      <c r="AI1" s="120" t="str">
        <f aca="false">'CONTROL ASISTENCIA'!AI1</f>
        <v/>
      </c>
      <c r="AJ1" s="120" t="str">
        <f aca="false">'CONTROL ASISTENCIA'!AJ1</f>
        <v/>
      </c>
      <c r="AK1" s="120" t="str">
        <f aca="false">'CONTROL ASISTENCIA'!AK1</f>
        <v/>
      </c>
      <c r="AL1" s="120" t="str">
        <f aca="false">'CONTROL ASISTENCIA'!AL1</f>
        <v/>
      </c>
      <c r="AM1" s="120" t="str">
        <f aca="false">'CONTROL ASISTENCIA'!AM1</f>
        <v/>
      </c>
      <c r="AN1" s="120" t="str">
        <f aca="false">'CONTROL ASISTENCIA'!AN1</f>
        <v/>
      </c>
      <c r="AO1" s="120" t="str">
        <f aca="false">'CONTROL ASISTENCIA'!AO1</f>
        <v/>
      </c>
      <c r="AP1" s="121" t="s">
        <v>46</v>
      </c>
    </row>
    <row r="2" customFormat="false" ht="14.9" hidden="false" customHeight="false" outlineLevel="0" collapsed="false">
      <c r="B2" s="122" t="str">
        <f aca="false">'CONTROL ASISTENCIA'!B2</f>
        <v/>
      </c>
      <c r="C2" s="122" t="str">
        <f aca="false">'CONTROL ASISTENCIA'!C2</f>
        <v/>
      </c>
      <c r="D2" s="122" t="str">
        <f aca="false">'CONTROL ASISTENCIA'!D2</f>
        <v/>
      </c>
      <c r="E2" s="122" t="str">
        <f aca="false">'CONTROL ASISTENCIA'!E2</f>
        <v/>
      </c>
      <c r="F2" s="122" t="str">
        <f aca="false">'CONTROL ASISTENCIA'!F2</f>
        <v/>
      </c>
      <c r="G2" s="122" t="str">
        <f aca="false">'CONTROL ASISTENCIA'!G2</f>
        <v/>
      </c>
      <c r="H2" s="122" t="str">
        <f aca="false">'CONTROL ASISTENCIA'!H2</f>
        <v/>
      </c>
      <c r="I2" s="122" t="str">
        <f aca="false">'CONTROL ASISTENCIA'!I2</f>
        <v/>
      </c>
      <c r="J2" s="122" t="str">
        <f aca="false">'CONTROL ASISTENCIA'!J2</f>
        <v/>
      </c>
      <c r="K2" s="122" t="str">
        <f aca="false">'CONTROL ASISTENCIA'!K2</f>
        <v/>
      </c>
      <c r="L2" s="122" t="str">
        <f aca="false">'CONTROL ASISTENCIA'!L2</f>
        <v/>
      </c>
      <c r="M2" s="122" t="str">
        <f aca="false">'CONTROL ASISTENCIA'!M2</f>
        <v/>
      </c>
      <c r="N2" s="122" t="str">
        <f aca="false">'CONTROL ASISTENCIA'!N2</f>
        <v/>
      </c>
      <c r="O2" s="122" t="str">
        <f aca="false">'CONTROL ASISTENCIA'!O2</f>
        <v/>
      </c>
      <c r="P2" s="122" t="str">
        <f aca="false">'CONTROL ASISTENCIA'!P2</f>
        <v/>
      </c>
      <c r="Q2" s="122" t="str">
        <f aca="false">'CONTROL ASISTENCIA'!Q2</f>
        <v/>
      </c>
      <c r="R2" s="122" t="str">
        <f aca="false">'CONTROL ASISTENCIA'!R2</f>
        <v/>
      </c>
      <c r="S2" s="122" t="str">
        <f aca="false">'CONTROL ASISTENCIA'!S2</f>
        <v/>
      </c>
      <c r="T2" s="122" t="str">
        <f aca="false">'CONTROL ASISTENCIA'!T2</f>
        <v/>
      </c>
      <c r="U2" s="122" t="str">
        <f aca="false">'CONTROL ASISTENCIA'!U2</f>
        <v/>
      </c>
      <c r="V2" s="122" t="str">
        <f aca="false">'CONTROL ASISTENCIA'!V2</f>
        <v/>
      </c>
      <c r="W2" s="122" t="str">
        <f aca="false">'CONTROL ASISTENCIA'!W2</f>
        <v/>
      </c>
      <c r="X2" s="122" t="str">
        <f aca="false">'CONTROL ASISTENCIA'!X2</f>
        <v/>
      </c>
      <c r="Y2" s="122" t="str">
        <f aca="false">'CONTROL ASISTENCIA'!Y2</f>
        <v/>
      </c>
      <c r="Z2" s="122" t="str">
        <f aca="false">'CONTROL ASISTENCIA'!Z2</f>
        <v/>
      </c>
      <c r="AA2" s="122" t="str">
        <f aca="false">'CONTROL ASISTENCIA'!AA2</f>
        <v/>
      </c>
      <c r="AB2" s="122" t="str">
        <f aca="false">'CONTROL ASISTENCIA'!AB2</f>
        <v/>
      </c>
      <c r="AC2" s="122" t="str">
        <f aca="false">'CONTROL ASISTENCIA'!AC2</f>
        <v/>
      </c>
      <c r="AD2" s="122" t="str">
        <f aca="false">'CONTROL ASISTENCIA'!AD2</f>
        <v/>
      </c>
      <c r="AE2" s="122" t="str">
        <f aca="false">'CONTROL ASISTENCIA'!AE2</f>
        <v/>
      </c>
      <c r="AF2" s="122" t="str">
        <f aca="false">'CONTROL ASISTENCIA'!AF2</f>
        <v/>
      </c>
      <c r="AG2" s="122" t="str">
        <f aca="false">'CONTROL ASISTENCIA'!AG2</f>
        <v/>
      </c>
      <c r="AH2" s="122" t="str">
        <f aca="false">'CONTROL ASISTENCIA'!AH2</f>
        <v/>
      </c>
      <c r="AI2" s="122" t="str">
        <f aca="false">'CONTROL ASISTENCIA'!AI2</f>
        <v/>
      </c>
      <c r="AJ2" s="122" t="str">
        <f aca="false">'CONTROL ASISTENCIA'!AJ2</f>
        <v/>
      </c>
      <c r="AK2" s="122" t="str">
        <f aca="false">'CONTROL ASISTENCIA'!AK2</f>
        <v/>
      </c>
      <c r="AL2" s="122" t="str">
        <f aca="false">'CONTROL ASISTENCIA'!AL2</f>
        <v/>
      </c>
      <c r="AM2" s="122" t="str">
        <f aca="false">'CONTROL ASISTENCIA'!AM2</f>
        <v/>
      </c>
      <c r="AN2" s="122" t="str">
        <f aca="false">'CONTROL ASISTENCIA'!AN2</f>
        <v/>
      </c>
      <c r="AO2" s="122" t="str">
        <f aca="false">'CONTROL ASISTENCIA'!AO2</f>
        <v/>
      </c>
      <c r="AP2" s="123" t="s">
        <v>47</v>
      </c>
    </row>
    <row r="3" customFormat="false" ht="13.8" hidden="false" customHeight="false" outlineLevel="0" collapsed="false">
      <c r="A3" s="112" t="n">
        <f aca="false">'CONTROL ASISTENCIA'!A3</f>
        <v>0</v>
      </c>
      <c r="B3" s="124" t="n">
        <f aca="false">IF(OR('CONTROL ASISTENCIA'!B3="f",'CONTROL ASISTENCIA'!B3="B"),B$2,0)</f>
        <v>0</v>
      </c>
      <c r="C3" s="124" t="n">
        <f aca="false">IF(OR('CONTROL ASISTENCIA'!C3="f",'CONTROL ASISTENCIA'!C3="B"),C$2,0)</f>
        <v>0</v>
      </c>
      <c r="D3" s="124" t="n">
        <f aca="false">IF(OR('CONTROL ASISTENCIA'!D3="f",'CONTROL ASISTENCIA'!D3="B"),D$2,0)</f>
        <v>0</v>
      </c>
      <c r="E3" s="124" t="n">
        <f aca="false">IF(OR('CONTROL ASISTENCIA'!E3="f",'CONTROL ASISTENCIA'!E3="B"),E$2,0)</f>
        <v>0</v>
      </c>
      <c r="F3" s="124" t="n">
        <f aca="false">IF(OR('CONTROL ASISTENCIA'!F3="f",'CONTROL ASISTENCIA'!F3="B"),F$2,0)</f>
        <v>0</v>
      </c>
      <c r="G3" s="124" t="n">
        <f aca="false">IF(OR('CONTROL ASISTENCIA'!G3="f",'CONTROL ASISTENCIA'!G3="B"),G$2,0)</f>
        <v>0</v>
      </c>
      <c r="H3" s="124" t="n">
        <f aca="false">IF(OR('CONTROL ASISTENCIA'!H3="f",'CONTROL ASISTENCIA'!H3="B"),H$2,0)</f>
        <v>0</v>
      </c>
      <c r="I3" s="124" t="n">
        <f aca="false">IF(OR('CONTROL ASISTENCIA'!I3="f",'CONTROL ASISTENCIA'!I3="B"),I$2,0)</f>
        <v>0</v>
      </c>
      <c r="J3" s="124" t="n">
        <f aca="false">IF(OR('CONTROL ASISTENCIA'!J3="f",'CONTROL ASISTENCIA'!J3="B"),J$2,0)</f>
        <v>0</v>
      </c>
      <c r="K3" s="124" t="n">
        <f aca="false">IF(OR('CONTROL ASISTENCIA'!K3="f",'CONTROL ASISTENCIA'!K3="B"),K$2,0)</f>
        <v>0</v>
      </c>
      <c r="L3" s="124" t="n">
        <f aca="false">IF(OR('CONTROL ASISTENCIA'!L3="f",'CONTROL ASISTENCIA'!L3="B"),L$2,0)</f>
        <v>0</v>
      </c>
      <c r="M3" s="124" t="n">
        <f aca="false">IF(OR('CONTROL ASISTENCIA'!M3="f",'CONTROL ASISTENCIA'!M3="B"),M$2,0)</f>
        <v>0</v>
      </c>
      <c r="N3" s="124" t="n">
        <f aca="false">IF(OR('CONTROL ASISTENCIA'!N3="f",'CONTROL ASISTENCIA'!N3="B"),N$2,0)</f>
        <v>0</v>
      </c>
      <c r="O3" s="124" t="n">
        <f aca="false">IF(OR('CONTROL ASISTENCIA'!O3="f",'CONTROL ASISTENCIA'!O3="B"),O$2,0)</f>
        <v>0</v>
      </c>
      <c r="P3" s="124" t="n">
        <f aca="false">IF(OR('CONTROL ASISTENCIA'!P3="f",'CONTROL ASISTENCIA'!P3="B"),P$2,0)</f>
        <v>0</v>
      </c>
      <c r="Q3" s="124" t="n">
        <f aca="false">IF(OR('CONTROL ASISTENCIA'!Q3="f",'CONTROL ASISTENCIA'!Q3="B"),Q$2,0)</f>
        <v>0</v>
      </c>
      <c r="R3" s="124" t="n">
        <f aca="false">IF(OR('CONTROL ASISTENCIA'!R3="f",'CONTROL ASISTENCIA'!R3="B"),R$2,0)</f>
        <v>0</v>
      </c>
      <c r="S3" s="124" t="n">
        <f aca="false">IF(OR('CONTROL ASISTENCIA'!S3="f",'CONTROL ASISTENCIA'!S3="B"),S$2,0)</f>
        <v>0</v>
      </c>
      <c r="T3" s="124" t="n">
        <f aca="false">IF(OR('CONTROL ASISTENCIA'!T3="f",'CONTROL ASISTENCIA'!T3="B"),T$2,0)</f>
        <v>0</v>
      </c>
      <c r="U3" s="124" t="n">
        <f aca="false">IF(OR('CONTROL ASISTENCIA'!U3="f",'CONTROL ASISTENCIA'!U3="B"),U$2,0)</f>
        <v>0</v>
      </c>
      <c r="V3" s="124" t="n">
        <f aca="false">IF(OR('CONTROL ASISTENCIA'!V3="f",'CONTROL ASISTENCIA'!V3="B"),V$2,0)</f>
        <v>0</v>
      </c>
      <c r="W3" s="124" t="n">
        <f aca="false">IF(OR('CONTROL ASISTENCIA'!W3="f",'CONTROL ASISTENCIA'!W3="B"),W$2,0)</f>
        <v>0</v>
      </c>
      <c r="X3" s="124" t="n">
        <f aca="false">IF(OR('CONTROL ASISTENCIA'!X3="f",'CONTROL ASISTENCIA'!X3="B"),X$2,0)</f>
        <v>0</v>
      </c>
      <c r="Y3" s="124" t="n">
        <f aca="false">IF(OR('CONTROL ASISTENCIA'!Y3="f",'CONTROL ASISTENCIA'!Y3="B"),Y$2,0)</f>
        <v>0</v>
      </c>
      <c r="Z3" s="124" t="n">
        <f aca="false">IF(OR('CONTROL ASISTENCIA'!Z3="f",'CONTROL ASISTENCIA'!Z3="B"),Z$2,0)</f>
        <v>0</v>
      </c>
      <c r="AA3" s="124" t="n">
        <f aca="false">IF(OR('CONTROL ASISTENCIA'!AA3="f",'CONTROL ASISTENCIA'!AA3="B"),AA$2,0)</f>
        <v>0</v>
      </c>
      <c r="AB3" s="124" t="n">
        <f aca="false">IF(OR('CONTROL ASISTENCIA'!AB3="f",'CONTROL ASISTENCIA'!AB3="B"),AB$2,0)</f>
        <v>0</v>
      </c>
      <c r="AC3" s="124" t="n">
        <f aca="false">IF(OR('CONTROL ASISTENCIA'!AC3="f",'CONTROL ASISTENCIA'!AC3="B"),AC$2,0)</f>
        <v>0</v>
      </c>
      <c r="AD3" s="124" t="n">
        <f aca="false">IF(OR('CONTROL ASISTENCIA'!AD3="f",'CONTROL ASISTENCIA'!AD3="B"),AD$2,0)</f>
        <v>0</v>
      </c>
      <c r="AE3" s="124" t="n">
        <f aca="false">IF(OR('CONTROL ASISTENCIA'!AE3="f",'CONTROL ASISTENCIA'!AE3="B"),AE$2,0)</f>
        <v>0</v>
      </c>
      <c r="AF3" s="124" t="n">
        <f aca="false">IF(OR('CONTROL ASISTENCIA'!AF3="f",'CONTROL ASISTENCIA'!AF3="B"),AF$2,0)</f>
        <v>0</v>
      </c>
      <c r="AG3" s="124" t="n">
        <f aca="false">IF(OR('CONTROL ASISTENCIA'!AG3="f",'CONTROL ASISTENCIA'!AG3="B"),AG$2,0)</f>
        <v>0</v>
      </c>
      <c r="AH3" s="124" t="n">
        <f aca="false">IF(OR('CONTROL ASISTENCIA'!AH3="f",'CONTROL ASISTENCIA'!AH3="B"),AH$2,0)</f>
        <v>0</v>
      </c>
      <c r="AI3" s="124" t="n">
        <f aca="false">IF(OR('CONTROL ASISTENCIA'!AI3="f",'CONTROL ASISTENCIA'!AI3="B"),AI$2,0)</f>
        <v>0</v>
      </c>
      <c r="AJ3" s="124" t="n">
        <f aca="false">IF(OR('CONTROL ASISTENCIA'!AJ3="f",'CONTROL ASISTENCIA'!AJ3="B"),AJ$2,0)</f>
        <v>0</v>
      </c>
      <c r="AK3" s="124" t="n">
        <f aca="false">IF(OR('CONTROL ASISTENCIA'!AK3="f",'CONTROL ASISTENCIA'!AK3="B"),AK$2,0)</f>
        <v>0</v>
      </c>
      <c r="AL3" s="124" t="n">
        <f aca="false">IF(OR('CONTROL ASISTENCIA'!AL3="f",'CONTROL ASISTENCIA'!AL3="B"),AL$2,0)</f>
        <v>0</v>
      </c>
      <c r="AM3" s="124" t="n">
        <f aca="false">IF(OR('CONTROL ASISTENCIA'!AM3="f",'CONTROL ASISTENCIA'!AM3="B"),AM$2,0)</f>
        <v>0</v>
      </c>
      <c r="AN3" s="124" t="n">
        <f aca="false">IF(OR('CONTROL ASISTENCIA'!AN3="f",'CONTROL ASISTENCIA'!AN3="B"),AN$2,0)</f>
        <v>0</v>
      </c>
      <c r="AO3" s="124" t="n">
        <f aca="false">IF(OR('CONTROL ASISTENCIA'!AO3="f",'CONTROL ASISTENCIA'!AO3="B"),AO$2,0)</f>
        <v>0</v>
      </c>
      <c r="AP3" s="112" t="n">
        <f aca="false">SUM(B3:AO3)</f>
        <v>0</v>
      </c>
    </row>
    <row r="4" customFormat="false" ht="13.8" hidden="false" customHeight="false" outlineLevel="0" collapsed="false">
      <c r="A4" s="112" t="n">
        <f aca="false">'CONTROL ASISTENCIA'!A4</f>
        <v>0</v>
      </c>
      <c r="B4" s="124" t="n">
        <f aca="false">IF(OR('CONTROL ASISTENCIA'!B4="f",'CONTROL ASISTENCIA'!B4="B"),B$2,0)</f>
        <v>0</v>
      </c>
      <c r="C4" s="124" t="n">
        <f aca="false">IF(OR('CONTROL ASISTENCIA'!C4="f",'CONTROL ASISTENCIA'!C4="B"),C$2,0)</f>
        <v>0</v>
      </c>
      <c r="D4" s="124" t="n">
        <f aca="false">IF(OR('CONTROL ASISTENCIA'!D4="f",'CONTROL ASISTENCIA'!D4="B"),D$2,0)</f>
        <v>0</v>
      </c>
      <c r="E4" s="124" t="n">
        <f aca="false">IF(OR('CONTROL ASISTENCIA'!E4="f",'CONTROL ASISTENCIA'!E4="B"),E$2,0)</f>
        <v>0</v>
      </c>
      <c r="F4" s="124" t="n">
        <f aca="false">IF(OR('CONTROL ASISTENCIA'!F4="f",'CONTROL ASISTENCIA'!F4="B"),F$2,0)</f>
        <v>0</v>
      </c>
      <c r="G4" s="124" t="n">
        <f aca="false">IF(OR('CONTROL ASISTENCIA'!G4="f",'CONTROL ASISTENCIA'!G4="B"),G$2,0)</f>
        <v>0</v>
      </c>
      <c r="H4" s="124" t="n">
        <f aca="false">IF(OR('CONTROL ASISTENCIA'!H4="f",'CONTROL ASISTENCIA'!H4="B"),H$2,0)</f>
        <v>0</v>
      </c>
      <c r="I4" s="124" t="n">
        <f aca="false">IF(OR('CONTROL ASISTENCIA'!I4="f",'CONTROL ASISTENCIA'!I4="B"),I$2,0)</f>
        <v>0</v>
      </c>
      <c r="J4" s="124" t="n">
        <f aca="false">IF(OR('CONTROL ASISTENCIA'!J4="f",'CONTROL ASISTENCIA'!J4="B"),J$2,0)</f>
        <v>0</v>
      </c>
      <c r="K4" s="124" t="n">
        <f aca="false">IF(OR('CONTROL ASISTENCIA'!K4="f",'CONTROL ASISTENCIA'!K4="B"),K$2,0)</f>
        <v>0</v>
      </c>
      <c r="L4" s="124" t="n">
        <f aca="false">IF(OR('CONTROL ASISTENCIA'!L4="f",'CONTROL ASISTENCIA'!L4="B"),L$2,0)</f>
        <v>0</v>
      </c>
      <c r="M4" s="124" t="n">
        <f aca="false">IF(OR('CONTROL ASISTENCIA'!M4="f",'CONTROL ASISTENCIA'!M4="B"),M$2,0)</f>
        <v>0</v>
      </c>
      <c r="N4" s="124" t="n">
        <f aca="false">IF(OR('CONTROL ASISTENCIA'!N4="f",'CONTROL ASISTENCIA'!N4="B"),N$2,0)</f>
        <v>0</v>
      </c>
      <c r="O4" s="124" t="n">
        <f aca="false">IF(OR('CONTROL ASISTENCIA'!O4="f",'CONTROL ASISTENCIA'!O4="B"),O$2,0)</f>
        <v>0</v>
      </c>
      <c r="P4" s="124" t="n">
        <f aca="false">IF(OR('CONTROL ASISTENCIA'!P4="f",'CONTROL ASISTENCIA'!P4="B"),P$2,0)</f>
        <v>0</v>
      </c>
      <c r="Q4" s="124" t="n">
        <f aca="false">IF(OR('CONTROL ASISTENCIA'!Q4="f",'CONTROL ASISTENCIA'!Q4="B"),Q$2,0)</f>
        <v>0</v>
      </c>
      <c r="R4" s="124" t="n">
        <f aca="false">IF(OR('CONTROL ASISTENCIA'!R4="f",'CONTROL ASISTENCIA'!R4="B"),R$2,0)</f>
        <v>0</v>
      </c>
      <c r="S4" s="124" t="n">
        <f aca="false">IF(OR('CONTROL ASISTENCIA'!S4="f",'CONTROL ASISTENCIA'!S4="B"),S$2,0)</f>
        <v>0</v>
      </c>
      <c r="T4" s="124" t="n">
        <f aca="false">IF(OR('CONTROL ASISTENCIA'!T4="f",'CONTROL ASISTENCIA'!T4="B"),T$2,0)</f>
        <v>0</v>
      </c>
      <c r="U4" s="124" t="n">
        <f aca="false">IF(OR('CONTROL ASISTENCIA'!U4="f",'CONTROL ASISTENCIA'!U4="B"),U$2,0)</f>
        <v>0</v>
      </c>
      <c r="V4" s="124" t="n">
        <f aca="false">IF(OR('CONTROL ASISTENCIA'!V4="f",'CONTROL ASISTENCIA'!V4="B"),V$2,0)</f>
        <v>0</v>
      </c>
      <c r="W4" s="124" t="n">
        <f aca="false">IF(OR('CONTROL ASISTENCIA'!W4="f",'CONTROL ASISTENCIA'!W4="B"),W$2,0)</f>
        <v>0</v>
      </c>
      <c r="X4" s="124" t="n">
        <f aca="false">IF(OR('CONTROL ASISTENCIA'!X4="f",'CONTROL ASISTENCIA'!X4="B"),X$2,0)</f>
        <v>0</v>
      </c>
      <c r="Y4" s="124" t="n">
        <f aca="false">IF(OR('CONTROL ASISTENCIA'!Y4="f",'CONTROL ASISTENCIA'!Y4="B"),Y$2,0)</f>
        <v>0</v>
      </c>
      <c r="Z4" s="124" t="n">
        <f aca="false">IF(OR('CONTROL ASISTENCIA'!Z4="f",'CONTROL ASISTENCIA'!Z4="B"),Z$2,0)</f>
        <v>0</v>
      </c>
      <c r="AA4" s="124" t="n">
        <f aca="false">IF(OR('CONTROL ASISTENCIA'!AA4="f",'CONTROL ASISTENCIA'!AA4="B"),AA$2,0)</f>
        <v>0</v>
      </c>
      <c r="AB4" s="124" t="n">
        <f aca="false">IF(OR('CONTROL ASISTENCIA'!AB4="f",'CONTROL ASISTENCIA'!AB4="B"),AB$2,0)</f>
        <v>0</v>
      </c>
      <c r="AC4" s="124" t="n">
        <f aca="false">IF(OR('CONTROL ASISTENCIA'!AC4="f",'CONTROL ASISTENCIA'!AC4="B"),AC$2,0)</f>
        <v>0</v>
      </c>
      <c r="AD4" s="124" t="n">
        <f aca="false">IF(OR('CONTROL ASISTENCIA'!AD4="f",'CONTROL ASISTENCIA'!AD4="B"),AD$2,0)</f>
        <v>0</v>
      </c>
      <c r="AE4" s="124" t="n">
        <f aca="false">IF(OR('CONTROL ASISTENCIA'!AE4="f",'CONTROL ASISTENCIA'!AE4="B"),AE$2,0)</f>
        <v>0</v>
      </c>
      <c r="AF4" s="124" t="n">
        <f aca="false">IF(OR('CONTROL ASISTENCIA'!AF4="f",'CONTROL ASISTENCIA'!AF4="B"),AF$2,0)</f>
        <v>0</v>
      </c>
      <c r="AG4" s="124" t="n">
        <f aca="false">IF(OR('CONTROL ASISTENCIA'!AG4="f",'CONTROL ASISTENCIA'!AG4="B"),AG$2,0)</f>
        <v>0</v>
      </c>
      <c r="AH4" s="124" t="n">
        <f aca="false">IF(OR('CONTROL ASISTENCIA'!AH4="f",'CONTROL ASISTENCIA'!AH4="B"),AH$2,0)</f>
        <v>0</v>
      </c>
      <c r="AI4" s="124" t="n">
        <f aca="false">IF(OR('CONTROL ASISTENCIA'!AI4="f",'CONTROL ASISTENCIA'!AI4="B"),AI$2,0)</f>
        <v>0</v>
      </c>
      <c r="AJ4" s="124" t="n">
        <f aca="false">IF(OR('CONTROL ASISTENCIA'!AJ4="f",'CONTROL ASISTENCIA'!AJ4="B"),AJ$2,0)</f>
        <v>0</v>
      </c>
      <c r="AK4" s="124" t="n">
        <f aca="false">IF(OR('CONTROL ASISTENCIA'!AK4="f",'CONTROL ASISTENCIA'!AK4="B"),AK$2,0)</f>
        <v>0</v>
      </c>
      <c r="AL4" s="124" t="n">
        <f aca="false">IF(OR('CONTROL ASISTENCIA'!AL4="f",'CONTROL ASISTENCIA'!AL4="B"),AL$2,0)</f>
        <v>0</v>
      </c>
      <c r="AM4" s="124" t="n">
        <f aca="false">IF(OR('CONTROL ASISTENCIA'!AM4="f",'CONTROL ASISTENCIA'!AM4="B"),AM$2,0)</f>
        <v>0</v>
      </c>
      <c r="AN4" s="124" t="n">
        <f aca="false">IF(OR('CONTROL ASISTENCIA'!AN4="f",'CONTROL ASISTENCIA'!AN4="B"),AN$2,0)</f>
        <v>0</v>
      </c>
      <c r="AO4" s="124" t="n">
        <f aca="false">IF(OR('CONTROL ASISTENCIA'!AO4="f",'CONTROL ASISTENCIA'!AO4="B"),AO$2,0)</f>
        <v>0</v>
      </c>
      <c r="AP4" s="112" t="n">
        <f aca="false">SUM(B4:AO4)</f>
        <v>0</v>
      </c>
    </row>
    <row r="5" customFormat="false" ht="13.8" hidden="false" customHeight="false" outlineLevel="0" collapsed="false">
      <c r="A5" s="112" t="n">
        <f aca="false">'CONTROL ASISTENCIA'!A5</f>
        <v>0</v>
      </c>
      <c r="B5" s="124" t="n">
        <f aca="false">IF(OR('CONTROL ASISTENCIA'!B5="f",'CONTROL ASISTENCIA'!B5="B"),B$2,0)</f>
        <v>0</v>
      </c>
      <c r="C5" s="124" t="n">
        <f aca="false">IF(OR('CONTROL ASISTENCIA'!C5="f",'CONTROL ASISTENCIA'!C5="B"),C$2,0)</f>
        <v>0</v>
      </c>
      <c r="D5" s="124" t="n">
        <f aca="false">IF(OR('CONTROL ASISTENCIA'!D5="f",'CONTROL ASISTENCIA'!D5="B"),D$2,0)</f>
        <v>0</v>
      </c>
      <c r="E5" s="124" t="n">
        <f aca="false">IF(OR('CONTROL ASISTENCIA'!E5="f",'CONTROL ASISTENCIA'!E5="B"),E$2,0)</f>
        <v>0</v>
      </c>
      <c r="F5" s="124" t="n">
        <f aca="false">IF(OR('CONTROL ASISTENCIA'!F5="f",'CONTROL ASISTENCIA'!F5="B"),F$2,0)</f>
        <v>0</v>
      </c>
      <c r="G5" s="124" t="n">
        <f aca="false">IF(OR('CONTROL ASISTENCIA'!G5="f",'CONTROL ASISTENCIA'!G5="B"),G$2,0)</f>
        <v>0</v>
      </c>
      <c r="H5" s="124" t="n">
        <f aca="false">IF(OR('CONTROL ASISTENCIA'!H5="f",'CONTROL ASISTENCIA'!H5="B"),H$2,0)</f>
        <v>0</v>
      </c>
      <c r="I5" s="124" t="n">
        <f aca="false">IF(OR('CONTROL ASISTENCIA'!I5="f",'CONTROL ASISTENCIA'!I5="B"),I$2,0)</f>
        <v>0</v>
      </c>
      <c r="J5" s="124" t="n">
        <f aca="false">IF(OR('CONTROL ASISTENCIA'!J5="f",'CONTROL ASISTENCIA'!J5="B"),J$2,0)</f>
        <v>0</v>
      </c>
      <c r="K5" s="124" t="n">
        <f aca="false">IF(OR('CONTROL ASISTENCIA'!K5="f",'CONTROL ASISTENCIA'!K5="B"),K$2,0)</f>
        <v>0</v>
      </c>
      <c r="L5" s="124" t="n">
        <f aca="false">IF(OR('CONTROL ASISTENCIA'!L5="f",'CONTROL ASISTENCIA'!L5="B"),L$2,0)</f>
        <v>0</v>
      </c>
      <c r="M5" s="124" t="n">
        <f aca="false">IF(OR('CONTROL ASISTENCIA'!M5="f",'CONTROL ASISTENCIA'!M5="B"),M$2,0)</f>
        <v>0</v>
      </c>
      <c r="N5" s="124" t="n">
        <f aca="false">IF(OR('CONTROL ASISTENCIA'!N5="f",'CONTROL ASISTENCIA'!N5="B"),N$2,0)</f>
        <v>0</v>
      </c>
      <c r="O5" s="124" t="n">
        <f aca="false">IF(OR('CONTROL ASISTENCIA'!O5="f",'CONTROL ASISTENCIA'!O5="B"),O$2,0)</f>
        <v>0</v>
      </c>
      <c r="P5" s="124" t="n">
        <f aca="false">IF(OR('CONTROL ASISTENCIA'!P5="f",'CONTROL ASISTENCIA'!P5="B"),P$2,0)</f>
        <v>0</v>
      </c>
      <c r="Q5" s="124" t="n">
        <f aca="false">IF(OR('CONTROL ASISTENCIA'!Q5="f",'CONTROL ASISTENCIA'!Q5="B"),Q$2,0)</f>
        <v>0</v>
      </c>
      <c r="R5" s="124" t="n">
        <f aca="false">IF(OR('CONTROL ASISTENCIA'!R5="f",'CONTROL ASISTENCIA'!R5="B"),R$2,0)</f>
        <v>0</v>
      </c>
      <c r="S5" s="124" t="n">
        <f aca="false">IF(OR('CONTROL ASISTENCIA'!S5="f",'CONTROL ASISTENCIA'!S5="B"),S$2,0)</f>
        <v>0</v>
      </c>
      <c r="T5" s="124" t="n">
        <f aca="false">IF(OR('CONTROL ASISTENCIA'!T5="f",'CONTROL ASISTENCIA'!T5="B"),T$2,0)</f>
        <v>0</v>
      </c>
      <c r="U5" s="124" t="n">
        <f aca="false">IF(OR('CONTROL ASISTENCIA'!U5="f",'CONTROL ASISTENCIA'!U5="B"),U$2,0)</f>
        <v>0</v>
      </c>
      <c r="V5" s="124" t="n">
        <f aca="false">IF(OR('CONTROL ASISTENCIA'!V5="f",'CONTROL ASISTENCIA'!V5="B"),V$2,0)</f>
        <v>0</v>
      </c>
      <c r="W5" s="124" t="n">
        <f aca="false">IF(OR('CONTROL ASISTENCIA'!W5="f",'CONTROL ASISTENCIA'!W5="B"),W$2,0)</f>
        <v>0</v>
      </c>
      <c r="X5" s="124" t="n">
        <f aca="false">IF(OR('CONTROL ASISTENCIA'!X5="f",'CONTROL ASISTENCIA'!X5="B"),X$2,0)</f>
        <v>0</v>
      </c>
      <c r="Y5" s="124" t="n">
        <f aca="false">IF(OR('CONTROL ASISTENCIA'!Y5="f",'CONTROL ASISTENCIA'!Y5="B"),Y$2,0)</f>
        <v>0</v>
      </c>
      <c r="Z5" s="124" t="n">
        <f aca="false">IF(OR('CONTROL ASISTENCIA'!Z5="f",'CONTROL ASISTENCIA'!Z5="B"),Z$2,0)</f>
        <v>0</v>
      </c>
      <c r="AA5" s="124" t="n">
        <f aca="false">IF(OR('CONTROL ASISTENCIA'!AA5="f",'CONTROL ASISTENCIA'!AA5="B"),AA$2,0)</f>
        <v>0</v>
      </c>
      <c r="AB5" s="124" t="n">
        <f aca="false">IF(OR('CONTROL ASISTENCIA'!AB5="f",'CONTROL ASISTENCIA'!AB5="B"),AB$2,0)</f>
        <v>0</v>
      </c>
      <c r="AC5" s="124" t="n">
        <f aca="false">IF(OR('CONTROL ASISTENCIA'!AC5="f",'CONTROL ASISTENCIA'!AC5="B"),AC$2,0)</f>
        <v>0</v>
      </c>
      <c r="AD5" s="124" t="n">
        <f aca="false">IF(OR('CONTROL ASISTENCIA'!AD5="f",'CONTROL ASISTENCIA'!AD5="B"),AD$2,0)</f>
        <v>0</v>
      </c>
      <c r="AE5" s="124" t="n">
        <f aca="false">IF(OR('CONTROL ASISTENCIA'!AE5="f",'CONTROL ASISTENCIA'!AE5="B"),AE$2,0)</f>
        <v>0</v>
      </c>
      <c r="AF5" s="124" t="n">
        <f aca="false">IF(OR('CONTROL ASISTENCIA'!AF5="f",'CONTROL ASISTENCIA'!AF5="B"),AF$2,0)</f>
        <v>0</v>
      </c>
      <c r="AG5" s="124" t="n">
        <f aca="false">IF(OR('CONTROL ASISTENCIA'!AG5="f",'CONTROL ASISTENCIA'!AG5="B"),AG$2,0)</f>
        <v>0</v>
      </c>
      <c r="AH5" s="124" t="n">
        <f aca="false">IF(OR('CONTROL ASISTENCIA'!AH5="f",'CONTROL ASISTENCIA'!AH5="B"),AH$2,0)</f>
        <v>0</v>
      </c>
      <c r="AI5" s="124" t="n">
        <f aca="false">IF(OR('CONTROL ASISTENCIA'!AI5="f",'CONTROL ASISTENCIA'!AI5="B"),AI$2,0)</f>
        <v>0</v>
      </c>
      <c r="AJ5" s="124" t="n">
        <f aca="false">IF(OR('CONTROL ASISTENCIA'!AJ5="f",'CONTROL ASISTENCIA'!AJ5="B"),AJ$2,0)</f>
        <v>0</v>
      </c>
      <c r="AK5" s="124" t="n">
        <f aca="false">IF(OR('CONTROL ASISTENCIA'!AK5="f",'CONTROL ASISTENCIA'!AK5="B"),AK$2,0)</f>
        <v>0</v>
      </c>
      <c r="AL5" s="124" t="n">
        <f aca="false">IF(OR('CONTROL ASISTENCIA'!AL5="f",'CONTROL ASISTENCIA'!AL5="B"),AL$2,0)</f>
        <v>0</v>
      </c>
      <c r="AM5" s="124" t="n">
        <f aca="false">IF(OR('CONTROL ASISTENCIA'!AM5="f",'CONTROL ASISTENCIA'!AM5="B"),AM$2,0)</f>
        <v>0</v>
      </c>
      <c r="AN5" s="124" t="n">
        <f aca="false">IF(OR('CONTROL ASISTENCIA'!AN5="f",'CONTROL ASISTENCIA'!AN5="B"),AN$2,0)</f>
        <v>0</v>
      </c>
      <c r="AO5" s="124" t="n">
        <f aca="false">IF(OR('CONTROL ASISTENCIA'!AO5="f",'CONTROL ASISTENCIA'!AO5="B"),AO$2,0)</f>
        <v>0</v>
      </c>
      <c r="AP5" s="112" t="n">
        <f aca="false">SUM(B5:AO5)</f>
        <v>0</v>
      </c>
    </row>
    <row r="6" customFormat="false" ht="13.8" hidden="false" customHeight="false" outlineLevel="0" collapsed="false">
      <c r="A6" s="112" t="n">
        <f aca="false">'CONTROL ASISTENCIA'!A6</f>
        <v>0</v>
      </c>
      <c r="B6" s="124" t="n">
        <f aca="false">IF(OR('CONTROL ASISTENCIA'!B6="f",'CONTROL ASISTENCIA'!B6="B"),B$2,0)</f>
        <v>0</v>
      </c>
      <c r="C6" s="124" t="n">
        <f aca="false">IF(OR('CONTROL ASISTENCIA'!C6="f",'CONTROL ASISTENCIA'!C6="B"),C$2,0)</f>
        <v>0</v>
      </c>
      <c r="D6" s="124" t="n">
        <f aca="false">IF(OR('CONTROL ASISTENCIA'!D6="f",'CONTROL ASISTENCIA'!D6="B"),D$2,0)</f>
        <v>0</v>
      </c>
      <c r="E6" s="124" t="n">
        <f aca="false">IF(OR('CONTROL ASISTENCIA'!E6="f",'CONTROL ASISTENCIA'!E6="B"),E$2,0)</f>
        <v>0</v>
      </c>
      <c r="F6" s="124" t="n">
        <f aca="false">IF(OR('CONTROL ASISTENCIA'!F6="f",'CONTROL ASISTENCIA'!F6="B"),F$2,0)</f>
        <v>0</v>
      </c>
      <c r="G6" s="124" t="n">
        <f aca="false">IF(OR('CONTROL ASISTENCIA'!G6="f",'CONTROL ASISTENCIA'!G6="B"),G$2,0)</f>
        <v>0</v>
      </c>
      <c r="H6" s="124" t="n">
        <f aca="false">IF(OR('CONTROL ASISTENCIA'!H6="f",'CONTROL ASISTENCIA'!H6="B"),H$2,0)</f>
        <v>0</v>
      </c>
      <c r="I6" s="124" t="n">
        <f aca="false">IF(OR('CONTROL ASISTENCIA'!I6="f",'CONTROL ASISTENCIA'!I6="B"),I$2,0)</f>
        <v>0</v>
      </c>
      <c r="J6" s="124" t="n">
        <f aca="false">IF(OR('CONTROL ASISTENCIA'!J6="f",'CONTROL ASISTENCIA'!J6="B"),J$2,0)</f>
        <v>0</v>
      </c>
      <c r="K6" s="124" t="n">
        <f aca="false">IF(OR('CONTROL ASISTENCIA'!K6="f",'CONTROL ASISTENCIA'!K6="B"),K$2,0)</f>
        <v>0</v>
      </c>
      <c r="L6" s="124" t="n">
        <f aca="false">IF(OR('CONTROL ASISTENCIA'!L6="f",'CONTROL ASISTENCIA'!L6="B"),L$2,0)</f>
        <v>0</v>
      </c>
      <c r="M6" s="124" t="n">
        <f aca="false">IF(OR('CONTROL ASISTENCIA'!M6="f",'CONTROL ASISTENCIA'!M6="B"),M$2,0)</f>
        <v>0</v>
      </c>
      <c r="N6" s="124" t="n">
        <f aca="false">IF(OR('CONTROL ASISTENCIA'!N6="f",'CONTROL ASISTENCIA'!N6="B"),N$2,0)</f>
        <v>0</v>
      </c>
      <c r="O6" s="124" t="n">
        <f aca="false">IF(OR('CONTROL ASISTENCIA'!O6="f",'CONTROL ASISTENCIA'!O6="B"),O$2,0)</f>
        <v>0</v>
      </c>
      <c r="P6" s="124" t="n">
        <f aca="false">IF(OR('CONTROL ASISTENCIA'!P6="f",'CONTROL ASISTENCIA'!P6="B"),P$2,0)</f>
        <v>0</v>
      </c>
      <c r="Q6" s="124" t="n">
        <f aca="false">IF(OR('CONTROL ASISTENCIA'!Q6="f",'CONTROL ASISTENCIA'!Q6="B"),Q$2,0)</f>
        <v>0</v>
      </c>
      <c r="R6" s="124" t="n">
        <f aca="false">IF(OR('CONTROL ASISTENCIA'!R6="f",'CONTROL ASISTENCIA'!R6="B"),R$2,0)</f>
        <v>0</v>
      </c>
      <c r="S6" s="124" t="n">
        <f aca="false">IF(OR('CONTROL ASISTENCIA'!S6="f",'CONTROL ASISTENCIA'!S6="B"),S$2,0)</f>
        <v>0</v>
      </c>
      <c r="T6" s="124" t="n">
        <f aca="false">IF(OR('CONTROL ASISTENCIA'!T6="f",'CONTROL ASISTENCIA'!T6="B"),T$2,0)</f>
        <v>0</v>
      </c>
      <c r="U6" s="124" t="n">
        <f aca="false">IF(OR('CONTROL ASISTENCIA'!U6="f",'CONTROL ASISTENCIA'!U6="B"),U$2,0)</f>
        <v>0</v>
      </c>
      <c r="V6" s="124" t="n">
        <f aca="false">IF(OR('CONTROL ASISTENCIA'!V6="f",'CONTROL ASISTENCIA'!V6="B"),V$2,0)</f>
        <v>0</v>
      </c>
      <c r="W6" s="124" t="n">
        <f aca="false">IF(OR('CONTROL ASISTENCIA'!W6="f",'CONTROL ASISTENCIA'!W6="B"),W$2,0)</f>
        <v>0</v>
      </c>
      <c r="X6" s="124" t="n">
        <f aca="false">IF(OR('CONTROL ASISTENCIA'!X6="f",'CONTROL ASISTENCIA'!X6="B"),X$2,0)</f>
        <v>0</v>
      </c>
      <c r="Y6" s="124" t="n">
        <f aca="false">IF(OR('CONTROL ASISTENCIA'!Y6="f",'CONTROL ASISTENCIA'!Y6="B"),Y$2,0)</f>
        <v>0</v>
      </c>
      <c r="Z6" s="124" t="n">
        <f aca="false">IF(OR('CONTROL ASISTENCIA'!Z6="f",'CONTROL ASISTENCIA'!Z6="B"),Z$2,0)</f>
        <v>0</v>
      </c>
      <c r="AA6" s="124" t="n">
        <f aca="false">IF(OR('CONTROL ASISTENCIA'!AA6="f",'CONTROL ASISTENCIA'!AA6="B"),AA$2,0)</f>
        <v>0</v>
      </c>
      <c r="AB6" s="124" t="n">
        <f aca="false">IF(OR('CONTROL ASISTENCIA'!AB6="f",'CONTROL ASISTENCIA'!AB6="B"),AB$2,0)</f>
        <v>0</v>
      </c>
      <c r="AC6" s="124" t="n">
        <f aca="false">IF(OR('CONTROL ASISTENCIA'!AC6="f",'CONTROL ASISTENCIA'!AC6="B"),AC$2,0)</f>
        <v>0</v>
      </c>
      <c r="AD6" s="124" t="n">
        <f aca="false">IF(OR('CONTROL ASISTENCIA'!AD6="f",'CONTROL ASISTENCIA'!AD6="B"),AD$2,0)</f>
        <v>0</v>
      </c>
      <c r="AE6" s="124" t="n">
        <f aca="false">IF(OR('CONTROL ASISTENCIA'!AE6="f",'CONTROL ASISTENCIA'!AE6="B"),AE$2,0)</f>
        <v>0</v>
      </c>
      <c r="AF6" s="124" t="n">
        <f aca="false">IF(OR('CONTROL ASISTENCIA'!AF6="f",'CONTROL ASISTENCIA'!AF6="B"),AF$2,0)</f>
        <v>0</v>
      </c>
      <c r="AG6" s="124" t="n">
        <f aca="false">IF(OR('CONTROL ASISTENCIA'!AG6="f",'CONTROL ASISTENCIA'!AG6="B"),AG$2,0)</f>
        <v>0</v>
      </c>
      <c r="AH6" s="124" t="n">
        <f aca="false">IF(OR('CONTROL ASISTENCIA'!AH6="f",'CONTROL ASISTENCIA'!AH6="B"),AH$2,0)</f>
        <v>0</v>
      </c>
      <c r="AI6" s="124" t="n">
        <f aca="false">IF(OR('CONTROL ASISTENCIA'!AI6="f",'CONTROL ASISTENCIA'!AI6="B"),AI$2,0)</f>
        <v>0</v>
      </c>
      <c r="AJ6" s="124" t="n">
        <f aca="false">IF(OR('CONTROL ASISTENCIA'!AJ6="f",'CONTROL ASISTENCIA'!AJ6="B"),AJ$2,0)</f>
        <v>0</v>
      </c>
      <c r="AK6" s="124" t="n">
        <f aca="false">IF(OR('CONTROL ASISTENCIA'!AK6="f",'CONTROL ASISTENCIA'!AK6="B"),AK$2,0)</f>
        <v>0</v>
      </c>
      <c r="AL6" s="124" t="n">
        <f aca="false">IF(OR('CONTROL ASISTENCIA'!AL6="f",'CONTROL ASISTENCIA'!AL6="B"),AL$2,0)</f>
        <v>0</v>
      </c>
      <c r="AM6" s="124" t="n">
        <f aca="false">IF(OR('CONTROL ASISTENCIA'!AM6="f",'CONTROL ASISTENCIA'!AM6="B"),AM$2,0)</f>
        <v>0</v>
      </c>
      <c r="AN6" s="124" t="n">
        <f aca="false">IF(OR('CONTROL ASISTENCIA'!AN6="f",'CONTROL ASISTENCIA'!AN6="B"),AN$2,0)</f>
        <v>0</v>
      </c>
      <c r="AO6" s="124" t="n">
        <f aca="false">IF(OR('CONTROL ASISTENCIA'!AO6="f",'CONTROL ASISTENCIA'!AO6="B"),AO$2,0)</f>
        <v>0</v>
      </c>
      <c r="AP6" s="112" t="n">
        <f aca="false">SUM(B6:AO6)</f>
        <v>0</v>
      </c>
    </row>
    <row r="7" customFormat="false" ht="13.8" hidden="false" customHeight="false" outlineLevel="0" collapsed="false">
      <c r="A7" s="112" t="n">
        <f aca="false">'CONTROL ASISTENCIA'!A7</f>
        <v>0</v>
      </c>
      <c r="B7" s="124" t="n">
        <f aca="false">IF(OR('CONTROL ASISTENCIA'!B7="f",'CONTROL ASISTENCIA'!B7="B"),B$2,0)</f>
        <v>0</v>
      </c>
      <c r="C7" s="124" t="n">
        <f aca="false">IF(OR('CONTROL ASISTENCIA'!C7="f",'CONTROL ASISTENCIA'!C7="B"),C$2,0)</f>
        <v>0</v>
      </c>
      <c r="D7" s="124" t="n">
        <f aca="false">IF(OR('CONTROL ASISTENCIA'!D7="f",'CONTROL ASISTENCIA'!D7="B"),D$2,0)</f>
        <v>0</v>
      </c>
      <c r="E7" s="124" t="n">
        <f aca="false">IF(OR('CONTROL ASISTENCIA'!E7="f",'CONTROL ASISTENCIA'!E7="B"),E$2,0)</f>
        <v>0</v>
      </c>
      <c r="F7" s="124" t="n">
        <f aca="false">IF(OR('CONTROL ASISTENCIA'!F7="f",'CONTROL ASISTENCIA'!F7="B"),F$2,0)</f>
        <v>0</v>
      </c>
      <c r="G7" s="124" t="n">
        <f aca="false">IF(OR('CONTROL ASISTENCIA'!G7="f",'CONTROL ASISTENCIA'!G7="B"),G$2,0)</f>
        <v>0</v>
      </c>
      <c r="H7" s="124" t="n">
        <f aca="false">IF(OR('CONTROL ASISTENCIA'!H7="f",'CONTROL ASISTENCIA'!H7="B"),H$2,0)</f>
        <v>0</v>
      </c>
      <c r="I7" s="124" t="n">
        <f aca="false">IF(OR('CONTROL ASISTENCIA'!I7="f",'CONTROL ASISTENCIA'!I7="B"),I$2,0)</f>
        <v>0</v>
      </c>
      <c r="J7" s="124" t="n">
        <f aca="false">IF(OR('CONTROL ASISTENCIA'!J7="f",'CONTROL ASISTENCIA'!J7="B"),J$2,0)</f>
        <v>0</v>
      </c>
      <c r="K7" s="124" t="n">
        <f aca="false">IF(OR('CONTROL ASISTENCIA'!K7="f",'CONTROL ASISTENCIA'!K7="B"),K$2,0)</f>
        <v>0</v>
      </c>
      <c r="L7" s="124" t="n">
        <f aca="false">IF(OR('CONTROL ASISTENCIA'!L7="f",'CONTROL ASISTENCIA'!L7="B"),L$2,0)</f>
        <v>0</v>
      </c>
      <c r="M7" s="124" t="n">
        <f aca="false">IF(OR('CONTROL ASISTENCIA'!M7="f",'CONTROL ASISTENCIA'!M7="B"),M$2,0)</f>
        <v>0</v>
      </c>
      <c r="N7" s="124" t="n">
        <f aca="false">IF(OR('CONTROL ASISTENCIA'!N7="f",'CONTROL ASISTENCIA'!N7="B"),N$2,0)</f>
        <v>0</v>
      </c>
      <c r="O7" s="124" t="n">
        <f aca="false">IF(OR('CONTROL ASISTENCIA'!O7="f",'CONTROL ASISTENCIA'!O7="B"),O$2,0)</f>
        <v>0</v>
      </c>
      <c r="P7" s="124" t="n">
        <f aca="false">IF(OR('CONTROL ASISTENCIA'!P7="f",'CONTROL ASISTENCIA'!P7="B"),P$2,0)</f>
        <v>0</v>
      </c>
      <c r="Q7" s="124" t="n">
        <f aca="false">IF(OR('CONTROL ASISTENCIA'!Q7="f",'CONTROL ASISTENCIA'!Q7="B"),Q$2,0)</f>
        <v>0</v>
      </c>
      <c r="R7" s="124" t="n">
        <f aca="false">IF(OR('CONTROL ASISTENCIA'!R7="f",'CONTROL ASISTENCIA'!R7="B"),R$2,0)</f>
        <v>0</v>
      </c>
      <c r="S7" s="124" t="n">
        <f aca="false">IF(OR('CONTROL ASISTENCIA'!S7="f",'CONTROL ASISTENCIA'!S7="B"),S$2,0)</f>
        <v>0</v>
      </c>
      <c r="T7" s="124" t="n">
        <f aca="false">IF(OR('CONTROL ASISTENCIA'!T7="f",'CONTROL ASISTENCIA'!T7="B"),T$2,0)</f>
        <v>0</v>
      </c>
      <c r="U7" s="124" t="n">
        <f aca="false">IF(OR('CONTROL ASISTENCIA'!U7="f",'CONTROL ASISTENCIA'!U7="B"),U$2,0)</f>
        <v>0</v>
      </c>
      <c r="V7" s="124" t="n">
        <f aca="false">IF(OR('CONTROL ASISTENCIA'!V7="f",'CONTROL ASISTENCIA'!V7="B"),V$2,0)</f>
        <v>0</v>
      </c>
      <c r="W7" s="124" t="n">
        <f aca="false">IF(OR('CONTROL ASISTENCIA'!W7="f",'CONTROL ASISTENCIA'!W7="B"),W$2,0)</f>
        <v>0</v>
      </c>
      <c r="X7" s="124" t="n">
        <f aca="false">IF(OR('CONTROL ASISTENCIA'!X7="f",'CONTROL ASISTENCIA'!X7="B"),X$2,0)</f>
        <v>0</v>
      </c>
      <c r="Y7" s="124" t="n">
        <f aca="false">IF(OR('CONTROL ASISTENCIA'!Y7="f",'CONTROL ASISTENCIA'!Y7="B"),Y$2,0)</f>
        <v>0</v>
      </c>
      <c r="Z7" s="124" t="n">
        <f aca="false">IF(OR('CONTROL ASISTENCIA'!Z7="f",'CONTROL ASISTENCIA'!Z7="B"),Z$2,0)</f>
        <v>0</v>
      </c>
      <c r="AA7" s="124" t="n">
        <f aca="false">IF(OR('CONTROL ASISTENCIA'!AA7="f",'CONTROL ASISTENCIA'!AA7="B"),AA$2,0)</f>
        <v>0</v>
      </c>
      <c r="AB7" s="124" t="n">
        <f aca="false">IF(OR('CONTROL ASISTENCIA'!AB7="f",'CONTROL ASISTENCIA'!AB7="B"),AB$2,0)</f>
        <v>0</v>
      </c>
      <c r="AC7" s="124" t="n">
        <f aca="false">IF(OR('CONTROL ASISTENCIA'!AC7="f",'CONTROL ASISTENCIA'!AC7="B"),AC$2,0)</f>
        <v>0</v>
      </c>
      <c r="AD7" s="124" t="n">
        <f aca="false">IF(OR('CONTROL ASISTENCIA'!AD7="f",'CONTROL ASISTENCIA'!AD7="B"),AD$2,0)</f>
        <v>0</v>
      </c>
      <c r="AE7" s="124" t="n">
        <f aca="false">IF(OR('CONTROL ASISTENCIA'!AE7="f",'CONTROL ASISTENCIA'!AE7="B"),AE$2,0)</f>
        <v>0</v>
      </c>
      <c r="AF7" s="124" t="n">
        <f aca="false">IF(OR('CONTROL ASISTENCIA'!AF7="f",'CONTROL ASISTENCIA'!AF7="B"),AF$2,0)</f>
        <v>0</v>
      </c>
      <c r="AG7" s="124" t="n">
        <f aca="false">IF(OR('CONTROL ASISTENCIA'!AG7="f",'CONTROL ASISTENCIA'!AG7="B"),AG$2,0)</f>
        <v>0</v>
      </c>
      <c r="AH7" s="124" t="n">
        <f aca="false">IF(OR('CONTROL ASISTENCIA'!AH7="f",'CONTROL ASISTENCIA'!AH7="B"),AH$2,0)</f>
        <v>0</v>
      </c>
      <c r="AI7" s="124" t="n">
        <f aca="false">IF(OR('CONTROL ASISTENCIA'!AI7="f",'CONTROL ASISTENCIA'!AI7="B"),AI$2,0)</f>
        <v>0</v>
      </c>
      <c r="AJ7" s="124" t="n">
        <f aca="false">IF(OR('CONTROL ASISTENCIA'!AJ7="f",'CONTROL ASISTENCIA'!AJ7="B"),AJ$2,0)</f>
        <v>0</v>
      </c>
      <c r="AK7" s="124" t="n">
        <f aca="false">IF(OR('CONTROL ASISTENCIA'!AK7="f",'CONTROL ASISTENCIA'!AK7="B"),AK$2,0)</f>
        <v>0</v>
      </c>
      <c r="AL7" s="124" t="n">
        <f aca="false">IF(OR('CONTROL ASISTENCIA'!AL7="f",'CONTROL ASISTENCIA'!AL7="B"),AL$2,0)</f>
        <v>0</v>
      </c>
      <c r="AM7" s="124" t="n">
        <f aca="false">IF(OR('CONTROL ASISTENCIA'!AM7="f",'CONTROL ASISTENCIA'!AM7="B"),AM$2,0)</f>
        <v>0</v>
      </c>
      <c r="AN7" s="124" t="n">
        <f aca="false">IF(OR('CONTROL ASISTENCIA'!AN7="f",'CONTROL ASISTENCIA'!AN7="B"),AN$2,0)</f>
        <v>0</v>
      </c>
      <c r="AO7" s="124" t="n">
        <f aca="false">IF(OR('CONTROL ASISTENCIA'!AO7="f",'CONTROL ASISTENCIA'!AO7="B"),AO$2,0)</f>
        <v>0</v>
      </c>
      <c r="AP7" s="112" t="n">
        <f aca="false">SUM(B7:AO7)</f>
        <v>0</v>
      </c>
    </row>
    <row r="8" customFormat="false" ht="13.8" hidden="false" customHeight="false" outlineLevel="0" collapsed="false">
      <c r="A8" s="112" t="n">
        <f aca="false">'CONTROL ASISTENCIA'!A8</f>
        <v>0</v>
      </c>
      <c r="B8" s="124" t="n">
        <f aca="false">IF(OR('CONTROL ASISTENCIA'!B8="f",'CONTROL ASISTENCIA'!B8="B"),B$2,0)</f>
        <v>0</v>
      </c>
      <c r="C8" s="124" t="n">
        <f aca="false">IF(OR('CONTROL ASISTENCIA'!C8="f",'CONTROL ASISTENCIA'!C8="B"),C$2,0)</f>
        <v>0</v>
      </c>
      <c r="D8" s="124" t="n">
        <f aca="false">IF(OR('CONTROL ASISTENCIA'!D8="f",'CONTROL ASISTENCIA'!D8="B"),D$2,0)</f>
        <v>0</v>
      </c>
      <c r="E8" s="124" t="n">
        <f aca="false">IF(OR('CONTROL ASISTENCIA'!E8="f",'CONTROL ASISTENCIA'!E8="B"),E$2,0)</f>
        <v>0</v>
      </c>
      <c r="F8" s="124" t="n">
        <f aca="false">IF(OR('CONTROL ASISTENCIA'!F8="f",'CONTROL ASISTENCIA'!F8="B"),F$2,0)</f>
        <v>0</v>
      </c>
      <c r="G8" s="124" t="n">
        <f aca="false">IF(OR('CONTROL ASISTENCIA'!G8="f",'CONTROL ASISTENCIA'!G8="B"),G$2,0)</f>
        <v>0</v>
      </c>
      <c r="H8" s="124" t="n">
        <f aca="false">IF(OR('CONTROL ASISTENCIA'!H8="f",'CONTROL ASISTENCIA'!H8="B"),H$2,0)</f>
        <v>0</v>
      </c>
      <c r="I8" s="124" t="n">
        <f aca="false">IF(OR('CONTROL ASISTENCIA'!I8="f",'CONTROL ASISTENCIA'!I8="B"),I$2,0)</f>
        <v>0</v>
      </c>
      <c r="J8" s="124" t="n">
        <f aca="false">IF(OR('CONTROL ASISTENCIA'!J8="f",'CONTROL ASISTENCIA'!J8="B"),J$2,0)</f>
        <v>0</v>
      </c>
      <c r="K8" s="124" t="n">
        <f aca="false">IF(OR('CONTROL ASISTENCIA'!K8="f",'CONTROL ASISTENCIA'!K8="B"),K$2,0)</f>
        <v>0</v>
      </c>
      <c r="L8" s="124" t="n">
        <f aca="false">IF(OR('CONTROL ASISTENCIA'!L8="f",'CONTROL ASISTENCIA'!L8="B"),L$2,0)</f>
        <v>0</v>
      </c>
      <c r="M8" s="124" t="n">
        <f aca="false">IF(OR('CONTROL ASISTENCIA'!M8="f",'CONTROL ASISTENCIA'!M8="B"),M$2,0)</f>
        <v>0</v>
      </c>
      <c r="N8" s="124" t="n">
        <f aca="false">IF(OR('CONTROL ASISTENCIA'!N8="f",'CONTROL ASISTENCIA'!N8="B"),N$2,0)</f>
        <v>0</v>
      </c>
      <c r="O8" s="124" t="n">
        <f aca="false">IF(OR('CONTROL ASISTENCIA'!O8="f",'CONTROL ASISTENCIA'!O8="B"),O$2,0)</f>
        <v>0</v>
      </c>
      <c r="P8" s="124" t="n">
        <f aca="false">IF(OR('CONTROL ASISTENCIA'!P8="f",'CONTROL ASISTENCIA'!P8="B"),P$2,0)</f>
        <v>0</v>
      </c>
      <c r="Q8" s="124" t="n">
        <f aca="false">IF(OR('CONTROL ASISTENCIA'!Q8="f",'CONTROL ASISTENCIA'!Q8="B"),Q$2,0)</f>
        <v>0</v>
      </c>
      <c r="R8" s="124" t="n">
        <f aca="false">IF(OR('CONTROL ASISTENCIA'!R8="f",'CONTROL ASISTENCIA'!R8="B"),R$2,0)</f>
        <v>0</v>
      </c>
      <c r="S8" s="124" t="n">
        <f aca="false">IF(OR('CONTROL ASISTENCIA'!S8="f",'CONTROL ASISTENCIA'!S8="B"),S$2,0)</f>
        <v>0</v>
      </c>
      <c r="T8" s="124" t="n">
        <f aca="false">IF(OR('CONTROL ASISTENCIA'!T8="f",'CONTROL ASISTENCIA'!T8="B"),T$2,0)</f>
        <v>0</v>
      </c>
      <c r="U8" s="124" t="n">
        <f aca="false">IF(OR('CONTROL ASISTENCIA'!U8="f",'CONTROL ASISTENCIA'!U8="B"),U$2,0)</f>
        <v>0</v>
      </c>
      <c r="V8" s="124" t="n">
        <f aca="false">IF(OR('CONTROL ASISTENCIA'!V8="f",'CONTROL ASISTENCIA'!V8="B"),V$2,0)</f>
        <v>0</v>
      </c>
      <c r="W8" s="124" t="n">
        <f aca="false">IF(OR('CONTROL ASISTENCIA'!W8="f",'CONTROL ASISTENCIA'!W8="B"),W$2,0)</f>
        <v>0</v>
      </c>
      <c r="X8" s="124" t="n">
        <f aca="false">IF(OR('CONTROL ASISTENCIA'!X8="f",'CONTROL ASISTENCIA'!X8="B"),X$2,0)</f>
        <v>0</v>
      </c>
      <c r="Y8" s="124" t="n">
        <f aca="false">IF(OR('CONTROL ASISTENCIA'!Y8="f",'CONTROL ASISTENCIA'!Y8="B"),Y$2,0)</f>
        <v>0</v>
      </c>
      <c r="Z8" s="124" t="n">
        <f aca="false">IF(OR('CONTROL ASISTENCIA'!Z8="f",'CONTROL ASISTENCIA'!Z8="B"),Z$2,0)</f>
        <v>0</v>
      </c>
      <c r="AA8" s="124" t="n">
        <f aca="false">IF(OR('CONTROL ASISTENCIA'!AA8="f",'CONTROL ASISTENCIA'!AA8="B"),AA$2,0)</f>
        <v>0</v>
      </c>
      <c r="AB8" s="124" t="n">
        <f aca="false">IF(OR('CONTROL ASISTENCIA'!AB8="f",'CONTROL ASISTENCIA'!AB8="B"),AB$2,0)</f>
        <v>0</v>
      </c>
      <c r="AC8" s="124" t="n">
        <f aca="false">IF(OR('CONTROL ASISTENCIA'!AC8="f",'CONTROL ASISTENCIA'!AC8="B"),AC$2,0)</f>
        <v>0</v>
      </c>
      <c r="AD8" s="124" t="n">
        <f aca="false">IF(OR('CONTROL ASISTENCIA'!AD8="f",'CONTROL ASISTENCIA'!AD8="B"),AD$2,0)</f>
        <v>0</v>
      </c>
      <c r="AE8" s="124" t="n">
        <f aca="false">IF(OR('CONTROL ASISTENCIA'!AE8="f",'CONTROL ASISTENCIA'!AE8="B"),AE$2,0)</f>
        <v>0</v>
      </c>
      <c r="AF8" s="124" t="n">
        <f aca="false">IF(OR('CONTROL ASISTENCIA'!AF8="f",'CONTROL ASISTENCIA'!AF8="B"),AF$2,0)</f>
        <v>0</v>
      </c>
      <c r="AG8" s="124" t="n">
        <f aca="false">IF(OR('CONTROL ASISTENCIA'!AG8="f",'CONTROL ASISTENCIA'!AG8="B"),AG$2,0)</f>
        <v>0</v>
      </c>
      <c r="AH8" s="124" t="n">
        <f aca="false">IF(OR('CONTROL ASISTENCIA'!AH8="f",'CONTROL ASISTENCIA'!AH8="B"),AH$2,0)</f>
        <v>0</v>
      </c>
      <c r="AI8" s="124" t="n">
        <f aca="false">IF(OR('CONTROL ASISTENCIA'!AI8="f",'CONTROL ASISTENCIA'!AI8="B"),AI$2,0)</f>
        <v>0</v>
      </c>
      <c r="AJ8" s="124" t="n">
        <f aca="false">IF(OR('CONTROL ASISTENCIA'!AJ8="f",'CONTROL ASISTENCIA'!AJ8="B"),AJ$2,0)</f>
        <v>0</v>
      </c>
      <c r="AK8" s="124" t="n">
        <f aca="false">IF(OR('CONTROL ASISTENCIA'!AK8="f",'CONTROL ASISTENCIA'!AK8="B"),AK$2,0)</f>
        <v>0</v>
      </c>
      <c r="AL8" s="124" t="n">
        <f aca="false">IF(OR('CONTROL ASISTENCIA'!AL8="f",'CONTROL ASISTENCIA'!AL8="B"),AL$2,0)</f>
        <v>0</v>
      </c>
      <c r="AM8" s="124" t="n">
        <f aca="false">IF(OR('CONTROL ASISTENCIA'!AM8="f",'CONTROL ASISTENCIA'!AM8="B"),AM$2,0)</f>
        <v>0</v>
      </c>
      <c r="AN8" s="124" t="n">
        <f aca="false">IF(OR('CONTROL ASISTENCIA'!AN8="f",'CONTROL ASISTENCIA'!AN8="B"),AN$2,0)</f>
        <v>0</v>
      </c>
      <c r="AO8" s="124" t="n">
        <f aca="false">IF(OR('CONTROL ASISTENCIA'!AO8="f",'CONTROL ASISTENCIA'!AO8="B"),AO$2,0)</f>
        <v>0</v>
      </c>
      <c r="AP8" s="112" t="n">
        <f aca="false">SUM(B8:AO8)</f>
        <v>0</v>
      </c>
    </row>
    <row r="9" customFormat="false" ht="13.8" hidden="false" customHeight="false" outlineLevel="0" collapsed="false">
      <c r="A9" s="112" t="n">
        <f aca="false">'CONTROL ASISTENCIA'!A9</f>
        <v>0</v>
      </c>
      <c r="B9" s="124" t="n">
        <f aca="false">IF(OR('CONTROL ASISTENCIA'!B9="f",'CONTROL ASISTENCIA'!B9="B"),B$2,0)</f>
        <v>0</v>
      </c>
      <c r="C9" s="124" t="n">
        <f aca="false">IF(OR('CONTROL ASISTENCIA'!C9="f",'CONTROL ASISTENCIA'!C9="B"),C$2,0)</f>
        <v>0</v>
      </c>
      <c r="D9" s="124" t="n">
        <f aca="false">IF(OR('CONTROL ASISTENCIA'!D9="f",'CONTROL ASISTENCIA'!D9="B"),D$2,0)</f>
        <v>0</v>
      </c>
      <c r="E9" s="124" t="n">
        <f aca="false">IF(OR('CONTROL ASISTENCIA'!E9="f",'CONTROL ASISTENCIA'!E9="B"),E$2,0)</f>
        <v>0</v>
      </c>
      <c r="F9" s="124" t="n">
        <f aca="false">IF(OR('CONTROL ASISTENCIA'!F9="f",'CONTROL ASISTENCIA'!F9="B"),F$2,0)</f>
        <v>0</v>
      </c>
      <c r="G9" s="124" t="n">
        <f aca="false">IF(OR('CONTROL ASISTENCIA'!G9="f",'CONTROL ASISTENCIA'!G9="B"),G$2,0)</f>
        <v>0</v>
      </c>
      <c r="H9" s="124" t="n">
        <f aca="false">IF(OR('CONTROL ASISTENCIA'!H9="f",'CONTROL ASISTENCIA'!H9="B"),H$2,0)</f>
        <v>0</v>
      </c>
      <c r="I9" s="124" t="n">
        <f aca="false">IF(OR('CONTROL ASISTENCIA'!I9="f",'CONTROL ASISTENCIA'!I9="B"),I$2,0)</f>
        <v>0</v>
      </c>
      <c r="J9" s="124" t="n">
        <f aca="false">IF(OR('CONTROL ASISTENCIA'!J9="f",'CONTROL ASISTENCIA'!J9="B"),J$2,0)</f>
        <v>0</v>
      </c>
      <c r="K9" s="124" t="n">
        <f aca="false">IF(OR('CONTROL ASISTENCIA'!K9="f",'CONTROL ASISTENCIA'!K9="B"),K$2,0)</f>
        <v>0</v>
      </c>
      <c r="L9" s="124" t="n">
        <f aca="false">IF(OR('CONTROL ASISTENCIA'!L9="f",'CONTROL ASISTENCIA'!L9="B"),L$2,0)</f>
        <v>0</v>
      </c>
      <c r="M9" s="124" t="n">
        <f aca="false">IF(OR('CONTROL ASISTENCIA'!M9="f",'CONTROL ASISTENCIA'!M9="B"),M$2,0)</f>
        <v>0</v>
      </c>
      <c r="N9" s="124" t="n">
        <f aca="false">IF(OR('CONTROL ASISTENCIA'!N9="f",'CONTROL ASISTENCIA'!N9="B"),N$2,0)</f>
        <v>0</v>
      </c>
      <c r="O9" s="124" t="n">
        <f aca="false">IF(OR('CONTROL ASISTENCIA'!O9="f",'CONTROL ASISTENCIA'!O9="B"),O$2,0)</f>
        <v>0</v>
      </c>
      <c r="P9" s="124" t="n">
        <f aca="false">IF(OR('CONTROL ASISTENCIA'!P9="f",'CONTROL ASISTENCIA'!P9="B"),P$2,0)</f>
        <v>0</v>
      </c>
      <c r="Q9" s="124" t="n">
        <f aca="false">IF(OR('CONTROL ASISTENCIA'!Q9="f",'CONTROL ASISTENCIA'!Q9="B"),Q$2,0)</f>
        <v>0</v>
      </c>
      <c r="R9" s="124" t="n">
        <f aca="false">IF(OR('CONTROL ASISTENCIA'!R9="f",'CONTROL ASISTENCIA'!R9="B"),R$2,0)</f>
        <v>0</v>
      </c>
      <c r="S9" s="124" t="n">
        <f aca="false">IF(OR('CONTROL ASISTENCIA'!S9="f",'CONTROL ASISTENCIA'!S9="B"),S$2,0)</f>
        <v>0</v>
      </c>
      <c r="T9" s="124" t="n">
        <f aca="false">IF(OR('CONTROL ASISTENCIA'!T9="f",'CONTROL ASISTENCIA'!T9="B"),T$2,0)</f>
        <v>0</v>
      </c>
      <c r="U9" s="124" t="n">
        <f aca="false">IF(OR('CONTROL ASISTENCIA'!U9="f",'CONTROL ASISTENCIA'!U9="B"),U$2,0)</f>
        <v>0</v>
      </c>
      <c r="V9" s="124" t="n">
        <f aca="false">IF(OR('CONTROL ASISTENCIA'!V9="f",'CONTROL ASISTENCIA'!V9="B"),V$2,0)</f>
        <v>0</v>
      </c>
      <c r="W9" s="124" t="n">
        <f aca="false">IF(OR('CONTROL ASISTENCIA'!W9="f",'CONTROL ASISTENCIA'!W9="B"),W$2,0)</f>
        <v>0</v>
      </c>
      <c r="X9" s="124" t="n">
        <f aca="false">IF(OR('CONTROL ASISTENCIA'!X9="f",'CONTROL ASISTENCIA'!X9="B"),X$2,0)</f>
        <v>0</v>
      </c>
      <c r="Y9" s="124" t="n">
        <f aca="false">IF(OR('CONTROL ASISTENCIA'!Y9="f",'CONTROL ASISTENCIA'!Y9="B"),Y$2,0)</f>
        <v>0</v>
      </c>
      <c r="Z9" s="124" t="n">
        <f aca="false">IF(OR('CONTROL ASISTENCIA'!Z9="f",'CONTROL ASISTENCIA'!Z9="B"),Z$2,0)</f>
        <v>0</v>
      </c>
      <c r="AA9" s="124" t="n">
        <f aca="false">IF(OR('CONTROL ASISTENCIA'!AA9="f",'CONTROL ASISTENCIA'!AA9="B"),AA$2,0)</f>
        <v>0</v>
      </c>
      <c r="AB9" s="124" t="n">
        <f aca="false">IF(OR('CONTROL ASISTENCIA'!AB9="f",'CONTROL ASISTENCIA'!AB9="B"),AB$2,0)</f>
        <v>0</v>
      </c>
      <c r="AC9" s="124" t="n">
        <f aca="false">IF(OR('CONTROL ASISTENCIA'!AC9="f",'CONTROL ASISTENCIA'!AC9="B"),AC$2,0)</f>
        <v>0</v>
      </c>
      <c r="AD9" s="124" t="n">
        <f aca="false">IF(OR('CONTROL ASISTENCIA'!AD9="f",'CONTROL ASISTENCIA'!AD9="B"),AD$2,0)</f>
        <v>0</v>
      </c>
      <c r="AE9" s="124" t="n">
        <f aca="false">IF(OR('CONTROL ASISTENCIA'!AE9="f",'CONTROL ASISTENCIA'!AE9="B"),AE$2,0)</f>
        <v>0</v>
      </c>
      <c r="AF9" s="124" t="n">
        <f aca="false">IF(OR('CONTROL ASISTENCIA'!AF9="f",'CONTROL ASISTENCIA'!AF9="B"),AF$2,0)</f>
        <v>0</v>
      </c>
      <c r="AG9" s="124" t="n">
        <f aca="false">IF(OR('CONTROL ASISTENCIA'!AG9="f",'CONTROL ASISTENCIA'!AG9="B"),AG$2,0)</f>
        <v>0</v>
      </c>
      <c r="AH9" s="124" t="n">
        <f aca="false">IF(OR('CONTROL ASISTENCIA'!AH9="f",'CONTROL ASISTENCIA'!AH9="B"),AH$2,0)</f>
        <v>0</v>
      </c>
      <c r="AI9" s="124" t="n">
        <f aca="false">IF(OR('CONTROL ASISTENCIA'!AI9="f",'CONTROL ASISTENCIA'!AI9="B"),AI$2,0)</f>
        <v>0</v>
      </c>
      <c r="AJ9" s="124" t="n">
        <f aca="false">IF(OR('CONTROL ASISTENCIA'!AJ9="f",'CONTROL ASISTENCIA'!AJ9="B"),AJ$2,0)</f>
        <v>0</v>
      </c>
      <c r="AK9" s="124" t="n">
        <f aca="false">IF(OR('CONTROL ASISTENCIA'!AK9="f",'CONTROL ASISTENCIA'!AK9="B"),AK$2,0)</f>
        <v>0</v>
      </c>
      <c r="AL9" s="124" t="n">
        <f aca="false">IF(OR('CONTROL ASISTENCIA'!AL9="f",'CONTROL ASISTENCIA'!AL9="B"),AL$2,0)</f>
        <v>0</v>
      </c>
      <c r="AM9" s="124" t="n">
        <f aca="false">IF(OR('CONTROL ASISTENCIA'!AM9="f",'CONTROL ASISTENCIA'!AM9="B"),AM$2,0)</f>
        <v>0</v>
      </c>
      <c r="AN9" s="124" t="n">
        <f aca="false">IF(OR('CONTROL ASISTENCIA'!AN9="f",'CONTROL ASISTENCIA'!AN9="B"),AN$2,0)</f>
        <v>0</v>
      </c>
      <c r="AO9" s="124" t="n">
        <f aca="false">IF(OR('CONTROL ASISTENCIA'!AO9="f",'CONTROL ASISTENCIA'!AO9="B"),AO$2,0)</f>
        <v>0</v>
      </c>
      <c r="AP9" s="112" t="n">
        <f aca="false">SUM(B9:AO9)</f>
        <v>0</v>
      </c>
    </row>
    <row r="10" customFormat="false" ht="13.8" hidden="false" customHeight="false" outlineLevel="0" collapsed="false">
      <c r="A10" s="112" t="n">
        <f aca="false">'CONTROL ASISTENCIA'!A10</f>
        <v>0</v>
      </c>
      <c r="B10" s="124" t="n">
        <f aca="false">IF(OR('CONTROL ASISTENCIA'!B10="f",'CONTROL ASISTENCIA'!B10="B"),B$2,0)</f>
        <v>0</v>
      </c>
      <c r="C10" s="124" t="n">
        <f aca="false">IF(OR('CONTROL ASISTENCIA'!C10="f",'CONTROL ASISTENCIA'!C10="B"),C$2,0)</f>
        <v>0</v>
      </c>
      <c r="D10" s="124" t="n">
        <f aca="false">IF(OR('CONTROL ASISTENCIA'!D10="f",'CONTROL ASISTENCIA'!D10="B"),D$2,0)</f>
        <v>0</v>
      </c>
      <c r="E10" s="124" t="n">
        <f aca="false">IF(OR('CONTROL ASISTENCIA'!E10="f",'CONTROL ASISTENCIA'!E10="B"),E$2,0)</f>
        <v>0</v>
      </c>
      <c r="F10" s="124" t="n">
        <f aca="false">IF(OR('CONTROL ASISTENCIA'!F10="f",'CONTROL ASISTENCIA'!F10="B"),F$2,0)</f>
        <v>0</v>
      </c>
      <c r="G10" s="124" t="n">
        <f aca="false">IF(OR('CONTROL ASISTENCIA'!G10="f",'CONTROL ASISTENCIA'!G10="B"),G$2,0)</f>
        <v>0</v>
      </c>
      <c r="H10" s="124" t="n">
        <f aca="false">IF(OR('CONTROL ASISTENCIA'!H10="f",'CONTROL ASISTENCIA'!H10="B"),H$2,0)</f>
        <v>0</v>
      </c>
      <c r="I10" s="124" t="n">
        <f aca="false">IF(OR('CONTROL ASISTENCIA'!I10="f",'CONTROL ASISTENCIA'!I10="B"),I$2,0)</f>
        <v>0</v>
      </c>
      <c r="J10" s="124" t="n">
        <f aca="false">IF(OR('CONTROL ASISTENCIA'!J10="f",'CONTROL ASISTENCIA'!J10="B"),J$2,0)</f>
        <v>0</v>
      </c>
      <c r="K10" s="124" t="n">
        <f aca="false">IF(OR('CONTROL ASISTENCIA'!K10="f",'CONTROL ASISTENCIA'!K10="B"),K$2,0)</f>
        <v>0</v>
      </c>
      <c r="L10" s="124" t="n">
        <f aca="false">IF(OR('CONTROL ASISTENCIA'!L10="f",'CONTROL ASISTENCIA'!L10="B"),L$2,0)</f>
        <v>0</v>
      </c>
      <c r="M10" s="124" t="n">
        <f aca="false">IF(OR('CONTROL ASISTENCIA'!M10="f",'CONTROL ASISTENCIA'!M10="B"),M$2,0)</f>
        <v>0</v>
      </c>
      <c r="N10" s="124" t="n">
        <f aca="false">IF(OR('CONTROL ASISTENCIA'!N10="f",'CONTROL ASISTENCIA'!N10="B"),N$2,0)</f>
        <v>0</v>
      </c>
      <c r="O10" s="124" t="n">
        <f aca="false">IF(OR('CONTROL ASISTENCIA'!O10="f",'CONTROL ASISTENCIA'!O10="B"),O$2,0)</f>
        <v>0</v>
      </c>
      <c r="P10" s="124" t="n">
        <f aca="false">IF(OR('CONTROL ASISTENCIA'!P10="f",'CONTROL ASISTENCIA'!P10="B"),P$2,0)</f>
        <v>0</v>
      </c>
      <c r="Q10" s="124" t="n">
        <f aca="false">IF(OR('CONTROL ASISTENCIA'!Q10="f",'CONTROL ASISTENCIA'!Q10="B"),Q$2,0)</f>
        <v>0</v>
      </c>
      <c r="R10" s="124" t="n">
        <f aca="false">IF(OR('CONTROL ASISTENCIA'!R10="f",'CONTROL ASISTENCIA'!R10="B"),R$2,0)</f>
        <v>0</v>
      </c>
      <c r="S10" s="124" t="n">
        <f aca="false">IF(OR('CONTROL ASISTENCIA'!S10="f",'CONTROL ASISTENCIA'!S10="B"),S$2,0)</f>
        <v>0</v>
      </c>
      <c r="T10" s="124" t="n">
        <f aca="false">IF(OR('CONTROL ASISTENCIA'!T10="f",'CONTROL ASISTENCIA'!T10="B"),T$2,0)</f>
        <v>0</v>
      </c>
      <c r="U10" s="124" t="n">
        <f aca="false">IF(OR('CONTROL ASISTENCIA'!U10="f",'CONTROL ASISTENCIA'!U10="B"),U$2,0)</f>
        <v>0</v>
      </c>
      <c r="V10" s="124" t="n">
        <f aca="false">IF(OR('CONTROL ASISTENCIA'!V10="f",'CONTROL ASISTENCIA'!V10="B"),V$2,0)</f>
        <v>0</v>
      </c>
      <c r="W10" s="124" t="n">
        <f aca="false">IF(OR('CONTROL ASISTENCIA'!W10="f",'CONTROL ASISTENCIA'!W10="B"),W$2,0)</f>
        <v>0</v>
      </c>
      <c r="X10" s="124" t="n">
        <f aca="false">IF(OR('CONTROL ASISTENCIA'!X10="f",'CONTROL ASISTENCIA'!X10="B"),X$2,0)</f>
        <v>0</v>
      </c>
      <c r="Y10" s="124" t="n">
        <f aca="false">IF(OR('CONTROL ASISTENCIA'!Y10="f",'CONTROL ASISTENCIA'!Y10="B"),Y$2,0)</f>
        <v>0</v>
      </c>
      <c r="Z10" s="124" t="n">
        <f aca="false">IF(OR('CONTROL ASISTENCIA'!Z10="f",'CONTROL ASISTENCIA'!Z10="B"),Z$2,0)</f>
        <v>0</v>
      </c>
      <c r="AA10" s="124" t="n">
        <f aca="false">IF(OR('CONTROL ASISTENCIA'!AA10="f",'CONTROL ASISTENCIA'!AA10="B"),AA$2,0)</f>
        <v>0</v>
      </c>
      <c r="AB10" s="124" t="n">
        <f aca="false">IF(OR('CONTROL ASISTENCIA'!AB10="f",'CONTROL ASISTENCIA'!AB10="B"),AB$2,0)</f>
        <v>0</v>
      </c>
      <c r="AC10" s="124" t="n">
        <f aca="false">IF(OR('CONTROL ASISTENCIA'!AC10="f",'CONTROL ASISTENCIA'!AC10="B"),AC$2,0)</f>
        <v>0</v>
      </c>
      <c r="AD10" s="124" t="n">
        <f aca="false">IF(OR('CONTROL ASISTENCIA'!AD10="f",'CONTROL ASISTENCIA'!AD10="B"),AD$2,0)</f>
        <v>0</v>
      </c>
      <c r="AE10" s="124" t="n">
        <f aca="false">IF(OR('CONTROL ASISTENCIA'!AE10="f",'CONTROL ASISTENCIA'!AE10="B"),AE$2,0)</f>
        <v>0</v>
      </c>
      <c r="AF10" s="124" t="n">
        <f aca="false">IF(OR('CONTROL ASISTENCIA'!AF10="f",'CONTROL ASISTENCIA'!AF10="B"),AF$2,0)</f>
        <v>0</v>
      </c>
      <c r="AG10" s="124" t="n">
        <f aca="false">IF(OR('CONTROL ASISTENCIA'!AG10="f",'CONTROL ASISTENCIA'!AG10="B"),AG$2,0)</f>
        <v>0</v>
      </c>
      <c r="AH10" s="124" t="n">
        <f aca="false">IF(OR('CONTROL ASISTENCIA'!AH10="f",'CONTROL ASISTENCIA'!AH10="B"),AH$2,0)</f>
        <v>0</v>
      </c>
      <c r="AI10" s="124" t="n">
        <f aca="false">IF(OR('CONTROL ASISTENCIA'!AI10="f",'CONTROL ASISTENCIA'!AI10="B"),AI$2,0)</f>
        <v>0</v>
      </c>
      <c r="AJ10" s="124" t="n">
        <f aca="false">IF(OR('CONTROL ASISTENCIA'!AJ10="f",'CONTROL ASISTENCIA'!AJ10="B"),AJ$2,0)</f>
        <v>0</v>
      </c>
      <c r="AK10" s="124" t="n">
        <f aca="false">IF(OR('CONTROL ASISTENCIA'!AK10="f",'CONTROL ASISTENCIA'!AK10="B"),AK$2,0)</f>
        <v>0</v>
      </c>
      <c r="AL10" s="124" t="n">
        <f aca="false">IF(OR('CONTROL ASISTENCIA'!AL10="f",'CONTROL ASISTENCIA'!AL10="B"),AL$2,0)</f>
        <v>0</v>
      </c>
      <c r="AM10" s="124" t="n">
        <f aca="false">IF(OR('CONTROL ASISTENCIA'!AM10="f",'CONTROL ASISTENCIA'!AM10="B"),AM$2,0)</f>
        <v>0</v>
      </c>
      <c r="AN10" s="124" t="n">
        <f aca="false">IF(OR('CONTROL ASISTENCIA'!AN10="f",'CONTROL ASISTENCIA'!AN10="B"),AN$2,0)</f>
        <v>0</v>
      </c>
      <c r="AO10" s="124" t="n">
        <f aca="false">IF(OR('CONTROL ASISTENCIA'!AO10="f",'CONTROL ASISTENCIA'!AO10="B"),AO$2,0)</f>
        <v>0</v>
      </c>
      <c r="AP10" s="112" t="n">
        <f aca="false">SUM(B10:AO10)</f>
        <v>0</v>
      </c>
    </row>
    <row r="11" customFormat="false" ht="13.8" hidden="false" customHeight="false" outlineLevel="0" collapsed="false">
      <c r="A11" s="112" t="n">
        <f aca="false">'CONTROL ASISTENCIA'!A11</f>
        <v>0</v>
      </c>
      <c r="B11" s="124" t="n">
        <f aca="false">IF(OR('CONTROL ASISTENCIA'!B11="f",'CONTROL ASISTENCIA'!B11="B"),B$2,0)</f>
        <v>0</v>
      </c>
      <c r="C11" s="124" t="n">
        <f aca="false">IF(OR('CONTROL ASISTENCIA'!C11="f",'CONTROL ASISTENCIA'!C11="B"),C$2,0)</f>
        <v>0</v>
      </c>
      <c r="D11" s="124" t="n">
        <f aca="false">IF(OR('CONTROL ASISTENCIA'!D11="f",'CONTROL ASISTENCIA'!D11="B"),D$2,0)</f>
        <v>0</v>
      </c>
      <c r="E11" s="124" t="n">
        <f aca="false">IF(OR('CONTROL ASISTENCIA'!E11="f",'CONTROL ASISTENCIA'!E11="B"),E$2,0)</f>
        <v>0</v>
      </c>
      <c r="F11" s="124" t="n">
        <f aca="false">IF(OR('CONTROL ASISTENCIA'!F11="f",'CONTROL ASISTENCIA'!F11="B"),F$2,0)</f>
        <v>0</v>
      </c>
      <c r="G11" s="124" t="n">
        <f aca="false">IF(OR('CONTROL ASISTENCIA'!G11="f",'CONTROL ASISTENCIA'!G11="B"),G$2,0)</f>
        <v>0</v>
      </c>
      <c r="H11" s="124" t="n">
        <f aca="false">IF(OR('CONTROL ASISTENCIA'!H11="f",'CONTROL ASISTENCIA'!H11="B"),H$2,0)</f>
        <v>0</v>
      </c>
      <c r="I11" s="124" t="n">
        <f aca="false">IF(OR('CONTROL ASISTENCIA'!I11="f",'CONTROL ASISTENCIA'!I11="B"),I$2,0)</f>
        <v>0</v>
      </c>
      <c r="J11" s="124" t="n">
        <f aca="false">IF(OR('CONTROL ASISTENCIA'!J11="f",'CONTROL ASISTENCIA'!J11="B"),J$2,0)</f>
        <v>0</v>
      </c>
      <c r="K11" s="124" t="n">
        <f aca="false">IF(OR('CONTROL ASISTENCIA'!K11="f",'CONTROL ASISTENCIA'!K11="B"),K$2,0)</f>
        <v>0</v>
      </c>
      <c r="L11" s="124" t="n">
        <f aca="false">IF(OR('CONTROL ASISTENCIA'!L11="f",'CONTROL ASISTENCIA'!L11="B"),L$2,0)</f>
        <v>0</v>
      </c>
      <c r="M11" s="124" t="n">
        <f aca="false">IF(OR('CONTROL ASISTENCIA'!M11="f",'CONTROL ASISTENCIA'!M11="B"),M$2,0)</f>
        <v>0</v>
      </c>
      <c r="N11" s="124" t="n">
        <f aca="false">IF(OR('CONTROL ASISTENCIA'!N11="f",'CONTROL ASISTENCIA'!N11="B"),N$2,0)</f>
        <v>0</v>
      </c>
      <c r="O11" s="124" t="n">
        <f aca="false">IF(OR('CONTROL ASISTENCIA'!O11="f",'CONTROL ASISTENCIA'!O11="B"),O$2,0)</f>
        <v>0</v>
      </c>
      <c r="P11" s="124" t="n">
        <f aca="false">IF(OR('CONTROL ASISTENCIA'!P11="f",'CONTROL ASISTENCIA'!P11="B"),P$2,0)</f>
        <v>0</v>
      </c>
      <c r="Q11" s="124" t="n">
        <f aca="false">IF(OR('CONTROL ASISTENCIA'!Q11="f",'CONTROL ASISTENCIA'!Q11="B"),Q$2,0)</f>
        <v>0</v>
      </c>
      <c r="R11" s="124" t="n">
        <f aca="false">IF(OR('CONTROL ASISTENCIA'!R11="f",'CONTROL ASISTENCIA'!R11="B"),R$2,0)</f>
        <v>0</v>
      </c>
      <c r="S11" s="124" t="n">
        <f aca="false">IF(OR('CONTROL ASISTENCIA'!S11="f",'CONTROL ASISTENCIA'!S11="B"),S$2,0)</f>
        <v>0</v>
      </c>
      <c r="T11" s="124" t="n">
        <f aca="false">IF(OR('CONTROL ASISTENCIA'!T11="f",'CONTROL ASISTENCIA'!T11="B"),T$2,0)</f>
        <v>0</v>
      </c>
      <c r="U11" s="124" t="n">
        <f aca="false">IF(OR('CONTROL ASISTENCIA'!U11="f",'CONTROL ASISTENCIA'!U11="B"),U$2,0)</f>
        <v>0</v>
      </c>
      <c r="V11" s="124" t="n">
        <f aca="false">IF(OR('CONTROL ASISTENCIA'!V11="f",'CONTROL ASISTENCIA'!V11="B"),V$2,0)</f>
        <v>0</v>
      </c>
      <c r="W11" s="124" t="n">
        <f aca="false">IF(OR('CONTROL ASISTENCIA'!W11="f",'CONTROL ASISTENCIA'!W11="B"),W$2,0)</f>
        <v>0</v>
      </c>
      <c r="X11" s="124" t="n">
        <f aca="false">IF(OR('CONTROL ASISTENCIA'!X11="f",'CONTROL ASISTENCIA'!X11="B"),X$2,0)</f>
        <v>0</v>
      </c>
      <c r="Y11" s="124" t="n">
        <f aca="false">IF(OR('CONTROL ASISTENCIA'!Y11="f",'CONTROL ASISTENCIA'!Y11="B"),Y$2,0)</f>
        <v>0</v>
      </c>
      <c r="Z11" s="124" t="n">
        <f aca="false">IF(OR('CONTROL ASISTENCIA'!Z11="f",'CONTROL ASISTENCIA'!Z11="B"),Z$2,0)</f>
        <v>0</v>
      </c>
      <c r="AA11" s="124" t="n">
        <f aca="false">IF(OR('CONTROL ASISTENCIA'!AA11="f",'CONTROL ASISTENCIA'!AA11="B"),AA$2,0)</f>
        <v>0</v>
      </c>
      <c r="AB11" s="124" t="n">
        <f aca="false">IF(OR('CONTROL ASISTENCIA'!AB11="f",'CONTROL ASISTENCIA'!AB11="B"),AB$2,0)</f>
        <v>0</v>
      </c>
      <c r="AC11" s="124" t="n">
        <f aca="false">IF(OR('CONTROL ASISTENCIA'!AC11="f",'CONTROL ASISTENCIA'!AC11="B"),AC$2,0)</f>
        <v>0</v>
      </c>
      <c r="AD11" s="124" t="n">
        <f aca="false">IF(OR('CONTROL ASISTENCIA'!AD11="f",'CONTROL ASISTENCIA'!AD11="B"),AD$2,0)</f>
        <v>0</v>
      </c>
      <c r="AE11" s="124" t="n">
        <f aca="false">IF(OR('CONTROL ASISTENCIA'!AE11="f",'CONTROL ASISTENCIA'!AE11="B"),AE$2,0)</f>
        <v>0</v>
      </c>
      <c r="AF11" s="124" t="n">
        <f aca="false">IF(OR('CONTROL ASISTENCIA'!AF11="f",'CONTROL ASISTENCIA'!AF11="B"),AF$2,0)</f>
        <v>0</v>
      </c>
      <c r="AG11" s="124" t="n">
        <f aca="false">IF(OR('CONTROL ASISTENCIA'!AG11="f",'CONTROL ASISTENCIA'!AG11="B"),AG$2,0)</f>
        <v>0</v>
      </c>
      <c r="AH11" s="124" t="n">
        <f aca="false">IF(OR('CONTROL ASISTENCIA'!AH11="f",'CONTROL ASISTENCIA'!AH11="B"),AH$2,0)</f>
        <v>0</v>
      </c>
      <c r="AI11" s="124" t="n">
        <f aca="false">IF(OR('CONTROL ASISTENCIA'!AI11="f",'CONTROL ASISTENCIA'!AI11="B"),AI$2,0)</f>
        <v>0</v>
      </c>
      <c r="AJ11" s="124" t="n">
        <f aca="false">IF(OR('CONTROL ASISTENCIA'!AJ11="f",'CONTROL ASISTENCIA'!AJ11="B"),AJ$2,0)</f>
        <v>0</v>
      </c>
      <c r="AK11" s="124" t="n">
        <f aca="false">IF(OR('CONTROL ASISTENCIA'!AK11="f",'CONTROL ASISTENCIA'!AK11="B"),AK$2,0)</f>
        <v>0</v>
      </c>
      <c r="AL11" s="124" t="n">
        <f aca="false">IF(OR('CONTROL ASISTENCIA'!AL11="f",'CONTROL ASISTENCIA'!AL11="B"),AL$2,0)</f>
        <v>0</v>
      </c>
      <c r="AM11" s="124" t="n">
        <f aca="false">IF(OR('CONTROL ASISTENCIA'!AM11="f",'CONTROL ASISTENCIA'!AM11="B"),AM$2,0)</f>
        <v>0</v>
      </c>
      <c r="AN11" s="124" t="n">
        <f aca="false">IF(OR('CONTROL ASISTENCIA'!AN11="f",'CONTROL ASISTENCIA'!AN11="B"),AN$2,0)</f>
        <v>0</v>
      </c>
      <c r="AO11" s="124" t="n">
        <f aca="false">IF(OR('CONTROL ASISTENCIA'!AO11="f",'CONTROL ASISTENCIA'!AO11="B"),AO$2,0)</f>
        <v>0</v>
      </c>
      <c r="AP11" s="112" t="n">
        <f aca="false">SUM(B11:AO11)</f>
        <v>0</v>
      </c>
    </row>
    <row r="12" customFormat="false" ht="13.8" hidden="false" customHeight="false" outlineLevel="0" collapsed="false">
      <c r="A12" s="112" t="n">
        <f aca="false">'CONTROL ASISTENCIA'!A12</f>
        <v>0</v>
      </c>
      <c r="B12" s="124" t="n">
        <f aca="false">IF(OR('CONTROL ASISTENCIA'!B12="f",'CONTROL ASISTENCIA'!B12="B"),B$2,0)</f>
        <v>0</v>
      </c>
      <c r="C12" s="124" t="n">
        <f aca="false">IF(OR('CONTROL ASISTENCIA'!C12="f",'CONTROL ASISTENCIA'!C12="B"),C$2,0)</f>
        <v>0</v>
      </c>
      <c r="D12" s="124" t="n">
        <f aca="false">IF(OR('CONTROL ASISTENCIA'!D12="f",'CONTROL ASISTENCIA'!D12="B"),D$2,0)</f>
        <v>0</v>
      </c>
      <c r="E12" s="124" t="n">
        <f aca="false">IF(OR('CONTROL ASISTENCIA'!E12="f",'CONTROL ASISTENCIA'!E12="B"),E$2,0)</f>
        <v>0</v>
      </c>
      <c r="F12" s="124" t="n">
        <f aca="false">IF(OR('CONTROL ASISTENCIA'!F12="f",'CONTROL ASISTENCIA'!F12="B"),F$2,0)</f>
        <v>0</v>
      </c>
      <c r="G12" s="124" t="n">
        <f aca="false">IF(OR('CONTROL ASISTENCIA'!G12="f",'CONTROL ASISTENCIA'!G12="B"),G$2,0)</f>
        <v>0</v>
      </c>
      <c r="H12" s="124" t="n">
        <f aca="false">IF(OR('CONTROL ASISTENCIA'!H12="f",'CONTROL ASISTENCIA'!H12="B"),H$2,0)</f>
        <v>0</v>
      </c>
      <c r="I12" s="124" t="n">
        <f aca="false">IF(OR('CONTROL ASISTENCIA'!I12="f",'CONTROL ASISTENCIA'!I12="B"),I$2,0)</f>
        <v>0</v>
      </c>
      <c r="J12" s="124" t="n">
        <f aca="false">IF(OR('CONTROL ASISTENCIA'!J12="f",'CONTROL ASISTENCIA'!J12="B"),J$2,0)</f>
        <v>0</v>
      </c>
      <c r="K12" s="124" t="n">
        <f aca="false">IF(OR('CONTROL ASISTENCIA'!K12="f",'CONTROL ASISTENCIA'!K12="B"),K$2,0)</f>
        <v>0</v>
      </c>
      <c r="L12" s="124" t="n">
        <f aca="false">IF(OR('CONTROL ASISTENCIA'!L12="f",'CONTROL ASISTENCIA'!L12="B"),L$2,0)</f>
        <v>0</v>
      </c>
      <c r="M12" s="124" t="n">
        <f aca="false">IF(OR('CONTROL ASISTENCIA'!M12="f",'CONTROL ASISTENCIA'!M12="B"),M$2,0)</f>
        <v>0</v>
      </c>
      <c r="N12" s="124" t="n">
        <f aca="false">IF(OR('CONTROL ASISTENCIA'!N12="f",'CONTROL ASISTENCIA'!N12="B"),N$2,0)</f>
        <v>0</v>
      </c>
      <c r="O12" s="124" t="n">
        <f aca="false">IF(OR('CONTROL ASISTENCIA'!O12="f",'CONTROL ASISTENCIA'!O12="B"),O$2,0)</f>
        <v>0</v>
      </c>
      <c r="P12" s="124" t="n">
        <f aca="false">IF(OR('CONTROL ASISTENCIA'!P12="f",'CONTROL ASISTENCIA'!P12="B"),P$2,0)</f>
        <v>0</v>
      </c>
      <c r="Q12" s="124" t="n">
        <f aca="false">IF(OR('CONTROL ASISTENCIA'!Q12="f",'CONTROL ASISTENCIA'!Q12="B"),Q$2,0)</f>
        <v>0</v>
      </c>
      <c r="R12" s="124" t="n">
        <f aca="false">IF(OR('CONTROL ASISTENCIA'!R12="f",'CONTROL ASISTENCIA'!R12="B"),R$2,0)</f>
        <v>0</v>
      </c>
      <c r="S12" s="124" t="n">
        <f aca="false">IF(OR('CONTROL ASISTENCIA'!S12="f",'CONTROL ASISTENCIA'!S12="B"),S$2,0)</f>
        <v>0</v>
      </c>
      <c r="T12" s="124" t="n">
        <f aca="false">IF(OR('CONTROL ASISTENCIA'!T12="f",'CONTROL ASISTENCIA'!T12="B"),T$2,0)</f>
        <v>0</v>
      </c>
      <c r="U12" s="124" t="n">
        <f aca="false">IF(OR('CONTROL ASISTENCIA'!U12="f",'CONTROL ASISTENCIA'!U12="B"),U$2,0)</f>
        <v>0</v>
      </c>
      <c r="V12" s="124" t="n">
        <f aca="false">IF(OR('CONTROL ASISTENCIA'!V12="f",'CONTROL ASISTENCIA'!V12="B"),V$2,0)</f>
        <v>0</v>
      </c>
      <c r="W12" s="124" t="n">
        <f aca="false">IF(OR('CONTROL ASISTENCIA'!W12="f",'CONTROL ASISTENCIA'!W12="B"),W$2,0)</f>
        <v>0</v>
      </c>
      <c r="X12" s="124" t="n">
        <f aca="false">IF(OR('CONTROL ASISTENCIA'!X12="f",'CONTROL ASISTENCIA'!X12="B"),X$2,0)</f>
        <v>0</v>
      </c>
      <c r="Y12" s="124" t="n">
        <f aca="false">IF(OR('CONTROL ASISTENCIA'!Y12="f",'CONTROL ASISTENCIA'!Y12="B"),Y$2,0)</f>
        <v>0</v>
      </c>
      <c r="Z12" s="124" t="n">
        <f aca="false">IF(OR('CONTROL ASISTENCIA'!Z12="f",'CONTROL ASISTENCIA'!Z12="B"),Z$2,0)</f>
        <v>0</v>
      </c>
      <c r="AA12" s="124" t="n">
        <f aca="false">IF(OR('CONTROL ASISTENCIA'!AA12="f",'CONTROL ASISTENCIA'!AA12="B"),AA$2,0)</f>
        <v>0</v>
      </c>
      <c r="AB12" s="124" t="n">
        <f aca="false">IF(OR('CONTROL ASISTENCIA'!AB12="f",'CONTROL ASISTENCIA'!AB12="B"),AB$2,0)</f>
        <v>0</v>
      </c>
      <c r="AC12" s="124" t="n">
        <f aca="false">IF(OR('CONTROL ASISTENCIA'!AC12="f",'CONTROL ASISTENCIA'!AC12="B"),AC$2,0)</f>
        <v>0</v>
      </c>
      <c r="AD12" s="124" t="n">
        <f aca="false">IF(OR('CONTROL ASISTENCIA'!AD12="f",'CONTROL ASISTENCIA'!AD12="B"),AD$2,0)</f>
        <v>0</v>
      </c>
      <c r="AE12" s="124" t="n">
        <f aca="false">IF(OR('CONTROL ASISTENCIA'!AE12="f",'CONTROL ASISTENCIA'!AE12="B"),AE$2,0)</f>
        <v>0</v>
      </c>
      <c r="AF12" s="124" t="n">
        <f aca="false">IF(OR('CONTROL ASISTENCIA'!AF12="f",'CONTROL ASISTENCIA'!AF12="B"),AF$2,0)</f>
        <v>0</v>
      </c>
      <c r="AG12" s="124" t="n">
        <f aca="false">IF(OR('CONTROL ASISTENCIA'!AG12="f",'CONTROL ASISTENCIA'!AG12="B"),AG$2,0)</f>
        <v>0</v>
      </c>
      <c r="AH12" s="124" t="n">
        <f aca="false">IF(OR('CONTROL ASISTENCIA'!AH12="f",'CONTROL ASISTENCIA'!AH12="B"),AH$2,0)</f>
        <v>0</v>
      </c>
      <c r="AI12" s="124" t="n">
        <f aca="false">IF(OR('CONTROL ASISTENCIA'!AI12="f",'CONTROL ASISTENCIA'!AI12="B"),AI$2,0)</f>
        <v>0</v>
      </c>
      <c r="AJ12" s="124" t="n">
        <f aca="false">IF(OR('CONTROL ASISTENCIA'!AJ12="f",'CONTROL ASISTENCIA'!AJ12="B"),AJ$2,0)</f>
        <v>0</v>
      </c>
      <c r="AK12" s="124" t="n">
        <f aca="false">IF(OR('CONTROL ASISTENCIA'!AK12="f",'CONTROL ASISTENCIA'!AK12="B"),AK$2,0)</f>
        <v>0</v>
      </c>
      <c r="AL12" s="124" t="n">
        <f aca="false">IF(OR('CONTROL ASISTENCIA'!AL12="f",'CONTROL ASISTENCIA'!AL12="B"),AL$2,0)</f>
        <v>0</v>
      </c>
      <c r="AM12" s="124" t="n">
        <f aca="false">IF(OR('CONTROL ASISTENCIA'!AM12="f",'CONTROL ASISTENCIA'!AM12="B"),AM$2,0)</f>
        <v>0</v>
      </c>
      <c r="AN12" s="124" t="n">
        <f aca="false">IF(OR('CONTROL ASISTENCIA'!AN12="f",'CONTROL ASISTENCIA'!AN12="B"),AN$2,0)</f>
        <v>0</v>
      </c>
      <c r="AO12" s="124" t="n">
        <f aca="false">IF(OR('CONTROL ASISTENCIA'!AO12="f",'CONTROL ASISTENCIA'!AO12="B"),AO$2,0)</f>
        <v>0</v>
      </c>
      <c r="AP12" s="112" t="n">
        <f aca="false">SUM(B12:AO12)</f>
        <v>0</v>
      </c>
    </row>
    <row r="13" customFormat="false" ht="13.8" hidden="false" customHeight="false" outlineLevel="0" collapsed="false">
      <c r="A13" s="112" t="n">
        <f aca="false">'CONTROL ASISTENCIA'!A13</f>
        <v>0</v>
      </c>
      <c r="B13" s="124" t="n">
        <f aca="false">IF(OR('CONTROL ASISTENCIA'!B13="f",'CONTROL ASISTENCIA'!B13="B"),B$2,0)</f>
        <v>0</v>
      </c>
      <c r="C13" s="124" t="n">
        <f aca="false">IF(OR('CONTROL ASISTENCIA'!C13="f",'CONTROL ASISTENCIA'!C13="B"),C$2,0)</f>
        <v>0</v>
      </c>
      <c r="D13" s="124" t="n">
        <f aca="false">IF(OR('CONTROL ASISTENCIA'!D13="f",'CONTROL ASISTENCIA'!D13="B"),D$2,0)</f>
        <v>0</v>
      </c>
      <c r="E13" s="124" t="n">
        <f aca="false">IF(OR('CONTROL ASISTENCIA'!E13="f",'CONTROL ASISTENCIA'!E13="B"),E$2,0)</f>
        <v>0</v>
      </c>
      <c r="F13" s="124" t="n">
        <f aca="false">IF(OR('CONTROL ASISTENCIA'!F13="f",'CONTROL ASISTENCIA'!F13="B"),F$2,0)</f>
        <v>0</v>
      </c>
      <c r="G13" s="124" t="n">
        <f aca="false">IF(OR('CONTROL ASISTENCIA'!G13="f",'CONTROL ASISTENCIA'!G13="B"),G$2,0)</f>
        <v>0</v>
      </c>
      <c r="H13" s="124" t="n">
        <f aca="false">IF(OR('CONTROL ASISTENCIA'!H13="f",'CONTROL ASISTENCIA'!H13="B"),H$2,0)</f>
        <v>0</v>
      </c>
      <c r="I13" s="124" t="n">
        <f aca="false">IF(OR('CONTROL ASISTENCIA'!I13="f",'CONTROL ASISTENCIA'!I13="B"),I$2,0)</f>
        <v>0</v>
      </c>
      <c r="J13" s="124" t="n">
        <f aca="false">IF(OR('CONTROL ASISTENCIA'!J13="f",'CONTROL ASISTENCIA'!J13="B"),J$2,0)</f>
        <v>0</v>
      </c>
      <c r="K13" s="124" t="n">
        <f aca="false">IF(OR('CONTROL ASISTENCIA'!K13="f",'CONTROL ASISTENCIA'!K13="B"),K$2,0)</f>
        <v>0</v>
      </c>
      <c r="L13" s="124" t="n">
        <f aca="false">IF(OR('CONTROL ASISTENCIA'!L13="f",'CONTROL ASISTENCIA'!L13="B"),L$2,0)</f>
        <v>0</v>
      </c>
      <c r="M13" s="124" t="n">
        <f aca="false">IF(OR('CONTROL ASISTENCIA'!M13="f",'CONTROL ASISTENCIA'!M13="B"),M$2,0)</f>
        <v>0</v>
      </c>
      <c r="N13" s="124" t="n">
        <f aca="false">IF(OR('CONTROL ASISTENCIA'!N13="f",'CONTROL ASISTENCIA'!N13="B"),N$2,0)</f>
        <v>0</v>
      </c>
      <c r="O13" s="124" t="n">
        <f aca="false">IF(OR('CONTROL ASISTENCIA'!O13="f",'CONTROL ASISTENCIA'!O13="B"),O$2,0)</f>
        <v>0</v>
      </c>
      <c r="P13" s="124" t="n">
        <f aca="false">IF(OR('CONTROL ASISTENCIA'!P13="f",'CONTROL ASISTENCIA'!P13="B"),P$2,0)</f>
        <v>0</v>
      </c>
      <c r="Q13" s="124" t="n">
        <f aca="false">IF(OR('CONTROL ASISTENCIA'!Q13="f",'CONTROL ASISTENCIA'!Q13="B"),Q$2,0)</f>
        <v>0</v>
      </c>
      <c r="R13" s="124" t="n">
        <f aca="false">IF(OR('CONTROL ASISTENCIA'!R13="f",'CONTROL ASISTENCIA'!R13="B"),R$2,0)</f>
        <v>0</v>
      </c>
      <c r="S13" s="124" t="n">
        <f aca="false">IF(OR('CONTROL ASISTENCIA'!S13="f",'CONTROL ASISTENCIA'!S13="B"),S$2,0)</f>
        <v>0</v>
      </c>
      <c r="T13" s="124" t="n">
        <f aca="false">IF(OR('CONTROL ASISTENCIA'!T13="f",'CONTROL ASISTENCIA'!T13="B"),T$2,0)</f>
        <v>0</v>
      </c>
      <c r="U13" s="124" t="n">
        <f aca="false">IF(OR('CONTROL ASISTENCIA'!U13="f",'CONTROL ASISTENCIA'!U13="B"),U$2,0)</f>
        <v>0</v>
      </c>
      <c r="V13" s="124" t="n">
        <f aca="false">IF(OR('CONTROL ASISTENCIA'!V13="f",'CONTROL ASISTENCIA'!V13="B"),V$2,0)</f>
        <v>0</v>
      </c>
      <c r="W13" s="124" t="n">
        <f aca="false">IF(OR('CONTROL ASISTENCIA'!W13="f",'CONTROL ASISTENCIA'!W13="B"),W$2,0)</f>
        <v>0</v>
      </c>
      <c r="X13" s="124" t="n">
        <f aca="false">IF(OR('CONTROL ASISTENCIA'!X13="f",'CONTROL ASISTENCIA'!X13="B"),X$2,0)</f>
        <v>0</v>
      </c>
      <c r="Y13" s="124" t="n">
        <f aca="false">IF(OR('CONTROL ASISTENCIA'!Y13="f",'CONTROL ASISTENCIA'!Y13="B"),Y$2,0)</f>
        <v>0</v>
      </c>
      <c r="Z13" s="124" t="n">
        <f aca="false">IF(OR('CONTROL ASISTENCIA'!Z13="f",'CONTROL ASISTENCIA'!Z13="B"),Z$2,0)</f>
        <v>0</v>
      </c>
      <c r="AA13" s="124" t="n">
        <f aca="false">IF(OR('CONTROL ASISTENCIA'!AA13="f",'CONTROL ASISTENCIA'!AA13="B"),AA$2,0)</f>
        <v>0</v>
      </c>
      <c r="AB13" s="124" t="n">
        <f aca="false">IF(OR('CONTROL ASISTENCIA'!AB13="f",'CONTROL ASISTENCIA'!AB13="B"),AB$2,0)</f>
        <v>0</v>
      </c>
      <c r="AC13" s="124" t="n">
        <f aca="false">IF(OR('CONTROL ASISTENCIA'!AC13="f",'CONTROL ASISTENCIA'!AC13="B"),AC$2,0)</f>
        <v>0</v>
      </c>
      <c r="AD13" s="124" t="n">
        <f aca="false">IF(OR('CONTROL ASISTENCIA'!AD13="f",'CONTROL ASISTENCIA'!AD13="B"),AD$2,0)</f>
        <v>0</v>
      </c>
      <c r="AE13" s="124" t="n">
        <f aca="false">IF(OR('CONTROL ASISTENCIA'!AE13="f",'CONTROL ASISTENCIA'!AE13="B"),AE$2,0)</f>
        <v>0</v>
      </c>
      <c r="AF13" s="124" t="n">
        <f aca="false">IF(OR('CONTROL ASISTENCIA'!AF13="f",'CONTROL ASISTENCIA'!AF13="B"),AF$2,0)</f>
        <v>0</v>
      </c>
      <c r="AG13" s="124" t="n">
        <f aca="false">IF(OR('CONTROL ASISTENCIA'!AG13="f",'CONTROL ASISTENCIA'!AG13="B"),AG$2,0)</f>
        <v>0</v>
      </c>
      <c r="AH13" s="124" t="n">
        <f aca="false">IF(OR('CONTROL ASISTENCIA'!AH13="f",'CONTROL ASISTENCIA'!AH13="B"),AH$2,0)</f>
        <v>0</v>
      </c>
      <c r="AI13" s="124" t="n">
        <f aca="false">IF(OR('CONTROL ASISTENCIA'!AI13="f",'CONTROL ASISTENCIA'!AI13="B"),AI$2,0)</f>
        <v>0</v>
      </c>
      <c r="AJ13" s="124" t="n">
        <f aca="false">IF(OR('CONTROL ASISTENCIA'!AJ13="f",'CONTROL ASISTENCIA'!AJ13="B"),AJ$2,0)</f>
        <v>0</v>
      </c>
      <c r="AK13" s="124" t="n">
        <f aca="false">IF(OR('CONTROL ASISTENCIA'!AK13="f",'CONTROL ASISTENCIA'!AK13="B"),AK$2,0)</f>
        <v>0</v>
      </c>
      <c r="AL13" s="124" t="n">
        <f aca="false">IF(OR('CONTROL ASISTENCIA'!AL13="f",'CONTROL ASISTENCIA'!AL13="B"),AL$2,0)</f>
        <v>0</v>
      </c>
      <c r="AM13" s="124" t="n">
        <f aca="false">IF(OR('CONTROL ASISTENCIA'!AM13="f",'CONTROL ASISTENCIA'!AM13="B"),AM$2,0)</f>
        <v>0</v>
      </c>
      <c r="AN13" s="124" t="n">
        <f aca="false">IF(OR('CONTROL ASISTENCIA'!AN13="f",'CONTROL ASISTENCIA'!AN13="B"),AN$2,0)</f>
        <v>0</v>
      </c>
      <c r="AO13" s="124" t="n">
        <f aca="false">IF(OR('CONTROL ASISTENCIA'!AO13="f",'CONTROL ASISTENCIA'!AO13="B"),AO$2,0)</f>
        <v>0</v>
      </c>
      <c r="AP13" s="112" t="n">
        <f aca="false">SUM(B13:AO13)</f>
        <v>0</v>
      </c>
    </row>
    <row r="14" customFormat="false" ht="13.8" hidden="false" customHeight="false" outlineLevel="0" collapsed="false">
      <c r="A14" s="112" t="n">
        <f aca="false">'CONTROL ASISTENCIA'!A14</f>
        <v>0</v>
      </c>
      <c r="B14" s="124" t="n">
        <f aca="false">IF(OR('CONTROL ASISTENCIA'!B14="f",'CONTROL ASISTENCIA'!B14="B"),B$2,0)</f>
        <v>0</v>
      </c>
      <c r="C14" s="124" t="n">
        <f aca="false">IF(OR('CONTROL ASISTENCIA'!C14="f",'CONTROL ASISTENCIA'!C14="B"),C$2,0)</f>
        <v>0</v>
      </c>
      <c r="D14" s="124" t="n">
        <f aca="false">IF(OR('CONTROL ASISTENCIA'!D14="f",'CONTROL ASISTENCIA'!D14="B"),D$2,0)</f>
        <v>0</v>
      </c>
      <c r="E14" s="124" t="n">
        <f aca="false">IF(OR('CONTROL ASISTENCIA'!E14="f",'CONTROL ASISTENCIA'!E14="B"),E$2,0)</f>
        <v>0</v>
      </c>
      <c r="F14" s="124" t="n">
        <f aca="false">IF(OR('CONTROL ASISTENCIA'!F14="f",'CONTROL ASISTENCIA'!F14="B"),F$2,0)</f>
        <v>0</v>
      </c>
      <c r="G14" s="124" t="n">
        <f aca="false">IF(OR('CONTROL ASISTENCIA'!G14="f",'CONTROL ASISTENCIA'!G14="B"),G$2,0)</f>
        <v>0</v>
      </c>
      <c r="H14" s="124" t="n">
        <f aca="false">IF(OR('CONTROL ASISTENCIA'!H14="f",'CONTROL ASISTENCIA'!H14="B"),H$2,0)</f>
        <v>0</v>
      </c>
      <c r="I14" s="124" t="n">
        <f aca="false">IF(OR('CONTROL ASISTENCIA'!I14="f",'CONTROL ASISTENCIA'!I14="B"),I$2,0)</f>
        <v>0</v>
      </c>
      <c r="J14" s="124" t="n">
        <f aca="false">IF(OR('CONTROL ASISTENCIA'!J14="f",'CONTROL ASISTENCIA'!J14="B"),J$2,0)</f>
        <v>0</v>
      </c>
      <c r="K14" s="124" t="n">
        <f aca="false">IF(OR('CONTROL ASISTENCIA'!K14="f",'CONTROL ASISTENCIA'!K14="B"),K$2,0)</f>
        <v>0</v>
      </c>
      <c r="L14" s="124" t="n">
        <f aca="false">IF(OR('CONTROL ASISTENCIA'!L14="f",'CONTROL ASISTENCIA'!L14="B"),L$2,0)</f>
        <v>0</v>
      </c>
      <c r="M14" s="124" t="n">
        <f aca="false">IF(OR('CONTROL ASISTENCIA'!M14="f",'CONTROL ASISTENCIA'!M14="B"),M$2,0)</f>
        <v>0</v>
      </c>
      <c r="N14" s="124" t="n">
        <f aca="false">IF(OR('CONTROL ASISTENCIA'!N14="f",'CONTROL ASISTENCIA'!N14="B"),N$2,0)</f>
        <v>0</v>
      </c>
      <c r="O14" s="124" t="n">
        <f aca="false">IF(OR('CONTROL ASISTENCIA'!O14="f",'CONTROL ASISTENCIA'!O14="B"),O$2,0)</f>
        <v>0</v>
      </c>
      <c r="P14" s="124" t="n">
        <f aca="false">IF(OR('CONTROL ASISTENCIA'!P14="f",'CONTROL ASISTENCIA'!P14="B"),P$2,0)</f>
        <v>0</v>
      </c>
      <c r="Q14" s="124" t="n">
        <f aca="false">IF(OR('CONTROL ASISTENCIA'!Q14="f",'CONTROL ASISTENCIA'!Q14="B"),Q$2,0)</f>
        <v>0</v>
      </c>
      <c r="R14" s="124" t="n">
        <f aca="false">IF(OR('CONTROL ASISTENCIA'!R14="f",'CONTROL ASISTENCIA'!R14="B"),R$2,0)</f>
        <v>0</v>
      </c>
      <c r="S14" s="124" t="n">
        <f aca="false">IF(OR('CONTROL ASISTENCIA'!S14="f",'CONTROL ASISTENCIA'!S14="B"),S$2,0)</f>
        <v>0</v>
      </c>
      <c r="T14" s="124" t="n">
        <f aca="false">IF(OR('CONTROL ASISTENCIA'!T14="f",'CONTROL ASISTENCIA'!T14="B"),T$2,0)</f>
        <v>0</v>
      </c>
      <c r="U14" s="124" t="n">
        <f aca="false">IF(OR('CONTROL ASISTENCIA'!U14="f",'CONTROL ASISTENCIA'!U14="B"),U$2,0)</f>
        <v>0</v>
      </c>
      <c r="V14" s="124" t="n">
        <f aca="false">IF(OR('CONTROL ASISTENCIA'!V14="f",'CONTROL ASISTENCIA'!V14="B"),V$2,0)</f>
        <v>0</v>
      </c>
      <c r="W14" s="124" t="n">
        <f aca="false">IF(OR('CONTROL ASISTENCIA'!W14="f",'CONTROL ASISTENCIA'!W14="B"),W$2,0)</f>
        <v>0</v>
      </c>
      <c r="X14" s="124" t="n">
        <f aca="false">IF(OR('CONTROL ASISTENCIA'!X14="f",'CONTROL ASISTENCIA'!X14="B"),X$2,0)</f>
        <v>0</v>
      </c>
      <c r="Y14" s="124" t="n">
        <f aca="false">IF(OR('CONTROL ASISTENCIA'!Y14="f",'CONTROL ASISTENCIA'!Y14="B"),Y$2,0)</f>
        <v>0</v>
      </c>
      <c r="Z14" s="124" t="n">
        <f aca="false">IF(OR('CONTROL ASISTENCIA'!Z14="f",'CONTROL ASISTENCIA'!Z14="B"),Z$2,0)</f>
        <v>0</v>
      </c>
      <c r="AA14" s="124" t="n">
        <f aca="false">IF(OR('CONTROL ASISTENCIA'!AA14="f",'CONTROL ASISTENCIA'!AA14="B"),AA$2,0)</f>
        <v>0</v>
      </c>
      <c r="AB14" s="124" t="n">
        <f aca="false">IF(OR('CONTROL ASISTENCIA'!AB14="f",'CONTROL ASISTENCIA'!AB14="B"),AB$2,0)</f>
        <v>0</v>
      </c>
      <c r="AC14" s="124" t="n">
        <f aca="false">IF(OR('CONTROL ASISTENCIA'!AC14="f",'CONTROL ASISTENCIA'!AC14="B"),AC$2,0)</f>
        <v>0</v>
      </c>
      <c r="AD14" s="124" t="n">
        <f aca="false">IF(OR('CONTROL ASISTENCIA'!AD14="f",'CONTROL ASISTENCIA'!AD14="B"),AD$2,0)</f>
        <v>0</v>
      </c>
      <c r="AE14" s="124" t="n">
        <f aca="false">IF(OR('CONTROL ASISTENCIA'!AE14="f",'CONTROL ASISTENCIA'!AE14="B"),AE$2,0)</f>
        <v>0</v>
      </c>
      <c r="AF14" s="124" t="n">
        <f aca="false">IF(OR('CONTROL ASISTENCIA'!AF14="f",'CONTROL ASISTENCIA'!AF14="B"),AF$2,0)</f>
        <v>0</v>
      </c>
      <c r="AG14" s="124" t="n">
        <f aca="false">IF(OR('CONTROL ASISTENCIA'!AG14="f",'CONTROL ASISTENCIA'!AG14="B"),AG$2,0)</f>
        <v>0</v>
      </c>
      <c r="AH14" s="124" t="n">
        <f aca="false">IF(OR('CONTROL ASISTENCIA'!AH14="f",'CONTROL ASISTENCIA'!AH14="B"),AH$2,0)</f>
        <v>0</v>
      </c>
      <c r="AI14" s="124" t="n">
        <f aca="false">IF(OR('CONTROL ASISTENCIA'!AI14="f",'CONTROL ASISTENCIA'!AI14="B"),AI$2,0)</f>
        <v>0</v>
      </c>
      <c r="AJ14" s="124" t="n">
        <f aca="false">IF(OR('CONTROL ASISTENCIA'!AJ14="f",'CONTROL ASISTENCIA'!AJ14="B"),AJ$2,0)</f>
        <v>0</v>
      </c>
      <c r="AK14" s="124" t="n">
        <f aca="false">IF(OR('CONTROL ASISTENCIA'!AK14="f",'CONTROL ASISTENCIA'!AK14="B"),AK$2,0)</f>
        <v>0</v>
      </c>
      <c r="AL14" s="124" t="n">
        <f aca="false">IF(OR('CONTROL ASISTENCIA'!AL14="f",'CONTROL ASISTENCIA'!AL14="B"),AL$2,0)</f>
        <v>0</v>
      </c>
      <c r="AM14" s="124" t="n">
        <f aca="false">IF(OR('CONTROL ASISTENCIA'!AM14="f",'CONTROL ASISTENCIA'!AM14="B"),AM$2,0)</f>
        <v>0</v>
      </c>
      <c r="AN14" s="124" t="n">
        <f aca="false">IF(OR('CONTROL ASISTENCIA'!AN14="f",'CONTROL ASISTENCIA'!AN14="B"),AN$2,0)</f>
        <v>0</v>
      </c>
      <c r="AO14" s="124" t="n">
        <f aca="false">IF(OR('CONTROL ASISTENCIA'!AO14="f",'CONTROL ASISTENCIA'!AO14="B"),AO$2,0)</f>
        <v>0</v>
      </c>
      <c r="AP14" s="112" t="n">
        <f aca="false">SUM(B14:AO14)</f>
        <v>0</v>
      </c>
    </row>
    <row r="15" customFormat="false" ht="13.8" hidden="false" customHeight="false" outlineLevel="0" collapsed="false">
      <c r="A15" s="112" t="n">
        <f aca="false">'CONTROL ASISTENCIA'!A15</f>
        <v>0</v>
      </c>
      <c r="B15" s="124" t="n">
        <f aca="false">IF(OR('CONTROL ASISTENCIA'!B15="f",'CONTROL ASISTENCIA'!B15="B"),B$2,0)</f>
        <v>0</v>
      </c>
      <c r="C15" s="124" t="n">
        <f aca="false">IF(OR('CONTROL ASISTENCIA'!C15="f",'CONTROL ASISTENCIA'!C15="B"),C$2,0)</f>
        <v>0</v>
      </c>
      <c r="D15" s="124" t="n">
        <f aca="false">IF(OR('CONTROL ASISTENCIA'!D15="f",'CONTROL ASISTENCIA'!D15="B"),D$2,0)</f>
        <v>0</v>
      </c>
      <c r="E15" s="124" t="n">
        <f aca="false">IF(OR('CONTROL ASISTENCIA'!E15="f",'CONTROL ASISTENCIA'!E15="B"),E$2,0)</f>
        <v>0</v>
      </c>
      <c r="F15" s="124" t="n">
        <f aca="false">IF(OR('CONTROL ASISTENCIA'!F15="f",'CONTROL ASISTENCIA'!F15="B"),F$2,0)</f>
        <v>0</v>
      </c>
      <c r="G15" s="124" t="n">
        <f aca="false">IF(OR('CONTROL ASISTENCIA'!G15="f",'CONTROL ASISTENCIA'!G15="B"),G$2,0)</f>
        <v>0</v>
      </c>
      <c r="H15" s="124" t="n">
        <f aca="false">IF(OR('CONTROL ASISTENCIA'!H15="f",'CONTROL ASISTENCIA'!H15="B"),H$2,0)</f>
        <v>0</v>
      </c>
      <c r="I15" s="124" t="n">
        <f aca="false">IF(OR('CONTROL ASISTENCIA'!I15="f",'CONTROL ASISTENCIA'!I15="B"),I$2,0)</f>
        <v>0</v>
      </c>
      <c r="J15" s="124" t="n">
        <f aca="false">IF(OR('CONTROL ASISTENCIA'!J15="f",'CONTROL ASISTENCIA'!J15="B"),J$2,0)</f>
        <v>0</v>
      </c>
      <c r="K15" s="124" t="n">
        <f aca="false">IF(OR('CONTROL ASISTENCIA'!K15="f",'CONTROL ASISTENCIA'!K15="B"),K$2,0)</f>
        <v>0</v>
      </c>
      <c r="L15" s="124" t="n">
        <f aca="false">IF(OR('CONTROL ASISTENCIA'!L15="f",'CONTROL ASISTENCIA'!L15="B"),L$2,0)</f>
        <v>0</v>
      </c>
      <c r="M15" s="124" t="n">
        <f aca="false">IF(OR('CONTROL ASISTENCIA'!M15="f",'CONTROL ASISTENCIA'!M15="B"),M$2,0)</f>
        <v>0</v>
      </c>
      <c r="N15" s="124" t="n">
        <f aca="false">IF(OR('CONTROL ASISTENCIA'!N15="f",'CONTROL ASISTENCIA'!N15="B"),N$2,0)</f>
        <v>0</v>
      </c>
      <c r="O15" s="124" t="n">
        <f aca="false">IF(OR('CONTROL ASISTENCIA'!O15="f",'CONTROL ASISTENCIA'!O15="B"),O$2,0)</f>
        <v>0</v>
      </c>
      <c r="P15" s="124" t="n">
        <f aca="false">IF(OR('CONTROL ASISTENCIA'!P15="f",'CONTROL ASISTENCIA'!P15="B"),P$2,0)</f>
        <v>0</v>
      </c>
      <c r="Q15" s="124" t="n">
        <f aca="false">IF(OR('CONTROL ASISTENCIA'!Q15="f",'CONTROL ASISTENCIA'!Q15="B"),Q$2,0)</f>
        <v>0</v>
      </c>
      <c r="R15" s="124" t="n">
        <f aca="false">IF(OR('CONTROL ASISTENCIA'!R15="f",'CONTROL ASISTENCIA'!R15="B"),R$2,0)</f>
        <v>0</v>
      </c>
      <c r="S15" s="124" t="n">
        <f aca="false">IF(OR('CONTROL ASISTENCIA'!S15="f",'CONTROL ASISTENCIA'!S15="B"),S$2,0)</f>
        <v>0</v>
      </c>
      <c r="T15" s="124" t="n">
        <f aca="false">IF(OR('CONTROL ASISTENCIA'!T15="f",'CONTROL ASISTENCIA'!T15="B"),T$2,0)</f>
        <v>0</v>
      </c>
      <c r="U15" s="124" t="n">
        <f aca="false">IF(OR('CONTROL ASISTENCIA'!U15="f",'CONTROL ASISTENCIA'!U15="B"),U$2,0)</f>
        <v>0</v>
      </c>
      <c r="V15" s="124" t="n">
        <f aca="false">IF(OR('CONTROL ASISTENCIA'!V15="f",'CONTROL ASISTENCIA'!V15="B"),V$2,0)</f>
        <v>0</v>
      </c>
      <c r="W15" s="124" t="n">
        <f aca="false">IF(OR('CONTROL ASISTENCIA'!W15="f",'CONTROL ASISTENCIA'!W15="B"),W$2,0)</f>
        <v>0</v>
      </c>
      <c r="X15" s="124" t="n">
        <f aca="false">IF(OR('CONTROL ASISTENCIA'!X15="f",'CONTROL ASISTENCIA'!X15="B"),X$2,0)</f>
        <v>0</v>
      </c>
      <c r="Y15" s="124" t="n">
        <f aca="false">IF(OR('CONTROL ASISTENCIA'!Y15="f",'CONTROL ASISTENCIA'!Y15="B"),Y$2,0)</f>
        <v>0</v>
      </c>
      <c r="Z15" s="124" t="n">
        <f aca="false">IF(OR('CONTROL ASISTENCIA'!Z15="f",'CONTROL ASISTENCIA'!Z15="B"),Z$2,0)</f>
        <v>0</v>
      </c>
      <c r="AA15" s="124" t="n">
        <f aca="false">IF(OR('CONTROL ASISTENCIA'!AA15="f",'CONTROL ASISTENCIA'!AA15="B"),AA$2,0)</f>
        <v>0</v>
      </c>
      <c r="AB15" s="124" t="n">
        <f aca="false">IF(OR('CONTROL ASISTENCIA'!AB15="f",'CONTROL ASISTENCIA'!AB15="B"),AB$2,0)</f>
        <v>0</v>
      </c>
      <c r="AC15" s="124" t="n">
        <f aca="false">IF(OR('CONTROL ASISTENCIA'!AC15="f",'CONTROL ASISTENCIA'!AC15="B"),AC$2,0)</f>
        <v>0</v>
      </c>
      <c r="AD15" s="124" t="n">
        <f aca="false">IF(OR('CONTROL ASISTENCIA'!AD15="f",'CONTROL ASISTENCIA'!AD15="B"),AD$2,0)</f>
        <v>0</v>
      </c>
      <c r="AE15" s="124" t="n">
        <f aca="false">IF(OR('CONTROL ASISTENCIA'!AE15="f",'CONTROL ASISTENCIA'!AE15="B"),AE$2,0)</f>
        <v>0</v>
      </c>
      <c r="AF15" s="124" t="n">
        <f aca="false">IF(OR('CONTROL ASISTENCIA'!AF15="f",'CONTROL ASISTENCIA'!AF15="B"),AF$2,0)</f>
        <v>0</v>
      </c>
      <c r="AG15" s="124" t="n">
        <f aca="false">IF(OR('CONTROL ASISTENCIA'!AG15="f",'CONTROL ASISTENCIA'!AG15="B"),AG$2,0)</f>
        <v>0</v>
      </c>
      <c r="AH15" s="124" t="n">
        <f aca="false">IF(OR('CONTROL ASISTENCIA'!AH15="f",'CONTROL ASISTENCIA'!AH15="B"),AH$2,0)</f>
        <v>0</v>
      </c>
      <c r="AI15" s="124" t="n">
        <f aca="false">IF(OR('CONTROL ASISTENCIA'!AI15="f",'CONTROL ASISTENCIA'!AI15="B"),AI$2,0)</f>
        <v>0</v>
      </c>
      <c r="AJ15" s="124" t="n">
        <f aca="false">IF(OR('CONTROL ASISTENCIA'!AJ15="f",'CONTROL ASISTENCIA'!AJ15="B"),AJ$2,0)</f>
        <v>0</v>
      </c>
      <c r="AK15" s="124" t="n">
        <f aca="false">IF(OR('CONTROL ASISTENCIA'!AK15="f",'CONTROL ASISTENCIA'!AK15="B"),AK$2,0)</f>
        <v>0</v>
      </c>
      <c r="AL15" s="124" t="n">
        <f aca="false">IF(OR('CONTROL ASISTENCIA'!AL15="f",'CONTROL ASISTENCIA'!AL15="B"),AL$2,0)</f>
        <v>0</v>
      </c>
      <c r="AM15" s="124" t="n">
        <f aca="false">IF(OR('CONTROL ASISTENCIA'!AM15="f",'CONTROL ASISTENCIA'!AM15="B"),AM$2,0)</f>
        <v>0</v>
      </c>
      <c r="AN15" s="124" t="n">
        <f aca="false">IF(OR('CONTROL ASISTENCIA'!AN15="f",'CONTROL ASISTENCIA'!AN15="B"),AN$2,0)</f>
        <v>0</v>
      </c>
      <c r="AO15" s="124" t="n">
        <f aca="false">IF(OR('CONTROL ASISTENCIA'!AO15="f",'CONTROL ASISTENCIA'!AO15="B"),AO$2,0)</f>
        <v>0</v>
      </c>
      <c r="AP15" s="112" t="n">
        <f aca="false">SUM(B15:AO15)</f>
        <v>0</v>
      </c>
    </row>
    <row r="16" customFormat="false" ht="13.8" hidden="false" customHeight="false" outlineLevel="0" collapsed="false">
      <c r="A16" s="112" t="n">
        <f aca="false">'CONTROL ASISTENCIA'!A16</f>
        <v>0</v>
      </c>
      <c r="B16" s="124" t="n">
        <f aca="false">IF(OR('CONTROL ASISTENCIA'!B16="f",'CONTROL ASISTENCIA'!B16="B"),B$2,0)</f>
        <v>0</v>
      </c>
      <c r="C16" s="124" t="n">
        <f aca="false">IF(OR('CONTROL ASISTENCIA'!C16="f",'CONTROL ASISTENCIA'!C16="B"),C$2,0)</f>
        <v>0</v>
      </c>
      <c r="D16" s="124" t="n">
        <f aca="false">IF(OR('CONTROL ASISTENCIA'!D16="f",'CONTROL ASISTENCIA'!D16="B"),D$2,0)</f>
        <v>0</v>
      </c>
      <c r="E16" s="124" t="n">
        <f aca="false">IF(OR('CONTROL ASISTENCIA'!E16="f",'CONTROL ASISTENCIA'!E16="B"),E$2,0)</f>
        <v>0</v>
      </c>
      <c r="F16" s="124" t="n">
        <f aca="false">IF(OR('CONTROL ASISTENCIA'!F16="f",'CONTROL ASISTENCIA'!F16="B"),F$2,0)</f>
        <v>0</v>
      </c>
      <c r="G16" s="124" t="n">
        <f aca="false">IF(OR('CONTROL ASISTENCIA'!G16="f",'CONTROL ASISTENCIA'!G16="B"),G$2,0)</f>
        <v>0</v>
      </c>
      <c r="H16" s="124" t="n">
        <f aca="false">IF(OR('CONTROL ASISTENCIA'!H16="f",'CONTROL ASISTENCIA'!H16="B"),H$2,0)</f>
        <v>0</v>
      </c>
      <c r="I16" s="124" t="n">
        <f aca="false">IF(OR('CONTROL ASISTENCIA'!I16="f",'CONTROL ASISTENCIA'!I16="B"),I$2,0)</f>
        <v>0</v>
      </c>
      <c r="J16" s="124" t="n">
        <f aca="false">IF(OR('CONTROL ASISTENCIA'!J16="f",'CONTROL ASISTENCIA'!J16="B"),J$2,0)</f>
        <v>0</v>
      </c>
      <c r="K16" s="124" t="n">
        <f aca="false">IF(OR('CONTROL ASISTENCIA'!K16="f",'CONTROL ASISTENCIA'!K16="B"),K$2,0)</f>
        <v>0</v>
      </c>
      <c r="L16" s="124" t="n">
        <f aca="false">IF(OR('CONTROL ASISTENCIA'!L16="f",'CONTROL ASISTENCIA'!L16="B"),L$2,0)</f>
        <v>0</v>
      </c>
      <c r="M16" s="124" t="n">
        <f aca="false">IF(OR('CONTROL ASISTENCIA'!M16="f",'CONTROL ASISTENCIA'!M16="B"),M$2,0)</f>
        <v>0</v>
      </c>
      <c r="N16" s="124" t="n">
        <f aca="false">IF(OR('CONTROL ASISTENCIA'!N16="f",'CONTROL ASISTENCIA'!N16="B"),N$2,0)</f>
        <v>0</v>
      </c>
      <c r="O16" s="124" t="n">
        <f aca="false">IF(OR('CONTROL ASISTENCIA'!O16="f",'CONTROL ASISTENCIA'!O16="B"),O$2,0)</f>
        <v>0</v>
      </c>
      <c r="P16" s="124" t="n">
        <f aca="false">IF(OR('CONTROL ASISTENCIA'!P16="f",'CONTROL ASISTENCIA'!P16="B"),P$2,0)</f>
        <v>0</v>
      </c>
      <c r="Q16" s="124" t="n">
        <f aca="false">IF(OR('CONTROL ASISTENCIA'!Q16="f",'CONTROL ASISTENCIA'!Q16="B"),Q$2,0)</f>
        <v>0</v>
      </c>
      <c r="R16" s="124" t="n">
        <f aca="false">IF(OR('CONTROL ASISTENCIA'!R16="f",'CONTROL ASISTENCIA'!R16="B"),R$2,0)</f>
        <v>0</v>
      </c>
      <c r="S16" s="124" t="n">
        <f aca="false">IF(OR('CONTROL ASISTENCIA'!S16="f",'CONTROL ASISTENCIA'!S16="B"),S$2,0)</f>
        <v>0</v>
      </c>
      <c r="T16" s="124" t="n">
        <f aca="false">IF(OR('CONTROL ASISTENCIA'!T16="f",'CONTROL ASISTENCIA'!T16="B"),T$2,0)</f>
        <v>0</v>
      </c>
      <c r="U16" s="124" t="n">
        <f aca="false">IF(OR('CONTROL ASISTENCIA'!U16="f",'CONTROL ASISTENCIA'!U16="B"),U$2,0)</f>
        <v>0</v>
      </c>
      <c r="V16" s="124" t="n">
        <f aca="false">IF(OR('CONTROL ASISTENCIA'!V16="f",'CONTROL ASISTENCIA'!V16="B"),V$2,0)</f>
        <v>0</v>
      </c>
      <c r="W16" s="124" t="n">
        <f aca="false">IF(OR('CONTROL ASISTENCIA'!W16="f",'CONTROL ASISTENCIA'!W16="B"),W$2,0)</f>
        <v>0</v>
      </c>
      <c r="X16" s="124" t="n">
        <f aca="false">IF(OR('CONTROL ASISTENCIA'!X16="f",'CONTROL ASISTENCIA'!X16="B"),X$2,0)</f>
        <v>0</v>
      </c>
      <c r="Y16" s="124" t="n">
        <f aca="false">IF(OR('CONTROL ASISTENCIA'!Y16="f",'CONTROL ASISTENCIA'!Y16="B"),Y$2,0)</f>
        <v>0</v>
      </c>
      <c r="Z16" s="124" t="n">
        <f aca="false">IF(OR('CONTROL ASISTENCIA'!Z16="f",'CONTROL ASISTENCIA'!Z16="B"),Z$2,0)</f>
        <v>0</v>
      </c>
      <c r="AA16" s="124" t="n">
        <f aca="false">IF(OR('CONTROL ASISTENCIA'!AA16="f",'CONTROL ASISTENCIA'!AA16="B"),AA$2,0)</f>
        <v>0</v>
      </c>
      <c r="AB16" s="124" t="n">
        <f aca="false">IF(OR('CONTROL ASISTENCIA'!AB16="f",'CONTROL ASISTENCIA'!AB16="B"),AB$2,0)</f>
        <v>0</v>
      </c>
      <c r="AC16" s="124" t="n">
        <f aca="false">IF(OR('CONTROL ASISTENCIA'!AC16="f",'CONTROL ASISTENCIA'!AC16="B"),AC$2,0)</f>
        <v>0</v>
      </c>
      <c r="AD16" s="124" t="n">
        <f aca="false">IF(OR('CONTROL ASISTENCIA'!AD16="f",'CONTROL ASISTENCIA'!AD16="B"),AD$2,0)</f>
        <v>0</v>
      </c>
      <c r="AE16" s="124" t="n">
        <f aca="false">IF(OR('CONTROL ASISTENCIA'!AE16="f",'CONTROL ASISTENCIA'!AE16="B"),AE$2,0)</f>
        <v>0</v>
      </c>
      <c r="AF16" s="124" t="n">
        <f aca="false">IF(OR('CONTROL ASISTENCIA'!AF16="f",'CONTROL ASISTENCIA'!AF16="B"),AF$2,0)</f>
        <v>0</v>
      </c>
      <c r="AG16" s="124" t="n">
        <f aca="false">IF(OR('CONTROL ASISTENCIA'!AG16="f",'CONTROL ASISTENCIA'!AG16="B"),AG$2,0)</f>
        <v>0</v>
      </c>
      <c r="AH16" s="124" t="n">
        <f aca="false">IF(OR('CONTROL ASISTENCIA'!AH16="f",'CONTROL ASISTENCIA'!AH16="B"),AH$2,0)</f>
        <v>0</v>
      </c>
      <c r="AI16" s="124" t="n">
        <f aca="false">IF(OR('CONTROL ASISTENCIA'!AI16="f",'CONTROL ASISTENCIA'!AI16="B"),AI$2,0)</f>
        <v>0</v>
      </c>
      <c r="AJ16" s="124" t="n">
        <f aca="false">IF(OR('CONTROL ASISTENCIA'!AJ16="f",'CONTROL ASISTENCIA'!AJ16="B"),AJ$2,0)</f>
        <v>0</v>
      </c>
      <c r="AK16" s="124" t="n">
        <f aca="false">IF(OR('CONTROL ASISTENCIA'!AK16="f",'CONTROL ASISTENCIA'!AK16="B"),AK$2,0)</f>
        <v>0</v>
      </c>
      <c r="AL16" s="124" t="n">
        <f aca="false">IF(OR('CONTROL ASISTENCIA'!AL16="f",'CONTROL ASISTENCIA'!AL16="B"),AL$2,0)</f>
        <v>0</v>
      </c>
      <c r="AM16" s="124" t="n">
        <f aca="false">IF(OR('CONTROL ASISTENCIA'!AM16="f",'CONTROL ASISTENCIA'!AM16="B"),AM$2,0)</f>
        <v>0</v>
      </c>
      <c r="AN16" s="124" t="n">
        <f aca="false">IF(OR('CONTROL ASISTENCIA'!AN16="f",'CONTROL ASISTENCIA'!AN16="B"),AN$2,0)</f>
        <v>0</v>
      </c>
      <c r="AO16" s="124" t="n">
        <f aca="false">IF(OR('CONTROL ASISTENCIA'!AO16="f",'CONTROL ASISTENCIA'!AO16="B"),AO$2,0)</f>
        <v>0</v>
      </c>
      <c r="AP16" s="112" t="n">
        <f aca="false">SUM(B16:AO16)</f>
        <v>0</v>
      </c>
    </row>
    <row r="17" customFormat="false" ht="13.8" hidden="false" customHeight="false" outlineLevel="0" collapsed="false">
      <c r="A17" s="112" t="n">
        <f aca="false">'CONTROL ASISTENCIA'!A17</f>
        <v>0</v>
      </c>
      <c r="B17" s="124" t="n">
        <f aca="false">IF(OR('CONTROL ASISTENCIA'!B17="f",'CONTROL ASISTENCIA'!B17="B"),B$2,0)</f>
        <v>0</v>
      </c>
      <c r="C17" s="124" t="n">
        <f aca="false">IF(OR('CONTROL ASISTENCIA'!C17="f",'CONTROL ASISTENCIA'!C17="B"),C$2,0)</f>
        <v>0</v>
      </c>
      <c r="D17" s="124" t="n">
        <f aca="false">IF(OR('CONTROL ASISTENCIA'!D17="f",'CONTROL ASISTENCIA'!D17="B"),D$2,0)</f>
        <v>0</v>
      </c>
      <c r="E17" s="124" t="n">
        <f aca="false">IF(OR('CONTROL ASISTENCIA'!E17="f",'CONTROL ASISTENCIA'!E17="B"),E$2,0)</f>
        <v>0</v>
      </c>
      <c r="F17" s="124" t="n">
        <f aca="false">IF(OR('CONTROL ASISTENCIA'!F17="f",'CONTROL ASISTENCIA'!F17="B"),F$2,0)</f>
        <v>0</v>
      </c>
      <c r="G17" s="124" t="n">
        <f aca="false">IF(OR('CONTROL ASISTENCIA'!G17="f",'CONTROL ASISTENCIA'!G17="B"),G$2,0)</f>
        <v>0</v>
      </c>
      <c r="H17" s="124" t="n">
        <f aca="false">IF(OR('CONTROL ASISTENCIA'!H17="f",'CONTROL ASISTENCIA'!H17="B"),H$2,0)</f>
        <v>0</v>
      </c>
      <c r="I17" s="124" t="n">
        <f aca="false">IF(OR('CONTROL ASISTENCIA'!I17="f",'CONTROL ASISTENCIA'!I17="B"),I$2,0)</f>
        <v>0</v>
      </c>
      <c r="J17" s="124" t="n">
        <f aca="false">IF(OR('CONTROL ASISTENCIA'!J17="f",'CONTROL ASISTENCIA'!J17="B"),J$2,0)</f>
        <v>0</v>
      </c>
      <c r="K17" s="124" t="n">
        <f aca="false">IF(OR('CONTROL ASISTENCIA'!K17="f",'CONTROL ASISTENCIA'!K17="B"),K$2,0)</f>
        <v>0</v>
      </c>
      <c r="L17" s="124" t="n">
        <f aca="false">IF(OR('CONTROL ASISTENCIA'!L17="f",'CONTROL ASISTENCIA'!L17="B"),L$2,0)</f>
        <v>0</v>
      </c>
      <c r="M17" s="124" t="n">
        <f aca="false">IF(OR('CONTROL ASISTENCIA'!M17="f",'CONTROL ASISTENCIA'!M17="B"),M$2,0)</f>
        <v>0</v>
      </c>
      <c r="N17" s="124" t="n">
        <f aca="false">IF(OR('CONTROL ASISTENCIA'!N17="f",'CONTROL ASISTENCIA'!N17="B"),N$2,0)</f>
        <v>0</v>
      </c>
      <c r="O17" s="124" t="n">
        <f aca="false">IF(OR('CONTROL ASISTENCIA'!O17="f",'CONTROL ASISTENCIA'!O17="B"),O$2,0)</f>
        <v>0</v>
      </c>
      <c r="P17" s="124" t="n">
        <f aca="false">IF(OR('CONTROL ASISTENCIA'!P17="f",'CONTROL ASISTENCIA'!P17="B"),P$2,0)</f>
        <v>0</v>
      </c>
      <c r="Q17" s="124" t="n">
        <f aca="false">IF(OR('CONTROL ASISTENCIA'!Q17="f",'CONTROL ASISTENCIA'!Q17="B"),Q$2,0)</f>
        <v>0</v>
      </c>
      <c r="R17" s="124" t="n">
        <f aca="false">IF(OR('CONTROL ASISTENCIA'!R17="f",'CONTROL ASISTENCIA'!R17="B"),R$2,0)</f>
        <v>0</v>
      </c>
      <c r="S17" s="124" t="n">
        <f aca="false">IF(OR('CONTROL ASISTENCIA'!S17="f",'CONTROL ASISTENCIA'!S17="B"),S$2,0)</f>
        <v>0</v>
      </c>
      <c r="T17" s="124" t="n">
        <f aca="false">IF(OR('CONTROL ASISTENCIA'!T17="f",'CONTROL ASISTENCIA'!T17="B"),T$2,0)</f>
        <v>0</v>
      </c>
      <c r="U17" s="124" t="n">
        <f aca="false">IF(OR('CONTROL ASISTENCIA'!U17="f",'CONTROL ASISTENCIA'!U17="B"),U$2,0)</f>
        <v>0</v>
      </c>
      <c r="V17" s="124" t="n">
        <f aca="false">IF(OR('CONTROL ASISTENCIA'!V17="f",'CONTROL ASISTENCIA'!V17="B"),V$2,0)</f>
        <v>0</v>
      </c>
      <c r="W17" s="124" t="n">
        <f aca="false">IF(OR('CONTROL ASISTENCIA'!W17="f",'CONTROL ASISTENCIA'!W17="B"),W$2,0)</f>
        <v>0</v>
      </c>
      <c r="X17" s="124" t="n">
        <f aca="false">IF(OR('CONTROL ASISTENCIA'!X17="f",'CONTROL ASISTENCIA'!X17="B"),X$2,0)</f>
        <v>0</v>
      </c>
      <c r="Y17" s="124" t="n">
        <f aca="false">IF(OR('CONTROL ASISTENCIA'!Y17="f",'CONTROL ASISTENCIA'!Y17="B"),Y$2,0)</f>
        <v>0</v>
      </c>
      <c r="Z17" s="124" t="n">
        <f aca="false">IF(OR('CONTROL ASISTENCIA'!Z17="f",'CONTROL ASISTENCIA'!Z17="B"),Z$2,0)</f>
        <v>0</v>
      </c>
      <c r="AA17" s="124" t="n">
        <f aca="false">IF(OR('CONTROL ASISTENCIA'!AA17="f",'CONTROL ASISTENCIA'!AA17="B"),AA$2,0)</f>
        <v>0</v>
      </c>
      <c r="AB17" s="124" t="n">
        <f aca="false">IF(OR('CONTROL ASISTENCIA'!AB17="f",'CONTROL ASISTENCIA'!AB17="B"),AB$2,0)</f>
        <v>0</v>
      </c>
      <c r="AC17" s="124" t="n">
        <f aca="false">IF(OR('CONTROL ASISTENCIA'!AC17="f",'CONTROL ASISTENCIA'!AC17="B"),AC$2,0)</f>
        <v>0</v>
      </c>
      <c r="AD17" s="124" t="n">
        <f aca="false">IF(OR('CONTROL ASISTENCIA'!AD17="f",'CONTROL ASISTENCIA'!AD17="B"),AD$2,0)</f>
        <v>0</v>
      </c>
      <c r="AE17" s="124" t="n">
        <f aca="false">IF(OR('CONTROL ASISTENCIA'!AE17="f",'CONTROL ASISTENCIA'!AE17="B"),AE$2,0)</f>
        <v>0</v>
      </c>
      <c r="AF17" s="124" t="n">
        <f aca="false">IF(OR('CONTROL ASISTENCIA'!AF17="f",'CONTROL ASISTENCIA'!AF17="B"),AF$2,0)</f>
        <v>0</v>
      </c>
      <c r="AG17" s="124" t="n">
        <f aca="false">IF(OR('CONTROL ASISTENCIA'!AG17="f",'CONTROL ASISTENCIA'!AG17="B"),AG$2,0)</f>
        <v>0</v>
      </c>
      <c r="AH17" s="124" t="n">
        <f aca="false">IF(OR('CONTROL ASISTENCIA'!AH17="f",'CONTROL ASISTENCIA'!AH17="B"),AH$2,0)</f>
        <v>0</v>
      </c>
      <c r="AI17" s="124" t="n">
        <f aca="false">IF(OR('CONTROL ASISTENCIA'!AI17="f",'CONTROL ASISTENCIA'!AI17="B"),AI$2,0)</f>
        <v>0</v>
      </c>
      <c r="AJ17" s="124" t="n">
        <f aca="false">IF(OR('CONTROL ASISTENCIA'!AJ17="f",'CONTROL ASISTENCIA'!AJ17="B"),AJ$2,0)</f>
        <v>0</v>
      </c>
      <c r="AK17" s="124" t="n">
        <f aca="false">IF(OR('CONTROL ASISTENCIA'!AK17="f",'CONTROL ASISTENCIA'!AK17="B"),AK$2,0)</f>
        <v>0</v>
      </c>
      <c r="AL17" s="124" t="n">
        <f aca="false">IF(OR('CONTROL ASISTENCIA'!AL17="f",'CONTROL ASISTENCIA'!AL17="B"),AL$2,0)</f>
        <v>0</v>
      </c>
      <c r="AM17" s="124" t="n">
        <f aca="false">IF(OR('CONTROL ASISTENCIA'!AM17="f",'CONTROL ASISTENCIA'!AM17="B"),AM$2,0)</f>
        <v>0</v>
      </c>
      <c r="AN17" s="124" t="n">
        <f aca="false">IF(OR('CONTROL ASISTENCIA'!AN17="f",'CONTROL ASISTENCIA'!AN17="B"),AN$2,0)</f>
        <v>0</v>
      </c>
      <c r="AO17" s="124" t="n">
        <f aca="false">IF(OR('CONTROL ASISTENCIA'!AO17="f",'CONTROL ASISTENCIA'!AO17="B"),AO$2,0)</f>
        <v>0</v>
      </c>
      <c r="AP17" s="112" t="n">
        <f aca="false">SUM(B17:AO17)</f>
        <v>0</v>
      </c>
    </row>
    <row r="18" customFormat="false" ht="13.8" hidden="false" customHeight="false" outlineLevel="0" collapsed="false">
      <c r="A18" s="112" t="n">
        <f aca="false">'CONTROL ASISTENCIA'!A18</f>
        <v>0</v>
      </c>
      <c r="B18" s="124" t="n">
        <f aca="false">IF(OR('CONTROL ASISTENCIA'!B18="f",'CONTROL ASISTENCIA'!B18="B"),B$2,0)</f>
        <v>0</v>
      </c>
      <c r="C18" s="124" t="n">
        <f aca="false">IF(OR('CONTROL ASISTENCIA'!C18="f",'CONTROL ASISTENCIA'!C18="B"),C$2,0)</f>
        <v>0</v>
      </c>
      <c r="D18" s="124" t="n">
        <f aca="false">IF(OR('CONTROL ASISTENCIA'!D18="f",'CONTROL ASISTENCIA'!D18="B"),D$2,0)</f>
        <v>0</v>
      </c>
      <c r="E18" s="124" t="n">
        <f aca="false">IF(OR('CONTROL ASISTENCIA'!E18="f",'CONTROL ASISTENCIA'!E18="B"),E$2,0)</f>
        <v>0</v>
      </c>
      <c r="F18" s="124" t="n">
        <f aca="false">IF(OR('CONTROL ASISTENCIA'!F18="f",'CONTROL ASISTENCIA'!F18="B"),F$2,0)</f>
        <v>0</v>
      </c>
      <c r="G18" s="124" t="n">
        <f aca="false">IF(OR('CONTROL ASISTENCIA'!G18="f",'CONTROL ASISTENCIA'!G18="B"),G$2,0)</f>
        <v>0</v>
      </c>
      <c r="H18" s="124" t="n">
        <f aca="false">IF(OR('CONTROL ASISTENCIA'!H18="f",'CONTROL ASISTENCIA'!H18="B"),H$2,0)</f>
        <v>0</v>
      </c>
      <c r="I18" s="124" t="n">
        <f aca="false">IF(OR('CONTROL ASISTENCIA'!I18="f",'CONTROL ASISTENCIA'!I18="B"),I$2,0)</f>
        <v>0</v>
      </c>
      <c r="J18" s="124" t="n">
        <f aca="false">IF(OR('CONTROL ASISTENCIA'!J18="f",'CONTROL ASISTENCIA'!J18="B"),J$2,0)</f>
        <v>0</v>
      </c>
      <c r="K18" s="124" t="n">
        <f aca="false">IF(OR('CONTROL ASISTENCIA'!K18="f",'CONTROL ASISTENCIA'!K18="B"),K$2,0)</f>
        <v>0</v>
      </c>
      <c r="L18" s="124" t="n">
        <f aca="false">IF(OR('CONTROL ASISTENCIA'!L18="f",'CONTROL ASISTENCIA'!L18="B"),L$2,0)</f>
        <v>0</v>
      </c>
      <c r="M18" s="124" t="n">
        <f aca="false">IF(OR('CONTROL ASISTENCIA'!M18="f",'CONTROL ASISTENCIA'!M18="B"),M$2,0)</f>
        <v>0</v>
      </c>
      <c r="N18" s="124" t="n">
        <f aca="false">IF(OR('CONTROL ASISTENCIA'!N18="f",'CONTROL ASISTENCIA'!N18="B"),N$2,0)</f>
        <v>0</v>
      </c>
      <c r="O18" s="124" t="n">
        <f aca="false">IF(OR('CONTROL ASISTENCIA'!O18="f",'CONTROL ASISTENCIA'!O18="B"),O$2,0)</f>
        <v>0</v>
      </c>
      <c r="P18" s="124" t="n">
        <f aca="false">IF(OR('CONTROL ASISTENCIA'!P18="f",'CONTROL ASISTENCIA'!P18="B"),P$2,0)</f>
        <v>0</v>
      </c>
      <c r="Q18" s="124" t="n">
        <f aca="false">IF(OR('CONTROL ASISTENCIA'!Q18="f",'CONTROL ASISTENCIA'!Q18="B"),Q$2,0)</f>
        <v>0</v>
      </c>
      <c r="R18" s="124" t="n">
        <f aca="false">IF(OR('CONTROL ASISTENCIA'!R18="f",'CONTROL ASISTENCIA'!R18="B"),R$2,0)</f>
        <v>0</v>
      </c>
      <c r="S18" s="124" t="n">
        <f aca="false">IF(OR('CONTROL ASISTENCIA'!S18="f",'CONTROL ASISTENCIA'!S18="B"),S$2,0)</f>
        <v>0</v>
      </c>
      <c r="T18" s="124" t="n">
        <f aca="false">IF(OR('CONTROL ASISTENCIA'!T18="f",'CONTROL ASISTENCIA'!T18="B"),T$2,0)</f>
        <v>0</v>
      </c>
      <c r="U18" s="124" t="n">
        <f aca="false">IF(OR('CONTROL ASISTENCIA'!U18="f",'CONTROL ASISTENCIA'!U18="B"),U$2,0)</f>
        <v>0</v>
      </c>
      <c r="V18" s="124" t="n">
        <f aca="false">IF(OR('CONTROL ASISTENCIA'!V18="f",'CONTROL ASISTENCIA'!V18="B"),V$2,0)</f>
        <v>0</v>
      </c>
      <c r="W18" s="124" t="n">
        <f aca="false">IF(OR('CONTROL ASISTENCIA'!W18="f",'CONTROL ASISTENCIA'!W18="B"),W$2,0)</f>
        <v>0</v>
      </c>
      <c r="X18" s="124" t="n">
        <f aca="false">IF(OR('CONTROL ASISTENCIA'!X18="f",'CONTROL ASISTENCIA'!X18="B"),X$2,0)</f>
        <v>0</v>
      </c>
      <c r="Y18" s="124" t="n">
        <f aca="false">IF(OR('CONTROL ASISTENCIA'!Y18="f",'CONTROL ASISTENCIA'!Y18="B"),Y$2,0)</f>
        <v>0</v>
      </c>
      <c r="Z18" s="124" t="n">
        <f aca="false">IF(OR('CONTROL ASISTENCIA'!Z18="f",'CONTROL ASISTENCIA'!Z18="B"),Z$2,0)</f>
        <v>0</v>
      </c>
      <c r="AA18" s="124" t="n">
        <f aca="false">IF(OR('CONTROL ASISTENCIA'!AA18="f",'CONTROL ASISTENCIA'!AA18="B"),AA$2,0)</f>
        <v>0</v>
      </c>
      <c r="AB18" s="124" t="n">
        <f aca="false">IF(OR('CONTROL ASISTENCIA'!AB18="f",'CONTROL ASISTENCIA'!AB18="B"),AB$2,0)</f>
        <v>0</v>
      </c>
      <c r="AC18" s="124" t="n">
        <f aca="false">IF(OR('CONTROL ASISTENCIA'!AC18="f",'CONTROL ASISTENCIA'!AC18="B"),AC$2,0)</f>
        <v>0</v>
      </c>
      <c r="AD18" s="124" t="n">
        <f aca="false">IF(OR('CONTROL ASISTENCIA'!AD18="f",'CONTROL ASISTENCIA'!AD18="B"),AD$2,0)</f>
        <v>0</v>
      </c>
      <c r="AE18" s="124" t="n">
        <f aca="false">IF(OR('CONTROL ASISTENCIA'!AE18="f",'CONTROL ASISTENCIA'!AE18="B"),AE$2,0)</f>
        <v>0</v>
      </c>
      <c r="AF18" s="124" t="n">
        <f aca="false">IF(OR('CONTROL ASISTENCIA'!AF18="f",'CONTROL ASISTENCIA'!AF18="B"),AF$2,0)</f>
        <v>0</v>
      </c>
      <c r="AG18" s="124" t="n">
        <f aca="false">IF(OR('CONTROL ASISTENCIA'!AG18="f",'CONTROL ASISTENCIA'!AG18="B"),AG$2,0)</f>
        <v>0</v>
      </c>
      <c r="AH18" s="124" t="n">
        <f aca="false">IF(OR('CONTROL ASISTENCIA'!AH18="f",'CONTROL ASISTENCIA'!AH18="B"),AH$2,0)</f>
        <v>0</v>
      </c>
      <c r="AI18" s="124" t="n">
        <f aca="false">IF(OR('CONTROL ASISTENCIA'!AI18="f",'CONTROL ASISTENCIA'!AI18="B"),AI$2,0)</f>
        <v>0</v>
      </c>
      <c r="AJ18" s="124" t="n">
        <f aca="false">IF(OR('CONTROL ASISTENCIA'!AJ18="f",'CONTROL ASISTENCIA'!AJ18="B"),AJ$2,0)</f>
        <v>0</v>
      </c>
      <c r="AK18" s="124" t="n">
        <f aca="false">IF(OR('CONTROL ASISTENCIA'!AK18="f",'CONTROL ASISTENCIA'!AK18="B"),AK$2,0)</f>
        <v>0</v>
      </c>
      <c r="AL18" s="124" t="n">
        <f aca="false">IF(OR('CONTROL ASISTENCIA'!AL18="f",'CONTROL ASISTENCIA'!AL18="B"),AL$2,0)</f>
        <v>0</v>
      </c>
      <c r="AM18" s="124" t="n">
        <f aca="false">IF(OR('CONTROL ASISTENCIA'!AM18="f",'CONTROL ASISTENCIA'!AM18="B"),AM$2,0)</f>
        <v>0</v>
      </c>
      <c r="AN18" s="124" t="n">
        <f aca="false">IF(OR('CONTROL ASISTENCIA'!AN18="f",'CONTROL ASISTENCIA'!AN18="B"),AN$2,0)</f>
        <v>0</v>
      </c>
      <c r="AO18" s="124" t="n">
        <f aca="false">IF(OR('CONTROL ASISTENCIA'!AO18="f",'CONTROL ASISTENCIA'!AO18="B"),AO$2,0)</f>
        <v>0</v>
      </c>
      <c r="AP18" s="112" t="n">
        <f aca="false">SUM(B18:AO18)</f>
        <v>0</v>
      </c>
    </row>
    <row r="19" customFormat="false" ht="13.8" hidden="false" customHeight="false" outlineLevel="0" collapsed="false">
      <c r="A19" s="112" t="n">
        <f aca="false">'CONTROL ASISTENCIA'!A19</f>
        <v>0</v>
      </c>
      <c r="B19" s="124" t="n">
        <f aca="false">IF(OR('CONTROL ASISTENCIA'!B19="f",'CONTROL ASISTENCIA'!B19="B"),B$2,0)</f>
        <v>0</v>
      </c>
      <c r="C19" s="124" t="n">
        <f aca="false">IF(OR('CONTROL ASISTENCIA'!C19="f",'CONTROL ASISTENCIA'!C19="B"),C$2,0)</f>
        <v>0</v>
      </c>
      <c r="D19" s="124" t="n">
        <f aca="false">IF(OR('CONTROL ASISTENCIA'!D19="f",'CONTROL ASISTENCIA'!D19="B"),D$2,0)</f>
        <v>0</v>
      </c>
      <c r="E19" s="124" t="n">
        <f aca="false">IF(OR('CONTROL ASISTENCIA'!E19="f",'CONTROL ASISTENCIA'!E19="B"),E$2,0)</f>
        <v>0</v>
      </c>
      <c r="F19" s="124" t="n">
        <f aca="false">IF(OR('CONTROL ASISTENCIA'!F19="f",'CONTROL ASISTENCIA'!F19="B"),F$2,0)</f>
        <v>0</v>
      </c>
      <c r="G19" s="124" t="n">
        <f aca="false">IF(OR('CONTROL ASISTENCIA'!G19="f",'CONTROL ASISTENCIA'!G19="B"),G$2,0)</f>
        <v>0</v>
      </c>
      <c r="H19" s="124" t="n">
        <f aca="false">IF(OR('CONTROL ASISTENCIA'!H19="f",'CONTROL ASISTENCIA'!H19="B"),H$2,0)</f>
        <v>0</v>
      </c>
      <c r="I19" s="124" t="n">
        <f aca="false">IF(OR('CONTROL ASISTENCIA'!I19="f",'CONTROL ASISTENCIA'!I19="B"),I$2,0)</f>
        <v>0</v>
      </c>
      <c r="J19" s="124" t="n">
        <f aca="false">IF(OR('CONTROL ASISTENCIA'!J19="f",'CONTROL ASISTENCIA'!J19="B"),J$2,0)</f>
        <v>0</v>
      </c>
      <c r="K19" s="124" t="n">
        <f aca="false">IF(OR('CONTROL ASISTENCIA'!K19="f",'CONTROL ASISTENCIA'!K19="B"),K$2,0)</f>
        <v>0</v>
      </c>
      <c r="L19" s="124" t="n">
        <f aca="false">IF(OR('CONTROL ASISTENCIA'!L19="f",'CONTROL ASISTENCIA'!L19="B"),L$2,0)</f>
        <v>0</v>
      </c>
      <c r="M19" s="124" t="n">
        <f aca="false">IF(OR('CONTROL ASISTENCIA'!M19="f",'CONTROL ASISTENCIA'!M19="B"),M$2,0)</f>
        <v>0</v>
      </c>
      <c r="N19" s="124" t="n">
        <f aca="false">IF(OR('CONTROL ASISTENCIA'!N19="f",'CONTROL ASISTENCIA'!N19="B"),N$2,0)</f>
        <v>0</v>
      </c>
      <c r="O19" s="124" t="n">
        <f aca="false">IF(OR('CONTROL ASISTENCIA'!O19="f",'CONTROL ASISTENCIA'!O19="B"),O$2,0)</f>
        <v>0</v>
      </c>
      <c r="P19" s="124" t="n">
        <f aca="false">IF(OR('CONTROL ASISTENCIA'!P19="f",'CONTROL ASISTENCIA'!P19="B"),P$2,0)</f>
        <v>0</v>
      </c>
      <c r="Q19" s="124" t="n">
        <f aca="false">IF(OR('CONTROL ASISTENCIA'!Q19="f",'CONTROL ASISTENCIA'!Q19="B"),Q$2,0)</f>
        <v>0</v>
      </c>
      <c r="R19" s="124" t="n">
        <f aca="false">IF(OR('CONTROL ASISTENCIA'!R19="f",'CONTROL ASISTENCIA'!R19="B"),R$2,0)</f>
        <v>0</v>
      </c>
      <c r="S19" s="124" t="n">
        <f aca="false">IF(OR('CONTROL ASISTENCIA'!S19="f",'CONTROL ASISTENCIA'!S19="B"),S$2,0)</f>
        <v>0</v>
      </c>
      <c r="T19" s="124" t="n">
        <f aca="false">IF(OR('CONTROL ASISTENCIA'!T19="f",'CONTROL ASISTENCIA'!T19="B"),T$2,0)</f>
        <v>0</v>
      </c>
      <c r="U19" s="124" t="n">
        <f aca="false">IF(OR('CONTROL ASISTENCIA'!U19="f",'CONTROL ASISTENCIA'!U19="B"),U$2,0)</f>
        <v>0</v>
      </c>
      <c r="V19" s="124" t="n">
        <f aca="false">IF(OR('CONTROL ASISTENCIA'!V19="f",'CONTROL ASISTENCIA'!V19="B"),V$2,0)</f>
        <v>0</v>
      </c>
      <c r="W19" s="124" t="n">
        <f aca="false">IF(OR('CONTROL ASISTENCIA'!W19="f",'CONTROL ASISTENCIA'!W19="B"),W$2,0)</f>
        <v>0</v>
      </c>
      <c r="X19" s="124" t="n">
        <f aca="false">IF(OR('CONTROL ASISTENCIA'!X19="f",'CONTROL ASISTENCIA'!X19="B"),X$2,0)</f>
        <v>0</v>
      </c>
      <c r="Y19" s="124" t="n">
        <f aca="false">IF(OR('CONTROL ASISTENCIA'!Y19="f",'CONTROL ASISTENCIA'!Y19="B"),Y$2,0)</f>
        <v>0</v>
      </c>
      <c r="Z19" s="124" t="n">
        <f aca="false">IF(OR('CONTROL ASISTENCIA'!Z19="f",'CONTROL ASISTENCIA'!Z19="B"),Z$2,0)</f>
        <v>0</v>
      </c>
      <c r="AA19" s="124" t="n">
        <f aca="false">IF(OR('CONTROL ASISTENCIA'!AA19="f",'CONTROL ASISTENCIA'!AA19="B"),AA$2,0)</f>
        <v>0</v>
      </c>
      <c r="AB19" s="124" t="n">
        <f aca="false">IF(OR('CONTROL ASISTENCIA'!AB19="f",'CONTROL ASISTENCIA'!AB19="B"),AB$2,0)</f>
        <v>0</v>
      </c>
      <c r="AC19" s="124" t="n">
        <f aca="false">IF(OR('CONTROL ASISTENCIA'!AC19="f",'CONTROL ASISTENCIA'!AC19="B"),AC$2,0)</f>
        <v>0</v>
      </c>
      <c r="AD19" s="124" t="n">
        <f aca="false">IF(OR('CONTROL ASISTENCIA'!AD19="f",'CONTROL ASISTENCIA'!AD19="B"),AD$2,0)</f>
        <v>0</v>
      </c>
      <c r="AE19" s="124" t="n">
        <f aca="false">IF(OR('CONTROL ASISTENCIA'!AE19="f",'CONTROL ASISTENCIA'!AE19="B"),AE$2,0)</f>
        <v>0</v>
      </c>
      <c r="AF19" s="124" t="n">
        <f aca="false">IF(OR('CONTROL ASISTENCIA'!AF19="f",'CONTROL ASISTENCIA'!AF19="B"),AF$2,0)</f>
        <v>0</v>
      </c>
      <c r="AG19" s="124" t="n">
        <f aca="false">IF(OR('CONTROL ASISTENCIA'!AG19="f",'CONTROL ASISTENCIA'!AG19="B"),AG$2,0)</f>
        <v>0</v>
      </c>
      <c r="AH19" s="124" t="n">
        <f aca="false">IF(OR('CONTROL ASISTENCIA'!AH19="f",'CONTROL ASISTENCIA'!AH19="B"),AH$2,0)</f>
        <v>0</v>
      </c>
      <c r="AI19" s="124" t="n">
        <f aca="false">IF(OR('CONTROL ASISTENCIA'!AI19="f",'CONTROL ASISTENCIA'!AI19="B"),AI$2,0)</f>
        <v>0</v>
      </c>
      <c r="AJ19" s="124" t="n">
        <f aca="false">IF(OR('CONTROL ASISTENCIA'!AJ19="f",'CONTROL ASISTENCIA'!AJ19="B"),AJ$2,0)</f>
        <v>0</v>
      </c>
      <c r="AK19" s="124" t="n">
        <f aca="false">IF(OR('CONTROL ASISTENCIA'!AK19="f",'CONTROL ASISTENCIA'!AK19="B"),AK$2,0)</f>
        <v>0</v>
      </c>
      <c r="AL19" s="124" t="n">
        <f aca="false">IF(OR('CONTROL ASISTENCIA'!AL19="f",'CONTROL ASISTENCIA'!AL19="B"),AL$2,0)</f>
        <v>0</v>
      </c>
      <c r="AM19" s="124" t="n">
        <f aca="false">IF(OR('CONTROL ASISTENCIA'!AM19="f",'CONTROL ASISTENCIA'!AM19="B"),AM$2,0)</f>
        <v>0</v>
      </c>
      <c r="AN19" s="124" t="n">
        <f aca="false">IF(OR('CONTROL ASISTENCIA'!AN19="f",'CONTROL ASISTENCIA'!AN19="B"),AN$2,0)</f>
        <v>0</v>
      </c>
      <c r="AO19" s="124" t="n">
        <f aca="false">IF(OR('CONTROL ASISTENCIA'!AO19="f",'CONTROL ASISTENCIA'!AO19="B"),AO$2,0)</f>
        <v>0</v>
      </c>
      <c r="AP19" s="112" t="n">
        <f aca="false">SUM(B19:AO19)</f>
        <v>0</v>
      </c>
    </row>
    <row r="20" customFormat="false" ht="13.8" hidden="false" customHeight="false" outlineLevel="0" collapsed="false">
      <c r="A20" s="112" t="n">
        <f aca="false">'CONTROL ASISTENCIA'!A20</f>
        <v>0</v>
      </c>
      <c r="B20" s="124" t="n">
        <f aca="false">IF(OR('CONTROL ASISTENCIA'!B20="f",'CONTROL ASISTENCIA'!B20="B"),B$2,0)</f>
        <v>0</v>
      </c>
      <c r="C20" s="124" t="n">
        <f aca="false">IF(OR('CONTROL ASISTENCIA'!C20="f",'CONTROL ASISTENCIA'!C20="B"),C$2,0)</f>
        <v>0</v>
      </c>
      <c r="D20" s="124" t="n">
        <f aca="false">IF(OR('CONTROL ASISTENCIA'!D20="f",'CONTROL ASISTENCIA'!D20="B"),D$2,0)</f>
        <v>0</v>
      </c>
      <c r="E20" s="124" t="n">
        <f aca="false">IF(OR('CONTROL ASISTENCIA'!E20="f",'CONTROL ASISTENCIA'!E20="B"),E$2,0)</f>
        <v>0</v>
      </c>
      <c r="F20" s="124" t="n">
        <f aca="false">IF(OR('CONTROL ASISTENCIA'!F20="f",'CONTROL ASISTENCIA'!F20="B"),F$2,0)</f>
        <v>0</v>
      </c>
      <c r="G20" s="124" t="n">
        <f aca="false">IF(OR('CONTROL ASISTENCIA'!G20="f",'CONTROL ASISTENCIA'!G20="B"),G$2,0)</f>
        <v>0</v>
      </c>
      <c r="H20" s="124" t="n">
        <f aca="false">IF(OR('CONTROL ASISTENCIA'!H20="f",'CONTROL ASISTENCIA'!H20="B"),H$2,0)</f>
        <v>0</v>
      </c>
      <c r="I20" s="124" t="n">
        <f aca="false">IF(OR('CONTROL ASISTENCIA'!I20="f",'CONTROL ASISTENCIA'!I20="B"),I$2,0)</f>
        <v>0</v>
      </c>
      <c r="J20" s="124" t="n">
        <f aca="false">IF(OR('CONTROL ASISTENCIA'!J20="f",'CONTROL ASISTENCIA'!J20="B"),J$2,0)</f>
        <v>0</v>
      </c>
      <c r="K20" s="124" t="n">
        <f aca="false">IF(OR('CONTROL ASISTENCIA'!K20="f",'CONTROL ASISTENCIA'!K20="B"),K$2,0)</f>
        <v>0</v>
      </c>
      <c r="L20" s="124" t="n">
        <f aca="false">IF(OR('CONTROL ASISTENCIA'!L20="f",'CONTROL ASISTENCIA'!L20="B"),L$2,0)</f>
        <v>0</v>
      </c>
      <c r="M20" s="124" t="n">
        <f aca="false">IF(OR('CONTROL ASISTENCIA'!M20="f",'CONTROL ASISTENCIA'!M20="B"),M$2,0)</f>
        <v>0</v>
      </c>
      <c r="N20" s="124" t="n">
        <f aca="false">IF(OR('CONTROL ASISTENCIA'!N20="f",'CONTROL ASISTENCIA'!N20="B"),N$2,0)</f>
        <v>0</v>
      </c>
      <c r="O20" s="124" t="n">
        <f aca="false">IF(OR('CONTROL ASISTENCIA'!O20="f",'CONTROL ASISTENCIA'!O20="B"),O$2,0)</f>
        <v>0</v>
      </c>
      <c r="P20" s="124" t="n">
        <f aca="false">IF(OR('CONTROL ASISTENCIA'!P20="f",'CONTROL ASISTENCIA'!P20="B"),P$2,0)</f>
        <v>0</v>
      </c>
      <c r="Q20" s="124" t="n">
        <f aca="false">IF(OR('CONTROL ASISTENCIA'!Q20="f",'CONTROL ASISTENCIA'!Q20="B"),Q$2,0)</f>
        <v>0</v>
      </c>
      <c r="R20" s="124" t="n">
        <f aca="false">IF(OR('CONTROL ASISTENCIA'!R20="f",'CONTROL ASISTENCIA'!R20="B"),R$2,0)</f>
        <v>0</v>
      </c>
      <c r="S20" s="124" t="n">
        <f aca="false">IF(OR('CONTROL ASISTENCIA'!S20="f",'CONTROL ASISTENCIA'!S20="B"),S$2,0)</f>
        <v>0</v>
      </c>
      <c r="T20" s="124" t="n">
        <f aca="false">IF(OR('CONTROL ASISTENCIA'!T20="f",'CONTROL ASISTENCIA'!T20="B"),T$2,0)</f>
        <v>0</v>
      </c>
      <c r="U20" s="124" t="n">
        <f aca="false">IF(OR('CONTROL ASISTENCIA'!U20="f",'CONTROL ASISTENCIA'!U20="B"),U$2,0)</f>
        <v>0</v>
      </c>
      <c r="V20" s="124" t="n">
        <f aca="false">IF(OR('CONTROL ASISTENCIA'!V20="f",'CONTROL ASISTENCIA'!V20="B"),V$2,0)</f>
        <v>0</v>
      </c>
      <c r="W20" s="124" t="n">
        <f aca="false">IF(OR('CONTROL ASISTENCIA'!W20="f",'CONTROL ASISTENCIA'!W20="B"),W$2,0)</f>
        <v>0</v>
      </c>
      <c r="X20" s="124" t="n">
        <f aca="false">IF(OR('CONTROL ASISTENCIA'!X20="f",'CONTROL ASISTENCIA'!X20="B"),X$2,0)</f>
        <v>0</v>
      </c>
      <c r="Y20" s="124" t="n">
        <f aca="false">IF(OR('CONTROL ASISTENCIA'!Y20="f",'CONTROL ASISTENCIA'!Y20="B"),Y$2,0)</f>
        <v>0</v>
      </c>
      <c r="Z20" s="124" t="n">
        <f aca="false">IF(OR('CONTROL ASISTENCIA'!Z20="f",'CONTROL ASISTENCIA'!Z20="B"),Z$2,0)</f>
        <v>0</v>
      </c>
      <c r="AA20" s="124" t="n">
        <f aca="false">IF(OR('CONTROL ASISTENCIA'!AA20="f",'CONTROL ASISTENCIA'!AA20="B"),AA$2,0)</f>
        <v>0</v>
      </c>
      <c r="AB20" s="124" t="n">
        <f aca="false">IF(OR('CONTROL ASISTENCIA'!AB20="f",'CONTROL ASISTENCIA'!AB20="B"),AB$2,0)</f>
        <v>0</v>
      </c>
      <c r="AC20" s="124" t="n">
        <f aca="false">IF(OR('CONTROL ASISTENCIA'!AC20="f",'CONTROL ASISTENCIA'!AC20="B"),AC$2,0)</f>
        <v>0</v>
      </c>
      <c r="AD20" s="124" t="n">
        <f aca="false">IF(OR('CONTROL ASISTENCIA'!AD20="f",'CONTROL ASISTENCIA'!AD20="B"),AD$2,0)</f>
        <v>0</v>
      </c>
      <c r="AE20" s="124" t="n">
        <f aca="false">IF(OR('CONTROL ASISTENCIA'!AE20="f",'CONTROL ASISTENCIA'!AE20="B"),AE$2,0)</f>
        <v>0</v>
      </c>
      <c r="AF20" s="124" t="n">
        <f aca="false">IF(OR('CONTROL ASISTENCIA'!AF20="f",'CONTROL ASISTENCIA'!AF20="B"),AF$2,0)</f>
        <v>0</v>
      </c>
      <c r="AG20" s="124" t="n">
        <f aca="false">IF(OR('CONTROL ASISTENCIA'!AG20="f",'CONTROL ASISTENCIA'!AG20="B"),AG$2,0)</f>
        <v>0</v>
      </c>
      <c r="AH20" s="124" t="n">
        <f aca="false">IF(OR('CONTROL ASISTENCIA'!AH20="f",'CONTROL ASISTENCIA'!AH20="B"),AH$2,0)</f>
        <v>0</v>
      </c>
      <c r="AI20" s="124" t="n">
        <f aca="false">IF(OR('CONTROL ASISTENCIA'!AI20="f",'CONTROL ASISTENCIA'!AI20="B"),AI$2,0)</f>
        <v>0</v>
      </c>
      <c r="AJ20" s="124" t="n">
        <f aca="false">IF(OR('CONTROL ASISTENCIA'!AJ20="f",'CONTROL ASISTENCIA'!AJ20="B"),AJ$2,0)</f>
        <v>0</v>
      </c>
      <c r="AK20" s="124" t="n">
        <f aca="false">IF(OR('CONTROL ASISTENCIA'!AK20="f",'CONTROL ASISTENCIA'!AK20="B"),AK$2,0)</f>
        <v>0</v>
      </c>
      <c r="AL20" s="124" t="n">
        <f aca="false">IF(OR('CONTROL ASISTENCIA'!AL20="f",'CONTROL ASISTENCIA'!AL20="B"),AL$2,0)</f>
        <v>0</v>
      </c>
      <c r="AM20" s="124" t="n">
        <f aca="false">IF(OR('CONTROL ASISTENCIA'!AM20="f",'CONTROL ASISTENCIA'!AM20="B"),AM$2,0)</f>
        <v>0</v>
      </c>
      <c r="AN20" s="124" t="n">
        <f aca="false">IF(OR('CONTROL ASISTENCIA'!AN20="f",'CONTROL ASISTENCIA'!AN20="B"),AN$2,0)</f>
        <v>0</v>
      </c>
      <c r="AO20" s="124" t="n">
        <f aca="false">IF(OR('CONTROL ASISTENCIA'!AO20="f",'CONTROL ASISTENCIA'!AO20="B"),AO$2,0)</f>
        <v>0</v>
      </c>
      <c r="AP20" s="112" t="n">
        <f aca="false">SUM(B20:AO20)</f>
        <v>0</v>
      </c>
    </row>
    <row r="21" customFormat="false" ht="13.8" hidden="false" customHeight="false" outlineLevel="0" collapsed="false">
      <c r="A21" s="112" t="n">
        <f aca="false">'CONTROL ASISTENCIA'!A21</f>
        <v>0</v>
      </c>
      <c r="B21" s="124" t="n">
        <f aca="false">IF(OR('CONTROL ASISTENCIA'!B21="f",'CONTROL ASISTENCIA'!B21="B"),B$2,0)</f>
        <v>0</v>
      </c>
      <c r="C21" s="124" t="n">
        <f aca="false">IF(OR('CONTROL ASISTENCIA'!C21="f",'CONTROL ASISTENCIA'!C21="B"),C$2,0)</f>
        <v>0</v>
      </c>
      <c r="D21" s="124" t="n">
        <f aca="false">IF(OR('CONTROL ASISTENCIA'!D21="f",'CONTROL ASISTENCIA'!D21="B"),D$2,0)</f>
        <v>0</v>
      </c>
      <c r="E21" s="124" t="n">
        <f aca="false">IF(OR('CONTROL ASISTENCIA'!E21="f",'CONTROL ASISTENCIA'!E21="B"),E$2,0)</f>
        <v>0</v>
      </c>
      <c r="F21" s="124" t="n">
        <f aca="false">IF(OR('CONTROL ASISTENCIA'!F21="f",'CONTROL ASISTENCIA'!F21="B"),F$2,0)</f>
        <v>0</v>
      </c>
      <c r="G21" s="124" t="n">
        <f aca="false">IF(OR('CONTROL ASISTENCIA'!G21="f",'CONTROL ASISTENCIA'!G21="B"),G$2,0)</f>
        <v>0</v>
      </c>
      <c r="H21" s="124" t="n">
        <f aca="false">IF(OR('CONTROL ASISTENCIA'!H21="f",'CONTROL ASISTENCIA'!H21="B"),H$2,0)</f>
        <v>0</v>
      </c>
      <c r="I21" s="124" t="n">
        <f aca="false">IF(OR('CONTROL ASISTENCIA'!I21="f",'CONTROL ASISTENCIA'!I21="B"),I$2,0)</f>
        <v>0</v>
      </c>
      <c r="J21" s="124" t="n">
        <f aca="false">IF(OR('CONTROL ASISTENCIA'!J21="f",'CONTROL ASISTENCIA'!J21="B"),J$2,0)</f>
        <v>0</v>
      </c>
      <c r="K21" s="124" t="n">
        <f aca="false">IF(OR('CONTROL ASISTENCIA'!K21="f",'CONTROL ASISTENCIA'!K21="B"),K$2,0)</f>
        <v>0</v>
      </c>
      <c r="L21" s="124" t="n">
        <f aca="false">IF(OR('CONTROL ASISTENCIA'!L21="f",'CONTROL ASISTENCIA'!L21="B"),L$2,0)</f>
        <v>0</v>
      </c>
      <c r="M21" s="124" t="n">
        <f aca="false">IF(OR('CONTROL ASISTENCIA'!M21="f",'CONTROL ASISTENCIA'!M21="B"),M$2,0)</f>
        <v>0</v>
      </c>
      <c r="N21" s="124" t="n">
        <f aca="false">IF(OR('CONTROL ASISTENCIA'!N21="f",'CONTROL ASISTENCIA'!N21="B"),N$2,0)</f>
        <v>0</v>
      </c>
      <c r="O21" s="124" t="n">
        <f aca="false">IF(OR('CONTROL ASISTENCIA'!O21="f",'CONTROL ASISTENCIA'!O21="B"),O$2,0)</f>
        <v>0</v>
      </c>
      <c r="P21" s="124" t="n">
        <f aca="false">IF(OR('CONTROL ASISTENCIA'!P21="f",'CONTROL ASISTENCIA'!P21="B"),P$2,0)</f>
        <v>0</v>
      </c>
      <c r="Q21" s="124" t="n">
        <f aca="false">IF(OR('CONTROL ASISTENCIA'!Q21="f",'CONTROL ASISTENCIA'!Q21="B"),Q$2,0)</f>
        <v>0</v>
      </c>
      <c r="R21" s="124" t="n">
        <f aca="false">IF(OR('CONTROL ASISTENCIA'!R21="f",'CONTROL ASISTENCIA'!R21="B"),R$2,0)</f>
        <v>0</v>
      </c>
      <c r="S21" s="124" t="n">
        <f aca="false">IF(OR('CONTROL ASISTENCIA'!S21="f",'CONTROL ASISTENCIA'!S21="B"),S$2,0)</f>
        <v>0</v>
      </c>
      <c r="T21" s="124" t="n">
        <f aca="false">IF(OR('CONTROL ASISTENCIA'!T21="f",'CONTROL ASISTENCIA'!T21="B"),T$2,0)</f>
        <v>0</v>
      </c>
      <c r="U21" s="124" t="n">
        <f aca="false">IF(OR('CONTROL ASISTENCIA'!U21="f",'CONTROL ASISTENCIA'!U21="B"),U$2,0)</f>
        <v>0</v>
      </c>
      <c r="V21" s="124" t="n">
        <f aca="false">IF(OR('CONTROL ASISTENCIA'!V21="f",'CONTROL ASISTENCIA'!V21="B"),V$2,0)</f>
        <v>0</v>
      </c>
      <c r="W21" s="124" t="n">
        <f aca="false">IF(OR('CONTROL ASISTENCIA'!W21="f",'CONTROL ASISTENCIA'!W21="B"),W$2,0)</f>
        <v>0</v>
      </c>
      <c r="X21" s="124" t="n">
        <f aca="false">IF(OR('CONTROL ASISTENCIA'!X21="f",'CONTROL ASISTENCIA'!X21="B"),X$2,0)</f>
        <v>0</v>
      </c>
      <c r="Y21" s="124" t="n">
        <f aca="false">IF(OR('CONTROL ASISTENCIA'!Y21="f",'CONTROL ASISTENCIA'!Y21="B"),Y$2,0)</f>
        <v>0</v>
      </c>
      <c r="Z21" s="124" t="n">
        <f aca="false">IF(OR('CONTROL ASISTENCIA'!Z21="f",'CONTROL ASISTENCIA'!Z21="B"),Z$2,0)</f>
        <v>0</v>
      </c>
      <c r="AA21" s="124" t="n">
        <f aca="false">IF(OR('CONTROL ASISTENCIA'!AA21="f",'CONTROL ASISTENCIA'!AA21="B"),AA$2,0)</f>
        <v>0</v>
      </c>
      <c r="AB21" s="124" t="n">
        <f aca="false">IF(OR('CONTROL ASISTENCIA'!AB21="f",'CONTROL ASISTENCIA'!AB21="B"),AB$2,0)</f>
        <v>0</v>
      </c>
      <c r="AC21" s="124" t="n">
        <f aca="false">IF(OR('CONTROL ASISTENCIA'!AC21="f",'CONTROL ASISTENCIA'!AC21="B"),AC$2,0)</f>
        <v>0</v>
      </c>
      <c r="AD21" s="124" t="n">
        <f aca="false">IF(OR('CONTROL ASISTENCIA'!AD21="f",'CONTROL ASISTENCIA'!AD21="B"),AD$2,0)</f>
        <v>0</v>
      </c>
      <c r="AE21" s="124" t="n">
        <f aca="false">IF(OR('CONTROL ASISTENCIA'!AE21="f",'CONTROL ASISTENCIA'!AE21="B"),AE$2,0)</f>
        <v>0</v>
      </c>
      <c r="AF21" s="124" t="n">
        <f aca="false">IF(OR('CONTROL ASISTENCIA'!AF21="f",'CONTROL ASISTENCIA'!AF21="B"),AF$2,0)</f>
        <v>0</v>
      </c>
      <c r="AG21" s="124" t="n">
        <f aca="false">IF(OR('CONTROL ASISTENCIA'!AG21="f",'CONTROL ASISTENCIA'!AG21="B"),AG$2,0)</f>
        <v>0</v>
      </c>
      <c r="AH21" s="124" t="n">
        <f aca="false">IF(OR('CONTROL ASISTENCIA'!AH21="f",'CONTROL ASISTENCIA'!AH21="B"),AH$2,0)</f>
        <v>0</v>
      </c>
      <c r="AI21" s="124" t="n">
        <f aca="false">IF(OR('CONTROL ASISTENCIA'!AI21="f",'CONTROL ASISTENCIA'!AI21="B"),AI$2,0)</f>
        <v>0</v>
      </c>
      <c r="AJ21" s="124" t="n">
        <f aca="false">IF(OR('CONTROL ASISTENCIA'!AJ21="f",'CONTROL ASISTENCIA'!AJ21="B"),AJ$2,0)</f>
        <v>0</v>
      </c>
      <c r="AK21" s="124" t="n">
        <f aca="false">IF(OR('CONTROL ASISTENCIA'!AK21="f",'CONTROL ASISTENCIA'!AK21="B"),AK$2,0)</f>
        <v>0</v>
      </c>
      <c r="AL21" s="124" t="n">
        <f aca="false">IF(OR('CONTROL ASISTENCIA'!AL21="f",'CONTROL ASISTENCIA'!AL21="B"),AL$2,0)</f>
        <v>0</v>
      </c>
      <c r="AM21" s="124" t="n">
        <f aca="false">IF(OR('CONTROL ASISTENCIA'!AM21="f",'CONTROL ASISTENCIA'!AM21="B"),AM$2,0)</f>
        <v>0</v>
      </c>
      <c r="AN21" s="124" t="n">
        <f aca="false">IF(OR('CONTROL ASISTENCIA'!AN21="f",'CONTROL ASISTENCIA'!AN21="B"),AN$2,0)</f>
        <v>0</v>
      </c>
      <c r="AO21" s="124" t="n">
        <f aca="false">IF(OR('CONTROL ASISTENCIA'!AO21="f",'CONTROL ASISTENCIA'!AO21="B"),AO$2,0)</f>
        <v>0</v>
      </c>
      <c r="AP21" s="112" t="n">
        <f aca="false">SUM(B21:AO21)</f>
        <v>0</v>
      </c>
    </row>
    <row r="22" customFormat="false" ht="13.8" hidden="false" customHeight="false" outlineLevel="0" collapsed="false">
      <c r="A22" s="112" t="n">
        <f aca="false">'CONTROL ASISTENCIA'!A22</f>
        <v>0</v>
      </c>
      <c r="B22" s="124" t="n">
        <f aca="false">IF(OR('CONTROL ASISTENCIA'!B22="f",'CONTROL ASISTENCIA'!B22="B"),B$2,0)</f>
        <v>0</v>
      </c>
      <c r="C22" s="124" t="n">
        <f aca="false">IF(OR('CONTROL ASISTENCIA'!C22="f",'CONTROL ASISTENCIA'!C22="B"),C$2,0)</f>
        <v>0</v>
      </c>
      <c r="D22" s="124" t="n">
        <f aca="false">IF(OR('CONTROL ASISTENCIA'!D22="f",'CONTROL ASISTENCIA'!D22="B"),D$2,0)</f>
        <v>0</v>
      </c>
      <c r="E22" s="124" t="n">
        <f aca="false">IF(OR('CONTROL ASISTENCIA'!E22="f",'CONTROL ASISTENCIA'!E22="B"),E$2,0)</f>
        <v>0</v>
      </c>
      <c r="F22" s="124" t="n">
        <f aca="false">IF(OR('CONTROL ASISTENCIA'!F22="f",'CONTROL ASISTENCIA'!F22="B"),F$2,0)</f>
        <v>0</v>
      </c>
      <c r="G22" s="124" t="n">
        <f aca="false">IF(OR('CONTROL ASISTENCIA'!G22="f",'CONTROL ASISTENCIA'!G22="B"),G$2,0)</f>
        <v>0</v>
      </c>
      <c r="H22" s="124" t="n">
        <f aca="false">IF(OR('CONTROL ASISTENCIA'!H22="f",'CONTROL ASISTENCIA'!H22="B"),H$2,0)</f>
        <v>0</v>
      </c>
      <c r="I22" s="124" t="n">
        <f aca="false">IF(OR('CONTROL ASISTENCIA'!I22="f",'CONTROL ASISTENCIA'!I22="B"),I$2,0)</f>
        <v>0</v>
      </c>
      <c r="J22" s="124" t="n">
        <f aca="false">IF(OR('CONTROL ASISTENCIA'!J22="f",'CONTROL ASISTENCIA'!J22="B"),J$2,0)</f>
        <v>0</v>
      </c>
      <c r="K22" s="124" t="n">
        <f aca="false">IF(OR('CONTROL ASISTENCIA'!K22="f",'CONTROL ASISTENCIA'!K22="B"),K$2,0)</f>
        <v>0</v>
      </c>
      <c r="L22" s="124" t="n">
        <f aca="false">IF(OR('CONTROL ASISTENCIA'!L22="f",'CONTROL ASISTENCIA'!L22="B"),L$2,0)</f>
        <v>0</v>
      </c>
      <c r="M22" s="124" t="n">
        <f aca="false">IF(OR('CONTROL ASISTENCIA'!M22="f",'CONTROL ASISTENCIA'!M22="B"),M$2,0)</f>
        <v>0</v>
      </c>
      <c r="N22" s="124" t="n">
        <f aca="false">IF(OR('CONTROL ASISTENCIA'!N22="f",'CONTROL ASISTENCIA'!N22="B"),N$2,0)</f>
        <v>0</v>
      </c>
      <c r="O22" s="124" t="n">
        <f aca="false">IF(OR('CONTROL ASISTENCIA'!O22="f",'CONTROL ASISTENCIA'!O22="B"),O$2,0)</f>
        <v>0</v>
      </c>
      <c r="P22" s="124" t="n">
        <f aca="false">IF(OR('CONTROL ASISTENCIA'!P22="f",'CONTROL ASISTENCIA'!P22="B"),P$2,0)</f>
        <v>0</v>
      </c>
      <c r="Q22" s="124" t="n">
        <f aca="false">IF(OR('CONTROL ASISTENCIA'!Q22="f",'CONTROL ASISTENCIA'!Q22="B"),Q$2,0)</f>
        <v>0</v>
      </c>
      <c r="R22" s="124" t="n">
        <f aca="false">IF(OR('CONTROL ASISTENCIA'!R22="f",'CONTROL ASISTENCIA'!R22="B"),R$2,0)</f>
        <v>0</v>
      </c>
      <c r="S22" s="124" t="n">
        <f aca="false">IF(OR('CONTROL ASISTENCIA'!S22="f",'CONTROL ASISTENCIA'!S22="B"),S$2,0)</f>
        <v>0</v>
      </c>
      <c r="T22" s="124" t="n">
        <f aca="false">IF(OR('CONTROL ASISTENCIA'!T22="f",'CONTROL ASISTENCIA'!T22="B"),T$2,0)</f>
        <v>0</v>
      </c>
      <c r="U22" s="124" t="n">
        <f aca="false">IF(OR('CONTROL ASISTENCIA'!U22="f",'CONTROL ASISTENCIA'!U22="B"),U$2,0)</f>
        <v>0</v>
      </c>
      <c r="V22" s="124" t="n">
        <f aca="false">IF(OR('CONTROL ASISTENCIA'!V22="f",'CONTROL ASISTENCIA'!V22="B"),V$2,0)</f>
        <v>0</v>
      </c>
      <c r="W22" s="124" t="n">
        <f aca="false">IF(OR('CONTROL ASISTENCIA'!W22="f",'CONTROL ASISTENCIA'!W22="B"),W$2,0)</f>
        <v>0</v>
      </c>
      <c r="X22" s="124" t="n">
        <f aca="false">IF(OR('CONTROL ASISTENCIA'!X22="f",'CONTROL ASISTENCIA'!X22="B"),X$2,0)</f>
        <v>0</v>
      </c>
      <c r="Y22" s="124" t="n">
        <f aca="false">IF(OR('CONTROL ASISTENCIA'!Y22="f",'CONTROL ASISTENCIA'!Y22="B"),Y$2,0)</f>
        <v>0</v>
      </c>
      <c r="Z22" s="124" t="n">
        <f aca="false">IF(OR('CONTROL ASISTENCIA'!Z22="f",'CONTROL ASISTENCIA'!Z22="B"),Z$2,0)</f>
        <v>0</v>
      </c>
      <c r="AA22" s="124" t="n">
        <f aca="false">IF(OR('CONTROL ASISTENCIA'!AA22="f",'CONTROL ASISTENCIA'!AA22="B"),AA$2,0)</f>
        <v>0</v>
      </c>
      <c r="AB22" s="124" t="n">
        <f aca="false">IF(OR('CONTROL ASISTENCIA'!AB22="f",'CONTROL ASISTENCIA'!AB22="B"),AB$2,0)</f>
        <v>0</v>
      </c>
      <c r="AC22" s="124" t="n">
        <f aca="false">IF(OR('CONTROL ASISTENCIA'!AC22="f",'CONTROL ASISTENCIA'!AC22="B"),AC$2,0)</f>
        <v>0</v>
      </c>
      <c r="AD22" s="124" t="n">
        <f aca="false">IF(OR('CONTROL ASISTENCIA'!AD22="f",'CONTROL ASISTENCIA'!AD22="B"),AD$2,0)</f>
        <v>0</v>
      </c>
      <c r="AE22" s="124" t="n">
        <f aca="false">IF(OR('CONTROL ASISTENCIA'!AE22="f",'CONTROL ASISTENCIA'!AE22="B"),AE$2,0)</f>
        <v>0</v>
      </c>
      <c r="AF22" s="124" t="n">
        <f aca="false">IF(OR('CONTROL ASISTENCIA'!AF22="f",'CONTROL ASISTENCIA'!AF22="B"),AF$2,0)</f>
        <v>0</v>
      </c>
      <c r="AG22" s="124" t="n">
        <f aca="false">IF(OR('CONTROL ASISTENCIA'!AG22="f",'CONTROL ASISTENCIA'!AG22="B"),AG$2,0)</f>
        <v>0</v>
      </c>
      <c r="AH22" s="124" t="n">
        <f aca="false">IF(OR('CONTROL ASISTENCIA'!AH22="f",'CONTROL ASISTENCIA'!AH22="B"),AH$2,0)</f>
        <v>0</v>
      </c>
      <c r="AI22" s="124" t="n">
        <f aca="false">IF(OR('CONTROL ASISTENCIA'!AI22="f",'CONTROL ASISTENCIA'!AI22="B"),AI$2,0)</f>
        <v>0</v>
      </c>
      <c r="AJ22" s="124" t="n">
        <f aca="false">IF(OR('CONTROL ASISTENCIA'!AJ22="f",'CONTROL ASISTENCIA'!AJ22="B"),AJ$2,0)</f>
        <v>0</v>
      </c>
      <c r="AK22" s="124" t="n">
        <f aca="false">IF(OR('CONTROL ASISTENCIA'!AK22="f",'CONTROL ASISTENCIA'!AK22="B"),AK$2,0)</f>
        <v>0</v>
      </c>
      <c r="AL22" s="124" t="n">
        <f aca="false">IF(OR('CONTROL ASISTENCIA'!AL22="f",'CONTROL ASISTENCIA'!AL22="B"),AL$2,0)</f>
        <v>0</v>
      </c>
      <c r="AM22" s="124" t="n">
        <f aca="false">IF(OR('CONTROL ASISTENCIA'!AM22="f",'CONTROL ASISTENCIA'!AM22="B"),AM$2,0)</f>
        <v>0</v>
      </c>
      <c r="AN22" s="124" t="n">
        <f aca="false">IF(OR('CONTROL ASISTENCIA'!AN22="f",'CONTROL ASISTENCIA'!AN22="B"),AN$2,0)</f>
        <v>0</v>
      </c>
      <c r="AO22" s="124" t="n">
        <f aca="false">IF(OR('CONTROL ASISTENCIA'!AO22="f",'CONTROL ASISTENCIA'!AO22="B"),AO$2,0)</f>
        <v>0</v>
      </c>
      <c r="AP22" s="112" t="n">
        <f aca="false">SUM(B22:AO22)</f>
        <v>0</v>
      </c>
    </row>
    <row r="23" customFormat="false" ht="13.8" hidden="false" customHeight="false" outlineLevel="0" collapsed="false">
      <c r="A23" s="112" t="n">
        <f aca="false">'CONTROL ASISTENCIA'!A23</f>
        <v>0</v>
      </c>
      <c r="B23" s="124" t="n">
        <f aca="false">IF(OR('CONTROL ASISTENCIA'!B23="f",'CONTROL ASISTENCIA'!B23="B"),B$2,0)</f>
        <v>0</v>
      </c>
      <c r="C23" s="124" t="n">
        <f aca="false">IF(OR('CONTROL ASISTENCIA'!C23="f",'CONTROL ASISTENCIA'!C23="B"),C$2,0)</f>
        <v>0</v>
      </c>
      <c r="D23" s="124" t="n">
        <f aca="false">IF(OR('CONTROL ASISTENCIA'!D23="f",'CONTROL ASISTENCIA'!D23="B"),D$2,0)</f>
        <v>0</v>
      </c>
      <c r="E23" s="124" t="n">
        <f aca="false">IF(OR('CONTROL ASISTENCIA'!E23="f",'CONTROL ASISTENCIA'!E23="B"),E$2,0)</f>
        <v>0</v>
      </c>
      <c r="F23" s="124" t="n">
        <f aca="false">IF(OR('CONTROL ASISTENCIA'!F23="f",'CONTROL ASISTENCIA'!F23="B"),F$2,0)</f>
        <v>0</v>
      </c>
      <c r="G23" s="124" t="n">
        <f aca="false">IF(OR('CONTROL ASISTENCIA'!G23="f",'CONTROL ASISTENCIA'!G23="B"),G$2,0)</f>
        <v>0</v>
      </c>
      <c r="H23" s="124" t="n">
        <f aca="false">IF(OR('CONTROL ASISTENCIA'!H23="f",'CONTROL ASISTENCIA'!H23="B"),H$2,0)</f>
        <v>0</v>
      </c>
      <c r="I23" s="124" t="n">
        <f aca="false">IF(OR('CONTROL ASISTENCIA'!I23="f",'CONTROL ASISTENCIA'!I23="B"),I$2,0)</f>
        <v>0</v>
      </c>
      <c r="J23" s="124" t="n">
        <f aca="false">IF(OR('CONTROL ASISTENCIA'!J23="f",'CONTROL ASISTENCIA'!J23="B"),J$2,0)</f>
        <v>0</v>
      </c>
      <c r="K23" s="124" t="n">
        <f aca="false">IF(OR('CONTROL ASISTENCIA'!K23="f",'CONTROL ASISTENCIA'!K23="B"),K$2,0)</f>
        <v>0</v>
      </c>
      <c r="L23" s="124" t="n">
        <f aca="false">IF(OR('CONTROL ASISTENCIA'!L23="f",'CONTROL ASISTENCIA'!L23="B"),L$2,0)</f>
        <v>0</v>
      </c>
      <c r="M23" s="124" t="n">
        <f aca="false">IF(OR('CONTROL ASISTENCIA'!M23="f",'CONTROL ASISTENCIA'!M23="B"),M$2,0)</f>
        <v>0</v>
      </c>
      <c r="N23" s="124" t="n">
        <f aca="false">IF(OR('CONTROL ASISTENCIA'!N23="f",'CONTROL ASISTENCIA'!N23="B"),N$2,0)</f>
        <v>0</v>
      </c>
      <c r="O23" s="124" t="n">
        <f aca="false">IF(OR('CONTROL ASISTENCIA'!O23="f",'CONTROL ASISTENCIA'!O23="B"),O$2,0)</f>
        <v>0</v>
      </c>
      <c r="P23" s="124" t="n">
        <f aca="false">IF(OR('CONTROL ASISTENCIA'!P23="f",'CONTROL ASISTENCIA'!P23="B"),P$2,0)</f>
        <v>0</v>
      </c>
      <c r="Q23" s="124" t="n">
        <f aca="false">IF(OR('CONTROL ASISTENCIA'!Q23="f",'CONTROL ASISTENCIA'!Q23="B"),Q$2,0)</f>
        <v>0</v>
      </c>
      <c r="R23" s="124" t="n">
        <f aca="false">IF(OR('CONTROL ASISTENCIA'!R23="f",'CONTROL ASISTENCIA'!R23="B"),R$2,0)</f>
        <v>0</v>
      </c>
      <c r="S23" s="124" t="n">
        <f aca="false">IF(OR('CONTROL ASISTENCIA'!S23="f",'CONTROL ASISTENCIA'!S23="B"),S$2,0)</f>
        <v>0</v>
      </c>
      <c r="T23" s="124" t="n">
        <f aca="false">IF(OR('CONTROL ASISTENCIA'!T23="f",'CONTROL ASISTENCIA'!T23="B"),T$2,0)</f>
        <v>0</v>
      </c>
      <c r="U23" s="124" t="n">
        <f aca="false">IF(OR('CONTROL ASISTENCIA'!U23="f",'CONTROL ASISTENCIA'!U23="B"),U$2,0)</f>
        <v>0</v>
      </c>
      <c r="V23" s="124" t="n">
        <f aca="false">IF(OR('CONTROL ASISTENCIA'!V23="f",'CONTROL ASISTENCIA'!V23="B"),V$2,0)</f>
        <v>0</v>
      </c>
      <c r="W23" s="124" t="n">
        <f aca="false">IF(OR('CONTROL ASISTENCIA'!W23="f",'CONTROL ASISTENCIA'!W23="B"),W$2,0)</f>
        <v>0</v>
      </c>
      <c r="X23" s="124" t="n">
        <f aca="false">IF(OR('CONTROL ASISTENCIA'!X23="f",'CONTROL ASISTENCIA'!X23="B"),X$2,0)</f>
        <v>0</v>
      </c>
      <c r="Y23" s="124" t="n">
        <f aca="false">IF(OR('CONTROL ASISTENCIA'!Y23="f",'CONTROL ASISTENCIA'!Y23="B"),Y$2,0)</f>
        <v>0</v>
      </c>
      <c r="Z23" s="124" t="n">
        <f aca="false">IF(OR('CONTROL ASISTENCIA'!Z23="f",'CONTROL ASISTENCIA'!Z23="B"),Z$2,0)</f>
        <v>0</v>
      </c>
      <c r="AA23" s="124" t="n">
        <f aca="false">IF(OR('CONTROL ASISTENCIA'!AA23="f",'CONTROL ASISTENCIA'!AA23="B"),AA$2,0)</f>
        <v>0</v>
      </c>
      <c r="AB23" s="124" t="n">
        <f aca="false">IF(OR('CONTROL ASISTENCIA'!AB23="f",'CONTROL ASISTENCIA'!AB23="B"),AB$2,0)</f>
        <v>0</v>
      </c>
      <c r="AC23" s="124" t="n">
        <f aca="false">IF(OR('CONTROL ASISTENCIA'!AC23="f",'CONTROL ASISTENCIA'!AC23="B"),AC$2,0)</f>
        <v>0</v>
      </c>
      <c r="AD23" s="124" t="n">
        <f aca="false">IF(OR('CONTROL ASISTENCIA'!AD23="f",'CONTROL ASISTENCIA'!AD23="B"),AD$2,0)</f>
        <v>0</v>
      </c>
      <c r="AE23" s="124" t="n">
        <f aca="false">IF(OR('CONTROL ASISTENCIA'!AE23="f",'CONTROL ASISTENCIA'!AE23="B"),AE$2,0)</f>
        <v>0</v>
      </c>
      <c r="AF23" s="124" t="n">
        <f aca="false">IF(OR('CONTROL ASISTENCIA'!AF23="f",'CONTROL ASISTENCIA'!AF23="B"),AF$2,0)</f>
        <v>0</v>
      </c>
      <c r="AG23" s="124" t="n">
        <f aca="false">IF(OR('CONTROL ASISTENCIA'!AG23="f",'CONTROL ASISTENCIA'!AG23="B"),AG$2,0)</f>
        <v>0</v>
      </c>
      <c r="AH23" s="124" t="n">
        <f aca="false">IF(OR('CONTROL ASISTENCIA'!AH23="f",'CONTROL ASISTENCIA'!AH23="B"),AH$2,0)</f>
        <v>0</v>
      </c>
      <c r="AI23" s="124" t="n">
        <f aca="false">IF(OR('CONTROL ASISTENCIA'!AI23="f",'CONTROL ASISTENCIA'!AI23="B"),AI$2,0)</f>
        <v>0</v>
      </c>
      <c r="AJ23" s="124" t="n">
        <f aca="false">IF(OR('CONTROL ASISTENCIA'!AJ23="f",'CONTROL ASISTENCIA'!AJ23="B"),AJ$2,0)</f>
        <v>0</v>
      </c>
      <c r="AK23" s="124" t="n">
        <f aca="false">IF(OR('CONTROL ASISTENCIA'!AK23="f",'CONTROL ASISTENCIA'!AK23="B"),AK$2,0)</f>
        <v>0</v>
      </c>
      <c r="AL23" s="124" t="n">
        <f aca="false">IF(OR('CONTROL ASISTENCIA'!AL23="f",'CONTROL ASISTENCIA'!AL23="B"),AL$2,0)</f>
        <v>0</v>
      </c>
      <c r="AM23" s="124" t="n">
        <f aca="false">IF(OR('CONTROL ASISTENCIA'!AM23="f",'CONTROL ASISTENCIA'!AM23="B"),AM$2,0)</f>
        <v>0</v>
      </c>
      <c r="AN23" s="124" t="n">
        <f aca="false">IF(OR('CONTROL ASISTENCIA'!AN23="f",'CONTROL ASISTENCIA'!AN23="B"),AN$2,0)</f>
        <v>0</v>
      </c>
      <c r="AO23" s="124" t="n">
        <f aca="false">IF(OR('CONTROL ASISTENCIA'!AO23="f",'CONTROL ASISTENCIA'!AO23="B"),AO$2,0)</f>
        <v>0</v>
      </c>
      <c r="AP23" s="112" t="n">
        <f aca="false">SUM(B23:AO23)</f>
        <v>0</v>
      </c>
    </row>
    <row r="24" customFormat="false" ht="13.8" hidden="false" customHeight="false" outlineLevel="0" collapsed="false">
      <c r="A24" s="112" t="n">
        <f aca="false">'CONTROL ASISTENCIA'!A24</f>
        <v>0</v>
      </c>
      <c r="B24" s="124" t="n">
        <f aca="false">IF(OR('CONTROL ASISTENCIA'!B24="f",'CONTROL ASISTENCIA'!B24="B"),B$2,0)</f>
        <v>0</v>
      </c>
      <c r="C24" s="124" t="n">
        <f aca="false">IF(OR('CONTROL ASISTENCIA'!C24="f",'CONTROL ASISTENCIA'!C24="B"),C$2,0)</f>
        <v>0</v>
      </c>
      <c r="D24" s="124" t="n">
        <f aca="false">IF(OR('CONTROL ASISTENCIA'!D24="f",'CONTROL ASISTENCIA'!D24="B"),D$2,0)</f>
        <v>0</v>
      </c>
      <c r="E24" s="124" t="n">
        <f aca="false">IF(OR('CONTROL ASISTENCIA'!E24="f",'CONTROL ASISTENCIA'!E24="B"),E$2,0)</f>
        <v>0</v>
      </c>
      <c r="F24" s="124" t="n">
        <f aca="false">IF(OR('CONTROL ASISTENCIA'!F24="f",'CONTROL ASISTENCIA'!F24="B"),F$2,0)</f>
        <v>0</v>
      </c>
      <c r="G24" s="124" t="n">
        <f aca="false">IF(OR('CONTROL ASISTENCIA'!G24="f",'CONTROL ASISTENCIA'!G24="B"),G$2,0)</f>
        <v>0</v>
      </c>
      <c r="H24" s="124" t="n">
        <f aca="false">IF(OR('CONTROL ASISTENCIA'!H24="f",'CONTROL ASISTENCIA'!H24="B"),H$2,0)</f>
        <v>0</v>
      </c>
      <c r="I24" s="124" t="n">
        <f aca="false">IF(OR('CONTROL ASISTENCIA'!I24="f",'CONTROL ASISTENCIA'!I24="B"),I$2,0)</f>
        <v>0</v>
      </c>
      <c r="J24" s="124" t="n">
        <f aca="false">IF(OR('CONTROL ASISTENCIA'!J24="f",'CONTROL ASISTENCIA'!J24="B"),J$2,0)</f>
        <v>0</v>
      </c>
      <c r="K24" s="124" t="n">
        <f aca="false">IF(OR('CONTROL ASISTENCIA'!K24="f",'CONTROL ASISTENCIA'!K24="B"),K$2,0)</f>
        <v>0</v>
      </c>
      <c r="L24" s="124" t="n">
        <f aca="false">IF(OR('CONTROL ASISTENCIA'!L24="f",'CONTROL ASISTENCIA'!L24="B"),L$2,0)</f>
        <v>0</v>
      </c>
      <c r="M24" s="124" t="n">
        <f aca="false">IF(OR('CONTROL ASISTENCIA'!M24="f",'CONTROL ASISTENCIA'!M24="B"),M$2,0)</f>
        <v>0</v>
      </c>
      <c r="N24" s="124" t="n">
        <f aca="false">IF(OR('CONTROL ASISTENCIA'!N24="f",'CONTROL ASISTENCIA'!N24="B"),N$2,0)</f>
        <v>0</v>
      </c>
      <c r="O24" s="124" t="n">
        <f aca="false">IF(OR('CONTROL ASISTENCIA'!O24="f",'CONTROL ASISTENCIA'!O24="B"),O$2,0)</f>
        <v>0</v>
      </c>
      <c r="P24" s="124" t="n">
        <f aca="false">IF(OR('CONTROL ASISTENCIA'!P24="f",'CONTROL ASISTENCIA'!P24="B"),P$2,0)</f>
        <v>0</v>
      </c>
      <c r="Q24" s="124" t="n">
        <f aca="false">IF(OR('CONTROL ASISTENCIA'!Q24="f",'CONTROL ASISTENCIA'!Q24="B"),Q$2,0)</f>
        <v>0</v>
      </c>
      <c r="R24" s="124" t="n">
        <f aca="false">IF(OR('CONTROL ASISTENCIA'!R24="f",'CONTROL ASISTENCIA'!R24="B"),R$2,0)</f>
        <v>0</v>
      </c>
      <c r="S24" s="124" t="n">
        <f aca="false">IF(OR('CONTROL ASISTENCIA'!S24="f",'CONTROL ASISTENCIA'!S24="B"),S$2,0)</f>
        <v>0</v>
      </c>
      <c r="T24" s="124" t="n">
        <f aca="false">IF(OR('CONTROL ASISTENCIA'!T24="f",'CONTROL ASISTENCIA'!T24="B"),T$2,0)</f>
        <v>0</v>
      </c>
      <c r="U24" s="124" t="n">
        <f aca="false">IF(OR('CONTROL ASISTENCIA'!U24="f",'CONTROL ASISTENCIA'!U24="B"),U$2,0)</f>
        <v>0</v>
      </c>
      <c r="V24" s="124" t="n">
        <f aca="false">IF(OR('CONTROL ASISTENCIA'!V24="f",'CONTROL ASISTENCIA'!V24="B"),V$2,0)</f>
        <v>0</v>
      </c>
      <c r="W24" s="124" t="n">
        <f aca="false">IF(OR('CONTROL ASISTENCIA'!W24="f",'CONTROL ASISTENCIA'!W24="B"),W$2,0)</f>
        <v>0</v>
      </c>
      <c r="X24" s="124" t="n">
        <f aca="false">IF(OR('CONTROL ASISTENCIA'!X24="f",'CONTROL ASISTENCIA'!X24="B"),X$2,0)</f>
        <v>0</v>
      </c>
      <c r="Y24" s="124" t="n">
        <f aca="false">IF(OR('CONTROL ASISTENCIA'!Y24="f",'CONTROL ASISTENCIA'!Y24="B"),Y$2,0)</f>
        <v>0</v>
      </c>
      <c r="Z24" s="124" t="n">
        <f aca="false">IF(OR('CONTROL ASISTENCIA'!Z24="f",'CONTROL ASISTENCIA'!Z24="B"),Z$2,0)</f>
        <v>0</v>
      </c>
      <c r="AA24" s="124" t="n">
        <f aca="false">IF(OR('CONTROL ASISTENCIA'!AA24="f",'CONTROL ASISTENCIA'!AA24="B"),AA$2,0)</f>
        <v>0</v>
      </c>
      <c r="AB24" s="124" t="n">
        <f aca="false">IF(OR('CONTROL ASISTENCIA'!AB24="f",'CONTROL ASISTENCIA'!AB24="B"),AB$2,0)</f>
        <v>0</v>
      </c>
      <c r="AC24" s="124" t="n">
        <f aca="false">IF(OR('CONTROL ASISTENCIA'!AC24="f",'CONTROL ASISTENCIA'!AC24="B"),AC$2,0)</f>
        <v>0</v>
      </c>
      <c r="AD24" s="124" t="n">
        <f aca="false">IF(OR('CONTROL ASISTENCIA'!AD24="f",'CONTROL ASISTENCIA'!AD24="B"),AD$2,0)</f>
        <v>0</v>
      </c>
      <c r="AE24" s="124" t="n">
        <f aca="false">IF(OR('CONTROL ASISTENCIA'!AE24="f",'CONTROL ASISTENCIA'!AE24="B"),AE$2,0)</f>
        <v>0</v>
      </c>
      <c r="AF24" s="124" t="n">
        <f aca="false">IF(OR('CONTROL ASISTENCIA'!AF24="f",'CONTROL ASISTENCIA'!AF24="B"),AF$2,0)</f>
        <v>0</v>
      </c>
      <c r="AG24" s="124" t="n">
        <f aca="false">IF(OR('CONTROL ASISTENCIA'!AG24="f",'CONTROL ASISTENCIA'!AG24="B"),AG$2,0)</f>
        <v>0</v>
      </c>
      <c r="AH24" s="124" t="n">
        <f aca="false">IF(OR('CONTROL ASISTENCIA'!AH24="f",'CONTROL ASISTENCIA'!AH24="B"),AH$2,0)</f>
        <v>0</v>
      </c>
      <c r="AI24" s="124" t="n">
        <f aca="false">IF(OR('CONTROL ASISTENCIA'!AI24="f",'CONTROL ASISTENCIA'!AI24="B"),AI$2,0)</f>
        <v>0</v>
      </c>
      <c r="AJ24" s="124" t="n">
        <f aca="false">IF(OR('CONTROL ASISTENCIA'!AJ24="f",'CONTROL ASISTENCIA'!AJ24="B"),AJ$2,0)</f>
        <v>0</v>
      </c>
      <c r="AK24" s="124" t="n">
        <f aca="false">IF(OR('CONTROL ASISTENCIA'!AK24="f",'CONTROL ASISTENCIA'!AK24="B"),AK$2,0)</f>
        <v>0</v>
      </c>
      <c r="AL24" s="124" t="n">
        <f aca="false">IF(OR('CONTROL ASISTENCIA'!AL24="f",'CONTROL ASISTENCIA'!AL24="B"),AL$2,0)</f>
        <v>0</v>
      </c>
      <c r="AM24" s="124" t="n">
        <f aca="false">IF(OR('CONTROL ASISTENCIA'!AM24="f",'CONTROL ASISTENCIA'!AM24="B"),AM$2,0)</f>
        <v>0</v>
      </c>
      <c r="AN24" s="124" t="n">
        <f aca="false">IF(OR('CONTROL ASISTENCIA'!AN24="f",'CONTROL ASISTENCIA'!AN24="B"),AN$2,0)</f>
        <v>0</v>
      </c>
      <c r="AO24" s="124" t="n">
        <f aca="false">IF(OR('CONTROL ASISTENCIA'!AO24="f",'CONTROL ASISTENCIA'!AO24="B"),AO$2,0)</f>
        <v>0</v>
      </c>
      <c r="AP24" s="112" t="n">
        <f aca="false">SUM(B24:AO24)</f>
        <v>0</v>
      </c>
    </row>
    <row r="25" customFormat="false" ht="13.8" hidden="false" customHeight="false" outlineLevel="0" collapsed="false">
      <c r="A25" s="112" t="n">
        <f aca="false">'CONTROL ASISTENCIA'!A25</f>
        <v>0</v>
      </c>
      <c r="B25" s="124" t="n">
        <f aca="false">IF(OR('CONTROL ASISTENCIA'!B25="f",'CONTROL ASISTENCIA'!B25="B"),B$2,0)</f>
        <v>0</v>
      </c>
      <c r="C25" s="124" t="n">
        <f aca="false">IF(OR('CONTROL ASISTENCIA'!C25="f",'CONTROL ASISTENCIA'!C25="B"),C$2,0)</f>
        <v>0</v>
      </c>
      <c r="D25" s="124" t="n">
        <f aca="false">IF(OR('CONTROL ASISTENCIA'!D25="f",'CONTROL ASISTENCIA'!D25="B"),D$2,0)</f>
        <v>0</v>
      </c>
      <c r="E25" s="124" t="n">
        <f aca="false">IF(OR('CONTROL ASISTENCIA'!E25="f",'CONTROL ASISTENCIA'!E25="B"),E$2,0)</f>
        <v>0</v>
      </c>
      <c r="F25" s="124" t="n">
        <f aca="false">IF(OR('CONTROL ASISTENCIA'!F25="f",'CONTROL ASISTENCIA'!F25="B"),F$2,0)</f>
        <v>0</v>
      </c>
      <c r="G25" s="124" t="n">
        <f aca="false">IF(OR('CONTROL ASISTENCIA'!G25="f",'CONTROL ASISTENCIA'!G25="B"),G$2,0)</f>
        <v>0</v>
      </c>
      <c r="H25" s="124" t="n">
        <f aca="false">IF(OR('CONTROL ASISTENCIA'!H25="f",'CONTROL ASISTENCIA'!H25="B"),H$2,0)</f>
        <v>0</v>
      </c>
      <c r="I25" s="124" t="n">
        <f aca="false">IF(OR('CONTROL ASISTENCIA'!I25="f",'CONTROL ASISTENCIA'!I25="B"),I$2,0)</f>
        <v>0</v>
      </c>
      <c r="J25" s="124" t="n">
        <f aca="false">IF(OR('CONTROL ASISTENCIA'!J25="f",'CONTROL ASISTENCIA'!J25="B"),J$2,0)</f>
        <v>0</v>
      </c>
      <c r="K25" s="124" t="n">
        <f aca="false">IF(OR('CONTROL ASISTENCIA'!K25="f",'CONTROL ASISTENCIA'!K25="B"),K$2,0)</f>
        <v>0</v>
      </c>
      <c r="L25" s="124" t="n">
        <f aca="false">IF(OR('CONTROL ASISTENCIA'!L25="f",'CONTROL ASISTENCIA'!L25="B"),L$2,0)</f>
        <v>0</v>
      </c>
      <c r="M25" s="124" t="n">
        <f aca="false">IF(OR('CONTROL ASISTENCIA'!M25="f",'CONTROL ASISTENCIA'!M25="B"),M$2,0)</f>
        <v>0</v>
      </c>
      <c r="N25" s="124" t="n">
        <f aca="false">IF(OR('CONTROL ASISTENCIA'!N25="f",'CONTROL ASISTENCIA'!N25="B"),N$2,0)</f>
        <v>0</v>
      </c>
      <c r="O25" s="124" t="n">
        <f aca="false">IF(OR('CONTROL ASISTENCIA'!O25="f",'CONTROL ASISTENCIA'!O25="B"),O$2,0)</f>
        <v>0</v>
      </c>
      <c r="P25" s="124" t="n">
        <f aca="false">IF(OR('CONTROL ASISTENCIA'!P25="f",'CONTROL ASISTENCIA'!P25="B"),P$2,0)</f>
        <v>0</v>
      </c>
      <c r="Q25" s="124" t="n">
        <f aca="false">IF(OR('CONTROL ASISTENCIA'!Q25="f",'CONTROL ASISTENCIA'!Q25="B"),Q$2,0)</f>
        <v>0</v>
      </c>
      <c r="R25" s="124" t="n">
        <f aca="false">IF(OR('CONTROL ASISTENCIA'!R25="f",'CONTROL ASISTENCIA'!R25="B"),R$2,0)</f>
        <v>0</v>
      </c>
      <c r="S25" s="124" t="n">
        <f aca="false">IF(OR('CONTROL ASISTENCIA'!S25="f",'CONTROL ASISTENCIA'!S25="B"),S$2,0)</f>
        <v>0</v>
      </c>
      <c r="T25" s="124" t="n">
        <f aca="false">IF(OR('CONTROL ASISTENCIA'!T25="f",'CONTROL ASISTENCIA'!T25="B"),T$2,0)</f>
        <v>0</v>
      </c>
      <c r="U25" s="124" t="n">
        <f aca="false">IF(OR('CONTROL ASISTENCIA'!U25="f",'CONTROL ASISTENCIA'!U25="B"),U$2,0)</f>
        <v>0</v>
      </c>
      <c r="V25" s="124" t="n">
        <f aca="false">IF(OR('CONTROL ASISTENCIA'!V25="f",'CONTROL ASISTENCIA'!V25="B"),V$2,0)</f>
        <v>0</v>
      </c>
      <c r="W25" s="124" t="n">
        <f aca="false">IF(OR('CONTROL ASISTENCIA'!W25="f",'CONTROL ASISTENCIA'!W25="B"),W$2,0)</f>
        <v>0</v>
      </c>
      <c r="X25" s="124" t="n">
        <f aca="false">IF(OR('CONTROL ASISTENCIA'!X25="f",'CONTROL ASISTENCIA'!X25="B"),X$2,0)</f>
        <v>0</v>
      </c>
      <c r="Y25" s="124" t="n">
        <f aca="false">IF(OR('CONTROL ASISTENCIA'!Y25="f",'CONTROL ASISTENCIA'!Y25="B"),Y$2,0)</f>
        <v>0</v>
      </c>
      <c r="Z25" s="124" t="n">
        <f aca="false">IF(OR('CONTROL ASISTENCIA'!Z25="f",'CONTROL ASISTENCIA'!Z25="B"),Z$2,0)</f>
        <v>0</v>
      </c>
      <c r="AA25" s="124" t="n">
        <f aca="false">IF(OR('CONTROL ASISTENCIA'!AA25="f",'CONTROL ASISTENCIA'!AA25="B"),AA$2,0)</f>
        <v>0</v>
      </c>
      <c r="AB25" s="124" t="n">
        <f aca="false">IF(OR('CONTROL ASISTENCIA'!AB25="f",'CONTROL ASISTENCIA'!AB25="B"),AB$2,0)</f>
        <v>0</v>
      </c>
      <c r="AC25" s="124" t="n">
        <f aca="false">IF(OR('CONTROL ASISTENCIA'!AC25="f",'CONTROL ASISTENCIA'!AC25="B"),AC$2,0)</f>
        <v>0</v>
      </c>
      <c r="AD25" s="124" t="n">
        <f aca="false">IF(OR('CONTROL ASISTENCIA'!AD25="f",'CONTROL ASISTENCIA'!AD25="B"),AD$2,0)</f>
        <v>0</v>
      </c>
      <c r="AE25" s="124" t="n">
        <f aca="false">IF(OR('CONTROL ASISTENCIA'!AE25="f",'CONTROL ASISTENCIA'!AE25="B"),AE$2,0)</f>
        <v>0</v>
      </c>
      <c r="AF25" s="124" t="n">
        <f aca="false">IF(OR('CONTROL ASISTENCIA'!AF25="f",'CONTROL ASISTENCIA'!AF25="B"),AF$2,0)</f>
        <v>0</v>
      </c>
      <c r="AG25" s="124" t="n">
        <f aca="false">IF(OR('CONTROL ASISTENCIA'!AG25="f",'CONTROL ASISTENCIA'!AG25="B"),AG$2,0)</f>
        <v>0</v>
      </c>
      <c r="AH25" s="124" t="n">
        <f aca="false">IF(OR('CONTROL ASISTENCIA'!AH25="f",'CONTROL ASISTENCIA'!AH25="B"),AH$2,0)</f>
        <v>0</v>
      </c>
      <c r="AI25" s="124" t="n">
        <f aca="false">IF(OR('CONTROL ASISTENCIA'!AI25="f",'CONTROL ASISTENCIA'!AI25="B"),AI$2,0)</f>
        <v>0</v>
      </c>
      <c r="AJ25" s="124" t="n">
        <f aca="false">IF(OR('CONTROL ASISTENCIA'!AJ25="f",'CONTROL ASISTENCIA'!AJ25="B"),AJ$2,0)</f>
        <v>0</v>
      </c>
      <c r="AK25" s="124" t="n">
        <f aca="false">IF(OR('CONTROL ASISTENCIA'!AK25="f",'CONTROL ASISTENCIA'!AK25="B"),AK$2,0)</f>
        <v>0</v>
      </c>
      <c r="AL25" s="124" t="n">
        <f aca="false">IF(OR('CONTROL ASISTENCIA'!AL25="f",'CONTROL ASISTENCIA'!AL25="B"),AL$2,0)</f>
        <v>0</v>
      </c>
      <c r="AM25" s="124" t="n">
        <f aca="false">IF(OR('CONTROL ASISTENCIA'!AM25="f",'CONTROL ASISTENCIA'!AM25="B"),AM$2,0)</f>
        <v>0</v>
      </c>
      <c r="AN25" s="124" t="n">
        <f aca="false">IF(OR('CONTROL ASISTENCIA'!AN25="f",'CONTROL ASISTENCIA'!AN25="B"),AN$2,0)</f>
        <v>0</v>
      </c>
      <c r="AO25" s="124" t="n">
        <f aca="false">IF(OR('CONTROL ASISTENCIA'!AO25="f",'CONTROL ASISTENCIA'!AO25="B"),AO$2,0)</f>
        <v>0</v>
      </c>
      <c r="AP25" s="112" t="n">
        <f aca="false">SUM(B25:AO25)</f>
        <v>0</v>
      </c>
    </row>
    <row r="26" customFormat="false" ht="13.8" hidden="false" customHeight="false" outlineLevel="0" collapsed="false">
      <c r="A26" s="112" t="n">
        <f aca="false">'CONTROL ASISTENCIA'!A26</f>
        <v>0</v>
      </c>
      <c r="B26" s="124" t="n">
        <f aca="false">IF(OR('CONTROL ASISTENCIA'!B26="f",'CONTROL ASISTENCIA'!B26="B"),B$2,0)</f>
        <v>0</v>
      </c>
      <c r="C26" s="124" t="n">
        <f aca="false">IF(OR('CONTROL ASISTENCIA'!C26="f",'CONTROL ASISTENCIA'!C26="B"),C$2,0)</f>
        <v>0</v>
      </c>
      <c r="D26" s="124" t="n">
        <f aca="false">IF(OR('CONTROL ASISTENCIA'!D26="f",'CONTROL ASISTENCIA'!D26="B"),D$2,0)</f>
        <v>0</v>
      </c>
      <c r="E26" s="124" t="n">
        <f aca="false">IF(OR('CONTROL ASISTENCIA'!E26="f",'CONTROL ASISTENCIA'!E26="B"),E$2,0)</f>
        <v>0</v>
      </c>
      <c r="F26" s="124" t="n">
        <f aca="false">IF(OR('CONTROL ASISTENCIA'!F26="f",'CONTROL ASISTENCIA'!F26="B"),F$2,0)</f>
        <v>0</v>
      </c>
      <c r="G26" s="124" t="n">
        <f aca="false">IF(OR('CONTROL ASISTENCIA'!G26="f",'CONTROL ASISTENCIA'!G26="B"),G$2,0)</f>
        <v>0</v>
      </c>
      <c r="H26" s="124" t="n">
        <f aca="false">IF(OR('CONTROL ASISTENCIA'!H26="f",'CONTROL ASISTENCIA'!H26="B"),H$2,0)</f>
        <v>0</v>
      </c>
      <c r="I26" s="124" t="n">
        <f aca="false">IF(OR('CONTROL ASISTENCIA'!I26="f",'CONTROL ASISTENCIA'!I26="B"),I$2,0)</f>
        <v>0</v>
      </c>
      <c r="J26" s="124" t="n">
        <f aca="false">IF(OR('CONTROL ASISTENCIA'!J26="f",'CONTROL ASISTENCIA'!J26="B"),J$2,0)</f>
        <v>0</v>
      </c>
      <c r="K26" s="124" t="n">
        <f aca="false">IF(OR('CONTROL ASISTENCIA'!K26="f",'CONTROL ASISTENCIA'!K26="B"),K$2,0)</f>
        <v>0</v>
      </c>
      <c r="L26" s="124" t="n">
        <f aca="false">IF(OR('CONTROL ASISTENCIA'!L26="f",'CONTROL ASISTENCIA'!L26="B"),L$2,0)</f>
        <v>0</v>
      </c>
      <c r="M26" s="124" t="n">
        <f aca="false">IF(OR('CONTROL ASISTENCIA'!M26="f",'CONTROL ASISTENCIA'!M26="B"),M$2,0)</f>
        <v>0</v>
      </c>
      <c r="N26" s="124" t="n">
        <f aca="false">IF(OR('CONTROL ASISTENCIA'!N26="f",'CONTROL ASISTENCIA'!N26="B"),N$2,0)</f>
        <v>0</v>
      </c>
      <c r="O26" s="124" t="n">
        <f aca="false">IF(OR('CONTROL ASISTENCIA'!O26="f",'CONTROL ASISTENCIA'!O26="B"),O$2,0)</f>
        <v>0</v>
      </c>
      <c r="P26" s="124" t="n">
        <f aca="false">IF(OR('CONTROL ASISTENCIA'!P26="f",'CONTROL ASISTENCIA'!P26="B"),P$2,0)</f>
        <v>0</v>
      </c>
      <c r="Q26" s="124" t="n">
        <f aca="false">IF(OR('CONTROL ASISTENCIA'!Q26="f",'CONTROL ASISTENCIA'!Q26="B"),Q$2,0)</f>
        <v>0</v>
      </c>
      <c r="R26" s="124" t="n">
        <f aca="false">IF(OR('CONTROL ASISTENCIA'!R26="f",'CONTROL ASISTENCIA'!R26="B"),R$2,0)</f>
        <v>0</v>
      </c>
      <c r="S26" s="124" t="n">
        <f aca="false">IF(OR('CONTROL ASISTENCIA'!S26="f",'CONTROL ASISTENCIA'!S26="B"),S$2,0)</f>
        <v>0</v>
      </c>
      <c r="T26" s="124" t="n">
        <f aca="false">IF(OR('CONTROL ASISTENCIA'!T26="f",'CONTROL ASISTENCIA'!T26="B"),T$2,0)</f>
        <v>0</v>
      </c>
      <c r="U26" s="124" t="n">
        <f aca="false">IF(OR('CONTROL ASISTENCIA'!U26="f",'CONTROL ASISTENCIA'!U26="B"),U$2,0)</f>
        <v>0</v>
      </c>
      <c r="V26" s="124" t="n">
        <f aca="false">IF(OR('CONTROL ASISTENCIA'!V26="f",'CONTROL ASISTENCIA'!V26="B"),V$2,0)</f>
        <v>0</v>
      </c>
      <c r="W26" s="124" t="n">
        <f aca="false">IF(OR('CONTROL ASISTENCIA'!W26="f",'CONTROL ASISTENCIA'!W26="B"),W$2,0)</f>
        <v>0</v>
      </c>
      <c r="X26" s="124" t="n">
        <f aca="false">IF(OR('CONTROL ASISTENCIA'!X26="f",'CONTROL ASISTENCIA'!X26="B"),X$2,0)</f>
        <v>0</v>
      </c>
      <c r="Y26" s="124" t="n">
        <f aca="false">IF(OR('CONTROL ASISTENCIA'!Y26="f",'CONTROL ASISTENCIA'!Y26="B"),Y$2,0)</f>
        <v>0</v>
      </c>
      <c r="Z26" s="124" t="n">
        <f aca="false">IF(OR('CONTROL ASISTENCIA'!Z26="f",'CONTROL ASISTENCIA'!Z26="B"),Z$2,0)</f>
        <v>0</v>
      </c>
      <c r="AA26" s="124" t="n">
        <f aca="false">IF(OR('CONTROL ASISTENCIA'!AA26="f",'CONTROL ASISTENCIA'!AA26="B"),AA$2,0)</f>
        <v>0</v>
      </c>
      <c r="AB26" s="124" t="n">
        <f aca="false">IF(OR('CONTROL ASISTENCIA'!AB26="f",'CONTROL ASISTENCIA'!AB26="B"),AB$2,0)</f>
        <v>0</v>
      </c>
      <c r="AC26" s="124" t="n">
        <f aca="false">IF(OR('CONTROL ASISTENCIA'!AC26="f",'CONTROL ASISTENCIA'!AC26="B"),AC$2,0)</f>
        <v>0</v>
      </c>
      <c r="AD26" s="124" t="n">
        <f aca="false">IF(OR('CONTROL ASISTENCIA'!AD26="f",'CONTROL ASISTENCIA'!AD26="B"),AD$2,0)</f>
        <v>0</v>
      </c>
      <c r="AE26" s="124" t="n">
        <f aca="false">IF(OR('CONTROL ASISTENCIA'!AE26="f",'CONTROL ASISTENCIA'!AE26="B"),AE$2,0)</f>
        <v>0</v>
      </c>
      <c r="AF26" s="124" t="n">
        <f aca="false">IF(OR('CONTROL ASISTENCIA'!AF26="f",'CONTROL ASISTENCIA'!AF26="B"),AF$2,0)</f>
        <v>0</v>
      </c>
      <c r="AG26" s="124" t="n">
        <f aca="false">IF(OR('CONTROL ASISTENCIA'!AG26="f",'CONTROL ASISTENCIA'!AG26="B"),AG$2,0)</f>
        <v>0</v>
      </c>
      <c r="AH26" s="124" t="n">
        <f aca="false">IF(OR('CONTROL ASISTENCIA'!AH26="f",'CONTROL ASISTENCIA'!AH26="B"),AH$2,0)</f>
        <v>0</v>
      </c>
      <c r="AI26" s="124" t="n">
        <f aca="false">IF(OR('CONTROL ASISTENCIA'!AI26="f",'CONTROL ASISTENCIA'!AI26="B"),AI$2,0)</f>
        <v>0</v>
      </c>
      <c r="AJ26" s="124" t="n">
        <f aca="false">IF(OR('CONTROL ASISTENCIA'!AJ26="f",'CONTROL ASISTENCIA'!AJ26="B"),AJ$2,0)</f>
        <v>0</v>
      </c>
      <c r="AK26" s="124" t="n">
        <f aca="false">IF(OR('CONTROL ASISTENCIA'!AK26="f",'CONTROL ASISTENCIA'!AK26="B"),AK$2,0)</f>
        <v>0</v>
      </c>
      <c r="AL26" s="124" t="n">
        <f aca="false">IF(OR('CONTROL ASISTENCIA'!AL26="f",'CONTROL ASISTENCIA'!AL26="B"),AL$2,0)</f>
        <v>0</v>
      </c>
      <c r="AM26" s="124" t="n">
        <f aca="false">IF(OR('CONTROL ASISTENCIA'!AM26="f",'CONTROL ASISTENCIA'!AM26="B"),AM$2,0)</f>
        <v>0</v>
      </c>
      <c r="AN26" s="124" t="n">
        <f aca="false">IF(OR('CONTROL ASISTENCIA'!AN26="f",'CONTROL ASISTENCIA'!AN26="B"),AN$2,0)</f>
        <v>0</v>
      </c>
      <c r="AO26" s="124" t="n">
        <f aca="false">IF(OR('CONTROL ASISTENCIA'!AO26="f",'CONTROL ASISTENCIA'!AO26="B"),AO$2,0)</f>
        <v>0</v>
      </c>
      <c r="AP26" s="112" t="n">
        <f aca="false">SUM(B26:AO26)</f>
        <v>0</v>
      </c>
    </row>
    <row r="27" customFormat="false" ht="13.8" hidden="false" customHeight="false" outlineLevel="0" collapsed="false">
      <c r="A27" s="112" t="n">
        <f aca="false">'CONTROL ASISTENCIA'!A27</f>
        <v>0</v>
      </c>
      <c r="B27" s="124" t="n">
        <f aca="false">IF(OR('CONTROL ASISTENCIA'!B27="f",'CONTROL ASISTENCIA'!B27="B"),B$2,0)</f>
        <v>0</v>
      </c>
      <c r="C27" s="124" t="n">
        <f aca="false">IF(OR('CONTROL ASISTENCIA'!C27="f",'CONTROL ASISTENCIA'!C27="B"),C$2,0)</f>
        <v>0</v>
      </c>
      <c r="D27" s="124" t="n">
        <f aca="false">IF(OR('CONTROL ASISTENCIA'!D27="f",'CONTROL ASISTENCIA'!D27="B"),D$2,0)</f>
        <v>0</v>
      </c>
      <c r="E27" s="124" t="n">
        <f aca="false">IF(OR('CONTROL ASISTENCIA'!E27="f",'CONTROL ASISTENCIA'!E27="B"),E$2,0)</f>
        <v>0</v>
      </c>
      <c r="F27" s="124" t="n">
        <f aca="false">IF(OR('CONTROL ASISTENCIA'!F27="f",'CONTROL ASISTENCIA'!F27="B"),F$2,0)</f>
        <v>0</v>
      </c>
      <c r="G27" s="124" t="n">
        <f aca="false">IF(OR('CONTROL ASISTENCIA'!G27="f",'CONTROL ASISTENCIA'!G27="B"),G$2,0)</f>
        <v>0</v>
      </c>
      <c r="H27" s="124" t="n">
        <f aca="false">IF(OR('CONTROL ASISTENCIA'!H27="f",'CONTROL ASISTENCIA'!H27="B"),H$2,0)</f>
        <v>0</v>
      </c>
      <c r="I27" s="124" t="n">
        <f aca="false">IF(OR('CONTROL ASISTENCIA'!I27="f",'CONTROL ASISTENCIA'!I27="B"),I$2,0)</f>
        <v>0</v>
      </c>
      <c r="J27" s="124" t="n">
        <f aca="false">IF(OR('CONTROL ASISTENCIA'!J27="f",'CONTROL ASISTENCIA'!J27="B"),J$2,0)</f>
        <v>0</v>
      </c>
      <c r="K27" s="124" t="n">
        <f aca="false">IF(OR('CONTROL ASISTENCIA'!K27="f",'CONTROL ASISTENCIA'!K27="B"),K$2,0)</f>
        <v>0</v>
      </c>
      <c r="L27" s="124" t="n">
        <f aca="false">IF(OR('CONTROL ASISTENCIA'!L27="f",'CONTROL ASISTENCIA'!L27="B"),L$2,0)</f>
        <v>0</v>
      </c>
      <c r="M27" s="124" t="n">
        <f aca="false">IF(OR('CONTROL ASISTENCIA'!M27="f",'CONTROL ASISTENCIA'!M27="B"),M$2,0)</f>
        <v>0</v>
      </c>
      <c r="N27" s="124" t="n">
        <f aca="false">IF(OR('CONTROL ASISTENCIA'!N27="f",'CONTROL ASISTENCIA'!N27="B"),N$2,0)</f>
        <v>0</v>
      </c>
      <c r="O27" s="124" t="n">
        <f aca="false">IF(OR('CONTROL ASISTENCIA'!O27="f",'CONTROL ASISTENCIA'!O27="B"),O$2,0)</f>
        <v>0</v>
      </c>
      <c r="P27" s="124" t="n">
        <f aca="false">IF(OR('CONTROL ASISTENCIA'!P27="f",'CONTROL ASISTENCIA'!P27="B"),P$2,0)</f>
        <v>0</v>
      </c>
      <c r="Q27" s="124" t="n">
        <f aca="false">IF(OR('CONTROL ASISTENCIA'!Q27="f",'CONTROL ASISTENCIA'!Q27="B"),Q$2,0)</f>
        <v>0</v>
      </c>
      <c r="R27" s="124" t="n">
        <f aca="false">IF(OR('CONTROL ASISTENCIA'!R27="f",'CONTROL ASISTENCIA'!R27="B"),R$2,0)</f>
        <v>0</v>
      </c>
      <c r="S27" s="124" t="n">
        <f aca="false">IF(OR('CONTROL ASISTENCIA'!S27="f",'CONTROL ASISTENCIA'!S27="B"),S$2,0)</f>
        <v>0</v>
      </c>
      <c r="T27" s="124" t="n">
        <f aca="false">IF(OR('CONTROL ASISTENCIA'!T27="f",'CONTROL ASISTENCIA'!T27="B"),T$2,0)</f>
        <v>0</v>
      </c>
      <c r="U27" s="124" t="n">
        <f aca="false">IF(OR('CONTROL ASISTENCIA'!U27="f",'CONTROL ASISTENCIA'!U27="B"),U$2,0)</f>
        <v>0</v>
      </c>
      <c r="V27" s="124" t="n">
        <f aca="false">IF(OR('CONTROL ASISTENCIA'!V27="f",'CONTROL ASISTENCIA'!V27="B"),V$2,0)</f>
        <v>0</v>
      </c>
      <c r="W27" s="124" t="n">
        <f aca="false">IF(OR('CONTROL ASISTENCIA'!W27="f",'CONTROL ASISTENCIA'!W27="B"),W$2,0)</f>
        <v>0</v>
      </c>
      <c r="X27" s="124" t="n">
        <f aca="false">IF(OR('CONTROL ASISTENCIA'!X27="f",'CONTROL ASISTENCIA'!X27="B"),X$2,0)</f>
        <v>0</v>
      </c>
      <c r="Y27" s="124" t="n">
        <f aca="false">IF(OR('CONTROL ASISTENCIA'!Y27="f",'CONTROL ASISTENCIA'!Y27="B"),Y$2,0)</f>
        <v>0</v>
      </c>
      <c r="Z27" s="124" t="n">
        <f aca="false">IF(OR('CONTROL ASISTENCIA'!Z27="f",'CONTROL ASISTENCIA'!Z27="B"),Z$2,0)</f>
        <v>0</v>
      </c>
      <c r="AA27" s="124" t="n">
        <f aca="false">IF(OR('CONTROL ASISTENCIA'!AA27="f",'CONTROL ASISTENCIA'!AA27="B"),AA$2,0)</f>
        <v>0</v>
      </c>
      <c r="AB27" s="124" t="n">
        <f aca="false">IF(OR('CONTROL ASISTENCIA'!AB27="f",'CONTROL ASISTENCIA'!AB27="B"),AB$2,0)</f>
        <v>0</v>
      </c>
      <c r="AC27" s="124" t="n">
        <f aca="false">IF(OR('CONTROL ASISTENCIA'!AC27="f",'CONTROL ASISTENCIA'!AC27="B"),AC$2,0)</f>
        <v>0</v>
      </c>
      <c r="AD27" s="124" t="n">
        <f aca="false">IF(OR('CONTROL ASISTENCIA'!AD27="f",'CONTROL ASISTENCIA'!AD27="B"),AD$2,0)</f>
        <v>0</v>
      </c>
      <c r="AE27" s="124" t="n">
        <f aca="false">IF(OR('CONTROL ASISTENCIA'!AE27="f",'CONTROL ASISTENCIA'!AE27="B"),AE$2,0)</f>
        <v>0</v>
      </c>
      <c r="AF27" s="124" t="n">
        <f aca="false">IF(OR('CONTROL ASISTENCIA'!AF27="f",'CONTROL ASISTENCIA'!AF27="B"),AF$2,0)</f>
        <v>0</v>
      </c>
      <c r="AG27" s="124" t="n">
        <f aca="false">IF(OR('CONTROL ASISTENCIA'!AG27="f",'CONTROL ASISTENCIA'!AG27="B"),AG$2,0)</f>
        <v>0</v>
      </c>
      <c r="AH27" s="124" t="n">
        <f aca="false">IF(OR('CONTROL ASISTENCIA'!AH27="f",'CONTROL ASISTENCIA'!AH27="B"),AH$2,0)</f>
        <v>0</v>
      </c>
      <c r="AI27" s="124" t="n">
        <f aca="false">IF(OR('CONTROL ASISTENCIA'!AI27="f",'CONTROL ASISTENCIA'!AI27="B"),AI$2,0)</f>
        <v>0</v>
      </c>
      <c r="AJ27" s="124" t="n">
        <f aca="false">IF(OR('CONTROL ASISTENCIA'!AJ27="f",'CONTROL ASISTENCIA'!AJ27="B"),AJ$2,0)</f>
        <v>0</v>
      </c>
      <c r="AK27" s="124" t="n">
        <f aca="false">IF(OR('CONTROL ASISTENCIA'!AK27="f",'CONTROL ASISTENCIA'!AK27="B"),AK$2,0)</f>
        <v>0</v>
      </c>
      <c r="AL27" s="124" t="n">
        <f aca="false">IF(OR('CONTROL ASISTENCIA'!AL27="f",'CONTROL ASISTENCIA'!AL27="B"),AL$2,0)</f>
        <v>0</v>
      </c>
      <c r="AM27" s="124" t="n">
        <f aca="false">IF(OR('CONTROL ASISTENCIA'!AM27="f",'CONTROL ASISTENCIA'!AM27="B"),AM$2,0)</f>
        <v>0</v>
      </c>
      <c r="AN27" s="124" t="n">
        <f aca="false">IF(OR('CONTROL ASISTENCIA'!AN27="f",'CONTROL ASISTENCIA'!AN27="B"),AN$2,0)</f>
        <v>0</v>
      </c>
      <c r="AO27" s="124" t="n">
        <f aca="false">IF(OR('CONTROL ASISTENCIA'!AO27="f",'CONTROL ASISTENCIA'!AO27="B"),AO$2,0)</f>
        <v>0</v>
      </c>
      <c r="AP27" s="112" t="n">
        <f aca="false">SUM(B27:AO27)</f>
        <v>0</v>
      </c>
    </row>
    <row r="28" customFormat="false" ht="13.8" hidden="false" customHeight="false" outlineLevel="0" collapsed="false">
      <c r="A28" s="112" t="n">
        <f aca="false">'CONTROL ASISTENCIA'!A28</f>
        <v>0</v>
      </c>
      <c r="B28" s="124" t="n">
        <f aca="false">IF(OR('CONTROL ASISTENCIA'!B28="f",'CONTROL ASISTENCIA'!B28="B"),B$2,0)</f>
        <v>0</v>
      </c>
      <c r="C28" s="124" t="n">
        <f aca="false">IF(OR('CONTROL ASISTENCIA'!C28="f",'CONTROL ASISTENCIA'!C28="B"),C$2,0)</f>
        <v>0</v>
      </c>
      <c r="D28" s="124" t="n">
        <f aca="false">IF(OR('CONTROL ASISTENCIA'!D28="f",'CONTROL ASISTENCIA'!D28="B"),D$2,0)</f>
        <v>0</v>
      </c>
      <c r="E28" s="124" t="n">
        <f aca="false">IF(OR('CONTROL ASISTENCIA'!E28="f",'CONTROL ASISTENCIA'!E28="B"),E$2,0)</f>
        <v>0</v>
      </c>
      <c r="F28" s="124" t="n">
        <f aca="false">IF(OR('CONTROL ASISTENCIA'!F28="f",'CONTROL ASISTENCIA'!F28="B"),F$2,0)</f>
        <v>0</v>
      </c>
      <c r="G28" s="124" t="n">
        <f aca="false">IF(OR('CONTROL ASISTENCIA'!G28="f",'CONTROL ASISTENCIA'!G28="B"),G$2,0)</f>
        <v>0</v>
      </c>
      <c r="H28" s="124" t="n">
        <f aca="false">IF(OR('CONTROL ASISTENCIA'!H28="f",'CONTROL ASISTENCIA'!H28="B"),H$2,0)</f>
        <v>0</v>
      </c>
      <c r="I28" s="124" t="n">
        <f aca="false">IF(OR('CONTROL ASISTENCIA'!I28="f",'CONTROL ASISTENCIA'!I28="B"),I$2,0)</f>
        <v>0</v>
      </c>
      <c r="J28" s="124" t="n">
        <f aca="false">IF(OR('CONTROL ASISTENCIA'!J28="f",'CONTROL ASISTENCIA'!J28="B"),J$2,0)</f>
        <v>0</v>
      </c>
      <c r="K28" s="124" t="n">
        <f aca="false">IF(OR('CONTROL ASISTENCIA'!K28="f",'CONTROL ASISTENCIA'!K28="B"),K$2,0)</f>
        <v>0</v>
      </c>
      <c r="L28" s="124" t="n">
        <f aca="false">IF(OR('CONTROL ASISTENCIA'!L28="f",'CONTROL ASISTENCIA'!L28="B"),L$2,0)</f>
        <v>0</v>
      </c>
      <c r="M28" s="124" t="n">
        <f aca="false">IF(OR('CONTROL ASISTENCIA'!M28="f",'CONTROL ASISTENCIA'!M28="B"),M$2,0)</f>
        <v>0</v>
      </c>
      <c r="N28" s="124" t="n">
        <f aca="false">IF(OR('CONTROL ASISTENCIA'!N28="f",'CONTROL ASISTENCIA'!N28="B"),N$2,0)</f>
        <v>0</v>
      </c>
      <c r="O28" s="124" t="n">
        <f aca="false">IF(OR('CONTROL ASISTENCIA'!O28="f",'CONTROL ASISTENCIA'!O28="B"),O$2,0)</f>
        <v>0</v>
      </c>
      <c r="P28" s="124" t="n">
        <f aca="false">IF(OR('CONTROL ASISTENCIA'!P28="f",'CONTROL ASISTENCIA'!P28="B"),P$2,0)</f>
        <v>0</v>
      </c>
      <c r="Q28" s="124" t="n">
        <f aca="false">IF(OR('CONTROL ASISTENCIA'!Q28="f",'CONTROL ASISTENCIA'!Q28="B"),Q$2,0)</f>
        <v>0</v>
      </c>
      <c r="R28" s="124" t="n">
        <f aca="false">IF(OR('CONTROL ASISTENCIA'!R28="f",'CONTROL ASISTENCIA'!R28="B"),R$2,0)</f>
        <v>0</v>
      </c>
      <c r="S28" s="124" t="n">
        <f aca="false">IF(OR('CONTROL ASISTENCIA'!S28="f",'CONTROL ASISTENCIA'!S28="B"),S$2,0)</f>
        <v>0</v>
      </c>
      <c r="T28" s="124" t="n">
        <f aca="false">IF(OR('CONTROL ASISTENCIA'!T28="f",'CONTROL ASISTENCIA'!T28="B"),T$2,0)</f>
        <v>0</v>
      </c>
      <c r="U28" s="124" t="n">
        <f aca="false">IF(OR('CONTROL ASISTENCIA'!U28="f",'CONTROL ASISTENCIA'!U28="B"),U$2,0)</f>
        <v>0</v>
      </c>
      <c r="V28" s="124" t="n">
        <f aca="false">IF(OR('CONTROL ASISTENCIA'!V28="f",'CONTROL ASISTENCIA'!V28="B"),V$2,0)</f>
        <v>0</v>
      </c>
      <c r="W28" s="124" t="n">
        <f aca="false">IF(OR('CONTROL ASISTENCIA'!W28="f",'CONTROL ASISTENCIA'!W28="B"),W$2,0)</f>
        <v>0</v>
      </c>
      <c r="X28" s="124" t="n">
        <f aca="false">IF(OR('CONTROL ASISTENCIA'!X28="f",'CONTROL ASISTENCIA'!X28="B"),X$2,0)</f>
        <v>0</v>
      </c>
      <c r="Y28" s="124" t="n">
        <f aca="false">IF(OR('CONTROL ASISTENCIA'!Y28="f",'CONTROL ASISTENCIA'!Y28="B"),Y$2,0)</f>
        <v>0</v>
      </c>
      <c r="Z28" s="124" t="n">
        <f aca="false">IF(OR('CONTROL ASISTENCIA'!Z28="f",'CONTROL ASISTENCIA'!Z28="B"),Z$2,0)</f>
        <v>0</v>
      </c>
      <c r="AA28" s="124" t="n">
        <f aca="false">IF(OR('CONTROL ASISTENCIA'!AA28="f",'CONTROL ASISTENCIA'!AA28="B"),AA$2,0)</f>
        <v>0</v>
      </c>
      <c r="AB28" s="124" t="n">
        <f aca="false">IF(OR('CONTROL ASISTENCIA'!AB28="f",'CONTROL ASISTENCIA'!AB28="B"),AB$2,0)</f>
        <v>0</v>
      </c>
      <c r="AC28" s="124" t="n">
        <f aca="false">IF(OR('CONTROL ASISTENCIA'!AC28="f",'CONTROL ASISTENCIA'!AC28="B"),AC$2,0)</f>
        <v>0</v>
      </c>
      <c r="AD28" s="124" t="n">
        <f aca="false">IF(OR('CONTROL ASISTENCIA'!AD28="f",'CONTROL ASISTENCIA'!AD28="B"),AD$2,0)</f>
        <v>0</v>
      </c>
      <c r="AE28" s="124" t="n">
        <f aca="false">IF(OR('CONTROL ASISTENCIA'!AE28="f",'CONTROL ASISTENCIA'!AE28="B"),AE$2,0)</f>
        <v>0</v>
      </c>
      <c r="AF28" s="124" t="n">
        <f aca="false">IF(OR('CONTROL ASISTENCIA'!AF28="f",'CONTROL ASISTENCIA'!AF28="B"),AF$2,0)</f>
        <v>0</v>
      </c>
      <c r="AG28" s="124" t="n">
        <f aca="false">IF(OR('CONTROL ASISTENCIA'!AG28="f",'CONTROL ASISTENCIA'!AG28="B"),AG$2,0)</f>
        <v>0</v>
      </c>
      <c r="AH28" s="124" t="n">
        <f aca="false">IF(OR('CONTROL ASISTENCIA'!AH28="f",'CONTROL ASISTENCIA'!AH28="B"),AH$2,0)</f>
        <v>0</v>
      </c>
      <c r="AI28" s="124" t="n">
        <f aca="false">IF(OR('CONTROL ASISTENCIA'!AI28="f",'CONTROL ASISTENCIA'!AI28="B"),AI$2,0)</f>
        <v>0</v>
      </c>
      <c r="AJ28" s="124" t="n">
        <f aca="false">IF(OR('CONTROL ASISTENCIA'!AJ28="f",'CONTROL ASISTENCIA'!AJ28="B"),AJ$2,0)</f>
        <v>0</v>
      </c>
      <c r="AK28" s="124" t="n">
        <f aca="false">IF(OR('CONTROL ASISTENCIA'!AK28="f",'CONTROL ASISTENCIA'!AK28="B"),AK$2,0)</f>
        <v>0</v>
      </c>
      <c r="AL28" s="124" t="n">
        <f aca="false">IF(OR('CONTROL ASISTENCIA'!AL28="f",'CONTROL ASISTENCIA'!AL28="B"),AL$2,0)</f>
        <v>0</v>
      </c>
      <c r="AM28" s="124" t="n">
        <f aca="false">IF(OR('CONTROL ASISTENCIA'!AM28="f",'CONTROL ASISTENCIA'!AM28="B"),AM$2,0)</f>
        <v>0</v>
      </c>
      <c r="AN28" s="124" t="n">
        <f aca="false">IF(OR('CONTROL ASISTENCIA'!AN28="f",'CONTROL ASISTENCIA'!AN28="B"),AN$2,0)</f>
        <v>0</v>
      </c>
      <c r="AO28" s="124" t="n">
        <f aca="false">IF(OR('CONTROL ASISTENCIA'!AO28="f",'CONTROL ASISTENCIA'!AO28="B"),AO$2,0)</f>
        <v>0</v>
      </c>
      <c r="AP28" s="112" t="n">
        <f aca="false">SUM(B28:AO28)</f>
        <v>0</v>
      </c>
    </row>
    <row r="29" customFormat="false" ht="13.8" hidden="false" customHeight="false" outlineLevel="0" collapsed="false">
      <c r="A29" s="112" t="n">
        <f aca="false">'CONTROL ASISTENCIA'!A29</f>
        <v>0</v>
      </c>
      <c r="B29" s="124" t="n">
        <f aca="false">IF(OR('CONTROL ASISTENCIA'!B29="f",'CONTROL ASISTENCIA'!B29="B"),B$2,0)</f>
        <v>0</v>
      </c>
      <c r="C29" s="124" t="n">
        <f aca="false">IF(OR('CONTROL ASISTENCIA'!C29="f",'CONTROL ASISTENCIA'!C29="B"),C$2,0)</f>
        <v>0</v>
      </c>
      <c r="D29" s="124" t="n">
        <f aca="false">IF(OR('CONTROL ASISTENCIA'!D29="f",'CONTROL ASISTENCIA'!D29="B"),D$2,0)</f>
        <v>0</v>
      </c>
      <c r="E29" s="124" t="n">
        <f aca="false">IF(OR('CONTROL ASISTENCIA'!E29="f",'CONTROL ASISTENCIA'!E29="B"),E$2,0)</f>
        <v>0</v>
      </c>
      <c r="F29" s="124" t="n">
        <f aca="false">IF(OR('CONTROL ASISTENCIA'!F29="f",'CONTROL ASISTENCIA'!F29="B"),F$2,0)</f>
        <v>0</v>
      </c>
      <c r="G29" s="124" t="n">
        <f aca="false">IF(OR('CONTROL ASISTENCIA'!G29="f",'CONTROL ASISTENCIA'!G29="B"),G$2,0)</f>
        <v>0</v>
      </c>
      <c r="H29" s="124" t="n">
        <f aca="false">IF(OR('CONTROL ASISTENCIA'!H29="f",'CONTROL ASISTENCIA'!H29="B"),H$2,0)</f>
        <v>0</v>
      </c>
      <c r="I29" s="124" t="n">
        <f aca="false">IF(OR('CONTROL ASISTENCIA'!I29="f",'CONTROL ASISTENCIA'!I29="B"),I$2,0)</f>
        <v>0</v>
      </c>
      <c r="J29" s="124" t="n">
        <f aca="false">IF(OR('CONTROL ASISTENCIA'!J29="f",'CONTROL ASISTENCIA'!J29="B"),J$2,0)</f>
        <v>0</v>
      </c>
      <c r="K29" s="124" t="n">
        <f aca="false">IF(OR('CONTROL ASISTENCIA'!K29="f",'CONTROL ASISTENCIA'!K29="B"),K$2,0)</f>
        <v>0</v>
      </c>
      <c r="L29" s="124" t="n">
        <f aca="false">IF(OR('CONTROL ASISTENCIA'!L29="f",'CONTROL ASISTENCIA'!L29="B"),L$2,0)</f>
        <v>0</v>
      </c>
      <c r="M29" s="124" t="n">
        <f aca="false">IF(OR('CONTROL ASISTENCIA'!M29="f",'CONTROL ASISTENCIA'!M29="B"),M$2,0)</f>
        <v>0</v>
      </c>
      <c r="N29" s="124" t="n">
        <f aca="false">IF(OR('CONTROL ASISTENCIA'!N29="f",'CONTROL ASISTENCIA'!N29="B"),N$2,0)</f>
        <v>0</v>
      </c>
      <c r="O29" s="124" t="n">
        <f aca="false">IF(OR('CONTROL ASISTENCIA'!O29="f",'CONTROL ASISTENCIA'!O29="B"),O$2,0)</f>
        <v>0</v>
      </c>
      <c r="P29" s="124" t="n">
        <f aca="false">IF(OR('CONTROL ASISTENCIA'!P29="f",'CONTROL ASISTENCIA'!P29="B"),P$2,0)</f>
        <v>0</v>
      </c>
      <c r="Q29" s="124" t="n">
        <f aca="false">IF(OR('CONTROL ASISTENCIA'!Q29="f",'CONTROL ASISTENCIA'!Q29="B"),Q$2,0)</f>
        <v>0</v>
      </c>
      <c r="R29" s="124" t="n">
        <f aca="false">IF(OR('CONTROL ASISTENCIA'!R29="f",'CONTROL ASISTENCIA'!R29="B"),R$2,0)</f>
        <v>0</v>
      </c>
      <c r="S29" s="124" t="n">
        <f aca="false">IF(OR('CONTROL ASISTENCIA'!S29="f",'CONTROL ASISTENCIA'!S29="B"),S$2,0)</f>
        <v>0</v>
      </c>
      <c r="T29" s="124" t="n">
        <f aca="false">IF(OR('CONTROL ASISTENCIA'!T29="f",'CONTROL ASISTENCIA'!T29="B"),T$2,0)</f>
        <v>0</v>
      </c>
      <c r="U29" s="124" t="n">
        <f aca="false">IF(OR('CONTROL ASISTENCIA'!U29="f",'CONTROL ASISTENCIA'!U29="B"),U$2,0)</f>
        <v>0</v>
      </c>
      <c r="V29" s="124" t="n">
        <f aca="false">IF(OR('CONTROL ASISTENCIA'!V29="f",'CONTROL ASISTENCIA'!V29="B"),V$2,0)</f>
        <v>0</v>
      </c>
      <c r="W29" s="124" t="n">
        <f aca="false">IF(OR('CONTROL ASISTENCIA'!W29="f",'CONTROL ASISTENCIA'!W29="B"),W$2,0)</f>
        <v>0</v>
      </c>
      <c r="X29" s="124" t="n">
        <f aca="false">IF(OR('CONTROL ASISTENCIA'!X29="f",'CONTROL ASISTENCIA'!X29="B"),X$2,0)</f>
        <v>0</v>
      </c>
      <c r="Y29" s="124" t="n">
        <f aca="false">IF(OR('CONTROL ASISTENCIA'!Y29="f",'CONTROL ASISTENCIA'!Y29="B"),Y$2,0)</f>
        <v>0</v>
      </c>
      <c r="Z29" s="124" t="n">
        <f aca="false">IF(OR('CONTROL ASISTENCIA'!Z29="f",'CONTROL ASISTENCIA'!Z29="B"),Z$2,0)</f>
        <v>0</v>
      </c>
      <c r="AA29" s="124" t="n">
        <f aca="false">IF(OR('CONTROL ASISTENCIA'!AA29="f",'CONTROL ASISTENCIA'!AA29="B"),AA$2,0)</f>
        <v>0</v>
      </c>
      <c r="AB29" s="124" t="n">
        <f aca="false">IF(OR('CONTROL ASISTENCIA'!AB29="f",'CONTROL ASISTENCIA'!AB29="B"),AB$2,0)</f>
        <v>0</v>
      </c>
      <c r="AC29" s="124" t="n">
        <f aca="false">IF(OR('CONTROL ASISTENCIA'!AC29="f",'CONTROL ASISTENCIA'!AC29="B"),AC$2,0)</f>
        <v>0</v>
      </c>
      <c r="AD29" s="124" t="n">
        <f aca="false">IF(OR('CONTROL ASISTENCIA'!AD29="f",'CONTROL ASISTENCIA'!AD29="B"),AD$2,0)</f>
        <v>0</v>
      </c>
      <c r="AE29" s="124" t="n">
        <f aca="false">IF(OR('CONTROL ASISTENCIA'!AE29="f",'CONTROL ASISTENCIA'!AE29="B"),AE$2,0)</f>
        <v>0</v>
      </c>
      <c r="AF29" s="124" t="n">
        <f aca="false">IF(OR('CONTROL ASISTENCIA'!AF29="f",'CONTROL ASISTENCIA'!AF29="B"),AF$2,0)</f>
        <v>0</v>
      </c>
      <c r="AG29" s="124" t="n">
        <f aca="false">IF(OR('CONTROL ASISTENCIA'!AG29="f",'CONTROL ASISTENCIA'!AG29="B"),AG$2,0)</f>
        <v>0</v>
      </c>
      <c r="AH29" s="124" t="n">
        <f aca="false">IF(OR('CONTROL ASISTENCIA'!AH29="f",'CONTROL ASISTENCIA'!AH29="B"),AH$2,0)</f>
        <v>0</v>
      </c>
      <c r="AI29" s="124" t="n">
        <f aca="false">IF(OR('CONTROL ASISTENCIA'!AI29="f",'CONTROL ASISTENCIA'!AI29="B"),AI$2,0)</f>
        <v>0</v>
      </c>
      <c r="AJ29" s="124" t="n">
        <f aca="false">IF(OR('CONTROL ASISTENCIA'!AJ29="f",'CONTROL ASISTENCIA'!AJ29="B"),AJ$2,0)</f>
        <v>0</v>
      </c>
      <c r="AK29" s="124" t="n">
        <f aca="false">IF(OR('CONTROL ASISTENCIA'!AK29="f",'CONTROL ASISTENCIA'!AK29="B"),AK$2,0)</f>
        <v>0</v>
      </c>
      <c r="AL29" s="124" t="n">
        <f aca="false">IF(OR('CONTROL ASISTENCIA'!AL29="f",'CONTROL ASISTENCIA'!AL29="B"),AL$2,0)</f>
        <v>0</v>
      </c>
      <c r="AM29" s="124" t="n">
        <f aca="false">IF(OR('CONTROL ASISTENCIA'!AM29="f",'CONTROL ASISTENCIA'!AM29="B"),AM$2,0)</f>
        <v>0</v>
      </c>
      <c r="AN29" s="124" t="n">
        <f aca="false">IF(OR('CONTROL ASISTENCIA'!AN29="f",'CONTROL ASISTENCIA'!AN29="B"),AN$2,0)</f>
        <v>0</v>
      </c>
      <c r="AO29" s="124" t="n">
        <f aca="false">IF(OR('CONTROL ASISTENCIA'!AO29="f",'CONTROL ASISTENCIA'!AO29="B"),AO$2,0)</f>
        <v>0</v>
      </c>
      <c r="AP29" s="112" t="n">
        <f aca="false">SUM(B29:AO29)</f>
        <v>0</v>
      </c>
    </row>
    <row r="30" customFormat="false" ht="13.8" hidden="false" customHeight="false" outlineLevel="0" collapsed="false">
      <c r="A30" s="112" t="n">
        <f aca="false">'CONTROL ASISTENCIA'!A30</f>
        <v>0</v>
      </c>
      <c r="B30" s="124" t="n">
        <f aca="false">IF(OR('CONTROL ASISTENCIA'!B30="f",'CONTROL ASISTENCIA'!B30="B"),B$2,0)</f>
        <v>0</v>
      </c>
      <c r="C30" s="124" t="n">
        <f aca="false">IF(OR('CONTROL ASISTENCIA'!C30="f",'CONTROL ASISTENCIA'!C30="B"),C$2,0)</f>
        <v>0</v>
      </c>
      <c r="D30" s="124" t="n">
        <f aca="false">IF(OR('CONTROL ASISTENCIA'!D30="f",'CONTROL ASISTENCIA'!D30="B"),D$2,0)</f>
        <v>0</v>
      </c>
      <c r="E30" s="124" t="n">
        <f aca="false">IF(OR('CONTROL ASISTENCIA'!E30="f",'CONTROL ASISTENCIA'!E30="B"),E$2,0)</f>
        <v>0</v>
      </c>
      <c r="F30" s="124" t="n">
        <f aca="false">IF(OR('CONTROL ASISTENCIA'!F30="f",'CONTROL ASISTENCIA'!F30="B"),F$2,0)</f>
        <v>0</v>
      </c>
      <c r="G30" s="124" t="n">
        <f aca="false">IF(OR('CONTROL ASISTENCIA'!G30="f",'CONTROL ASISTENCIA'!G30="B"),G$2,0)</f>
        <v>0</v>
      </c>
      <c r="H30" s="124" t="n">
        <f aca="false">IF(OR('CONTROL ASISTENCIA'!H30="f",'CONTROL ASISTENCIA'!H30="B"),H$2,0)</f>
        <v>0</v>
      </c>
      <c r="I30" s="124" t="n">
        <f aca="false">IF(OR('CONTROL ASISTENCIA'!I30="f",'CONTROL ASISTENCIA'!I30="B"),I$2,0)</f>
        <v>0</v>
      </c>
      <c r="J30" s="124" t="n">
        <f aca="false">IF(OR('CONTROL ASISTENCIA'!J30="f",'CONTROL ASISTENCIA'!J30="B"),J$2,0)</f>
        <v>0</v>
      </c>
      <c r="K30" s="124" t="n">
        <f aca="false">IF(OR('CONTROL ASISTENCIA'!K30="f",'CONTROL ASISTENCIA'!K30="B"),K$2,0)</f>
        <v>0</v>
      </c>
      <c r="L30" s="124" t="n">
        <f aca="false">IF(OR('CONTROL ASISTENCIA'!L30="f",'CONTROL ASISTENCIA'!L30="B"),L$2,0)</f>
        <v>0</v>
      </c>
      <c r="M30" s="124" t="n">
        <f aca="false">IF(OR('CONTROL ASISTENCIA'!M30="f",'CONTROL ASISTENCIA'!M30="B"),M$2,0)</f>
        <v>0</v>
      </c>
      <c r="N30" s="124" t="n">
        <f aca="false">IF(OR('CONTROL ASISTENCIA'!N30="f",'CONTROL ASISTENCIA'!N30="B"),N$2,0)</f>
        <v>0</v>
      </c>
      <c r="O30" s="124" t="n">
        <f aca="false">IF(OR('CONTROL ASISTENCIA'!O30="f",'CONTROL ASISTENCIA'!O30="B"),O$2,0)</f>
        <v>0</v>
      </c>
      <c r="P30" s="124" t="n">
        <f aca="false">IF(OR('CONTROL ASISTENCIA'!P30="f",'CONTROL ASISTENCIA'!P30="B"),P$2,0)</f>
        <v>0</v>
      </c>
      <c r="Q30" s="124" t="n">
        <f aca="false">IF(OR('CONTROL ASISTENCIA'!Q30="f",'CONTROL ASISTENCIA'!Q30="B"),Q$2,0)</f>
        <v>0</v>
      </c>
      <c r="R30" s="124" t="n">
        <f aca="false">IF(OR('CONTROL ASISTENCIA'!R30="f",'CONTROL ASISTENCIA'!R30="B"),R$2,0)</f>
        <v>0</v>
      </c>
      <c r="S30" s="124" t="n">
        <f aca="false">IF(OR('CONTROL ASISTENCIA'!S30="f",'CONTROL ASISTENCIA'!S30="B"),S$2,0)</f>
        <v>0</v>
      </c>
      <c r="T30" s="124" t="n">
        <f aca="false">IF(OR('CONTROL ASISTENCIA'!T30="f",'CONTROL ASISTENCIA'!T30="B"),T$2,0)</f>
        <v>0</v>
      </c>
      <c r="U30" s="124" t="n">
        <f aca="false">IF(OR('CONTROL ASISTENCIA'!U30="f",'CONTROL ASISTENCIA'!U30="B"),U$2,0)</f>
        <v>0</v>
      </c>
      <c r="V30" s="124" t="n">
        <f aca="false">IF(OR('CONTROL ASISTENCIA'!V30="f",'CONTROL ASISTENCIA'!V30="B"),V$2,0)</f>
        <v>0</v>
      </c>
      <c r="W30" s="124" t="n">
        <f aca="false">IF(OR('CONTROL ASISTENCIA'!W30="f",'CONTROL ASISTENCIA'!W30="B"),W$2,0)</f>
        <v>0</v>
      </c>
      <c r="X30" s="124" t="n">
        <f aca="false">IF(OR('CONTROL ASISTENCIA'!X30="f",'CONTROL ASISTENCIA'!X30="B"),X$2,0)</f>
        <v>0</v>
      </c>
      <c r="Y30" s="124" t="n">
        <f aca="false">IF(OR('CONTROL ASISTENCIA'!Y30="f",'CONTROL ASISTENCIA'!Y30="B"),Y$2,0)</f>
        <v>0</v>
      </c>
      <c r="Z30" s="124" t="n">
        <f aca="false">IF(OR('CONTROL ASISTENCIA'!Z30="f",'CONTROL ASISTENCIA'!Z30="B"),Z$2,0)</f>
        <v>0</v>
      </c>
      <c r="AA30" s="124" t="n">
        <f aca="false">IF(OR('CONTROL ASISTENCIA'!AA30="f",'CONTROL ASISTENCIA'!AA30="B"),AA$2,0)</f>
        <v>0</v>
      </c>
      <c r="AB30" s="124" t="n">
        <f aca="false">IF(OR('CONTROL ASISTENCIA'!AB30="f",'CONTROL ASISTENCIA'!AB30="B"),AB$2,0)</f>
        <v>0</v>
      </c>
      <c r="AC30" s="124" t="n">
        <f aca="false">IF(OR('CONTROL ASISTENCIA'!AC30="f",'CONTROL ASISTENCIA'!AC30="B"),AC$2,0)</f>
        <v>0</v>
      </c>
      <c r="AD30" s="124" t="n">
        <f aca="false">IF(OR('CONTROL ASISTENCIA'!AD30="f",'CONTROL ASISTENCIA'!AD30="B"),AD$2,0)</f>
        <v>0</v>
      </c>
      <c r="AE30" s="124" t="n">
        <f aca="false">IF(OR('CONTROL ASISTENCIA'!AE30="f",'CONTROL ASISTENCIA'!AE30="B"),AE$2,0)</f>
        <v>0</v>
      </c>
      <c r="AF30" s="124" t="n">
        <f aca="false">IF(OR('CONTROL ASISTENCIA'!AF30="f",'CONTROL ASISTENCIA'!AF30="B"),AF$2,0)</f>
        <v>0</v>
      </c>
      <c r="AG30" s="124" t="n">
        <f aca="false">IF(OR('CONTROL ASISTENCIA'!AG30="f",'CONTROL ASISTENCIA'!AG30="B"),AG$2,0)</f>
        <v>0</v>
      </c>
      <c r="AH30" s="124" t="n">
        <f aca="false">IF(OR('CONTROL ASISTENCIA'!AH30="f",'CONTROL ASISTENCIA'!AH30="B"),AH$2,0)</f>
        <v>0</v>
      </c>
      <c r="AI30" s="124" t="n">
        <f aca="false">IF(OR('CONTROL ASISTENCIA'!AI30="f",'CONTROL ASISTENCIA'!AI30="B"),AI$2,0)</f>
        <v>0</v>
      </c>
      <c r="AJ30" s="124" t="n">
        <f aca="false">IF(OR('CONTROL ASISTENCIA'!AJ30="f",'CONTROL ASISTENCIA'!AJ30="B"),AJ$2,0)</f>
        <v>0</v>
      </c>
      <c r="AK30" s="124" t="n">
        <f aca="false">IF(OR('CONTROL ASISTENCIA'!AK30="f",'CONTROL ASISTENCIA'!AK30="B"),AK$2,0)</f>
        <v>0</v>
      </c>
      <c r="AL30" s="124" t="n">
        <f aca="false">IF(OR('CONTROL ASISTENCIA'!AL30="f",'CONTROL ASISTENCIA'!AL30="B"),AL$2,0)</f>
        <v>0</v>
      </c>
      <c r="AM30" s="124" t="n">
        <f aca="false">IF(OR('CONTROL ASISTENCIA'!AM30="f",'CONTROL ASISTENCIA'!AM30="B"),AM$2,0)</f>
        <v>0</v>
      </c>
      <c r="AN30" s="124" t="n">
        <f aca="false">IF(OR('CONTROL ASISTENCIA'!AN30="f",'CONTROL ASISTENCIA'!AN30="B"),AN$2,0)</f>
        <v>0</v>
      </c>
      <c r="AO30" s="124" t="n">
        <f aca="false">IF(OR('CONTROL ASISTENCIA'!AO30="f",'CONTROL ASISTENCIA'!AO30="B"),AO$2,0)</f>
        <v>0</v>
      </c>
      <c r="AP30" s="112" t="n">
        <f aca="false">SUM(B30:AO30)</f>
        <v>0</v>
      </c>
    </row>
    <row r="31" customFormat="false" ht="13.8" hidden="false" customHeight="false" outlineLevel="0" collapsed="false">
      <c r="A31" s="112" t="n">
        <f aca="false">'CONTROL ASISTENCIA'!A31</f>
        <v>0</v>
      </c>
      <c r="B31" s="124" t="n">
        <f aca="false">IF(OR('CONTROL ASISTENCIA'!B31="f",'CONTROL ASISTENCIA'!B31="B"),B$2,0)</f>
        <v>0</v>
      </c>
      <c r="C31" s="124" t="n">
        <f aca="false">IF(OR('CONTROL ASISTENCIA'!C31="f",'CONTROL ASISTENCIA'!C31="B"),C$2,0)</f>
        <v>0</v>
      </c>
      <c r="D31" s="124" t="n">
        <f aca="false">IF(OR('CONTROL ASISTENCIA'!D31="f",'CONTROL ASISTENCIA'!D31="B"),D$2,0)</f>
        <v>0</v>
      </c>
      <c r="E31" s="124" t="n">
        <f aca="false">IF(OR('CONTROL ASISTENCIA'!E31="f",'CONTROL ASISTENCIA'!E31="B"),E$2,0)</f>
        <v>0</v>
      </c>
      <c r="F31" s="124" t="n">
        <f aca="false">IF(OR('CONTROL ASISTENCIA'!F31="f",'CONTROL ASISTENCIA'!F31="B"),F$2,0)</f>
        <v>0</v>
      </c>
      <c r="G31" s="124" t="n">
        <f aca="false">IF(OR('CONTROL ASISTENCIA'!G31="f",'CONTROL ASISTENCIA'!G31="B"),G$2,0)</f>
        <v>0</v>
      </c>
      <c r="H31" s="124" t="n">
        <f aca="false">IF(OR('CONTROL ASISTENCIA'!H31="f",'CONTROL ASISTENCIA'!H31="B"),H$2,0)</f>
        <v>0</v>
      </c>
      <c r="I31" s="124" t="n">
        <f aca="false">IF(OR('CONTROL ASISTENCIA'!I31="f",'CONTROL ASISTENCIA'!I31="B"),I$2,0)</f>
        <v>0</v>
      </c>
      <c r="J31" s="124" t="n">
        <f aca="false">IF(OR('CONTROL ASISTENCIA'!J31="f",'CONTROL ASISTENCIA'!J31="B"),J$2,0)</f>
        <v>0</v>
      </c>
      <c r="K31" s="124" t="n">
        <f aca="false">IF(OR('CONTROL ASISTENCIA'!K31="f",'CONTROL ASISTENCIA'!K31="B"),K$2,0)</f>
        <v>0</v>
      </c>
      <c r="L31" s="124" t="n">
        <f aca="false">IF(OR('CONTROL ASISTENCIA'!L31="f",'CONTROL ASISTENCIA'!L31="B"),L$2,0)</f>
        <v>0</v>
      </c>
      <c r="M31" s="124" t="n">
        <f aca="false">IF(OR('CONTROL ASISTENCIA'!M31="f",'CONTROL ASISTENCIA'!M31="B"),M$2,0)</f>
        <v>0</v>
      </c>
      <c r="N31" s="124" t="n">
        <f aca="false">IF(OR('CONTROL ASISTENCIA'!N31="f",'CONTROL ASISTENCIA'!N31="B"),N$2,0)</f>
        <v>0</v>
      </c>
      <c r="O31" s="124" t="n">
        <f aca="false">IF(OR('CONTROL ASISTENCIA'!O31="f",'CONTROL ASISTENCIA'!O31="B"),O$2,0)</f>
        <v>0</v>
      </c>
      <c r="P31" s="124" t="n">
        <f aca="false">IF(OR('CONTROL ASISTENCIA'!P31="f",'CONTROL ASISTENCIA'!P31="B"),P$2,0)</f>
        <v>0</v>
      </c>
      <c r="Q31" s="124" t="n">
        <f aca="false">IF(OR('CONTROL ASISTENCIA'!Q31="f",'CONTROL ASISTENCIA'!Q31="B"),Q$2,0)</f>
        <v>0</v>
      </c>
      <c r="R31" s="124" t="n">
        <f aca="false">IF(OR('CONTROL ASISTENCIA'!R31="f",'CONTROL ASISTENCIA'!R31="B"),R$2,0)</f>
        <v>0</v>
      </c>
      <c r="S31" s="124" t="n">
        <f aca="false">IF(OR('CONTROL ASISTENCIA'!S31="f",'CONTROL ASISTENCIA'!S31="B"),S$2,0)</f>
        <v>0</v>
      </c>
      <c r="T31" s="124" t="n">
        <f aca="false">IF(OR('CONTROL ASISTENCIA'!T31="f",'CONTROL ASISTENCIA'!T31="B"),T$2,0)</f>
        <v>0</v>
      </c>
      <c r="U31" s="124" t="n">
        <f aca="false">IF(OR('CONTROL ASISTENCIA'!U31="f",'CONTROL ASISTENCIA'!U31="B"),U$2,0)</f>
        <v>0</v>
      </c>
      <c r="V31" s="124" t="n">
        <f aca="false">IF(OR('CONTROL ASISTENCIA'!V31="f",'CONTROL ASISTENCIA'!V31="B"),V$2,0)</f>
        <v>0</v>
      </c>
      <c r="W31" s="124" t="n">
        <f aca="false">IF(OR('CONTROL ASISTENCIA'!W31="f",'CONTROL ASISTENCIA'!W31="B"),W$2,0)</f>
        <v>0</v>
      </c>
      <c r="X31" s="124" t="n">
        <f aca="false">IF(OR('CONTROL ASISTENCIA'!X31="f",'CONTROL ASISTENCIA'!X31="B"),X$2,0)</f>
        <v>0</v>
      </c>
      <c r="Y31" s="124" t="n">
        <f aca="false">IF(OR('CONTROL ASISTENCIA'!Y31="f",'CONTROL ASISTENCIA'!Y31="B"),Y$2,0)</f>
        <v>0</v>
      </c>
      <c r="Z31" s="124" t="n">
        <f aca="false">IF(OR('CONTROL ASISTENCIA'!Z31="f",'CONTROL ASISTENCIA'!Z31="B"),Z$2,0)</f>
        <v>0</v>
      </c>
      <c r="AA31" s="124" t="n">
        <f aca="false">IF(OR('CONTROL ASISTENCIA'!AA31="f",'CONTROL ASISTENCIA'!AA31="B"),AA$2,0)</f>
        <v>0</v>
      </c>
      <c r="AB31" s="124" t="n">
        <f aca="false">IF(OR('CONTROL ASISTENCIA'!AB31="f",'CONTROL ASISTENCIA'!AB31="B"),AB$2,0)</f>
        <v>0</v>
      </c>
      <c r="AC31" s="124" t="n">
        <f aca="false">IF(OR('CONTROL ASISTENCIA'!AC31="f",'CONTROL ASISTENCIA'!AC31="B"),AC$2,0)</f>
        <v>0</v>
      </c>
      <c r="AD31" s="124" t="n">
        <f aca="false">IF(OR('CONTROL ASISTENCIA'!AD31="f",'CONTROL ASISTENCIA'!AD31="B"),AD$2,0)</f>
        <v>0</v>
      </c>
      <c r="AE31" s="124" t="n">
        <f aca="false">IF(OR('CONTROL ASISTENCIA'!AE31="f",'CONTROL ASISTENCIA'!AE31="B"),AE$2,0)</f>
        <v>0</v>
      </c>
      <c r="AF31" s="124" t="n">
        <f aca="false">IF(OR('CONTROL ASISTENCIA'!AF31="f",'CONTROL ASISTENCIA'!AF31="B"),AF$2,0)</f>
        <v>0</v>
      </c>
      <c r="AG31" s="124" t="n">
        <f aca="false">IF(OR('CONTROL ASISTENCIA'!AG31="f",'CONTROL ASISTENCIA'!AG31="B"),AG$2,0)</f>
        <v>0</v>
      </c>
      <c r="AH31" s="124" t="n">
        <f aca="false">IF(OR('CONTROL ASISTENCIA'!AH31="f",'CONTROL ASISTENCIA'!AH31="B"),AH$2,0)</f>
        <v>0</v>
      </c>
      <c r="AI31" s="124" t="n">
        <f aca="false">IF(OR('CONTROL ASISTENCIA'!AI31="f",'CONTROL ASISTENCIA'!AI31="B"),AI$2,0)</f>
        <v>0</v>
      </c>
      <c r="AJ31" s="124" t="n">
        <f aca="false">IF(OR('CONTROL ASISTENCIA'!AJ31="f",'CONTROL ASISTENCIA'!AJ31="B"),AJ$2,0)</f>
        <v>0</v>
      </c>
      <c r="AK31" s="124" t="n">
        <f aca="false">IF(OR('CONTROL ASISTENCIA'!AK31="f",'CONTROL ASISTENCIA'!AK31="B"),AK$2,0)</f>
        <v>0</v>
      </c>
      <c r="AL31" s="124" t="n">
        <f aca="false">IF(OR('CONTROL ASISTENCIA'!AL31="f",'CONTROL ASISTENCIA'!AL31="B"),AL$2,0)</f>
        <v>0</v>
      </c>
      <c r="AM31" s="124" t="n">
        <f aca="false">IF(OR('CONTROL ASISTENCIA'!AM31="f",'CONTROL ASISTENCIA'!AM31="B"),AM$2,0)</f>
        <v>0</v>
      </c>
      <c r="AN31" s="124" t="n">
        <f aca="false">IF(OR('CONTROL ASISTENCIA'!AN31="f",'CONTROL ASISTENCIA'!AN31="B"),AN$2,0)</f>
        <v>0</v>
      </c>
      <c r="AO31" s="124" t="n">
        <f aca="false">IF(OR('CONTROL ASISTENCIA'!AO31="f",'CONTROL ASISTENCIA'!AO31="B"),AO$2,0)</f>
        <v>0</v>
      </c>
      <c r="AP31" s="112" t="n">
        <f aca="false">SUM(B31:AO31)</f>
        <v>0</v>
      </c>
    </row>
    <row r="32" customFormat="false" ht="13.8" hidden="false" customHeight="false" outlineLevel="0" collapsed="false">
      <c r="A32" s="112" t="n">
        <f aca="false">'CONTROL ASISTENCIA'!A32</f>
        <v>0</v>
      </c>
      <c r="B32" s="124" t="n">
        <f aca="false">IF(OR('CONTROL ASISTENCIA'!B32="f",'CONTROL ASISTENCIA'!B32="B"),B$2,0)</f>
        <v>0</v>
      </c>
      <c r="C32" s="124" t="n">
        <f aca="false">IF(OR('CONTROL ASISTENCIA'!C32="f",'CONTROL ASISTENCIA'!C32="B"),C$2,0)</f>
        <v>0</v>
      </c>
      <c r="D32" s="124" t="n">
        <f aca="false">IF(OR('CONTROL ASISTENCIA'!D32="f",'CONTROL ASISTENCIA'!D32="B"),D$2,0)</f>
        <v>0</v>
      </c>
      <c r="E32" s="124" t="n">
        <f aca="false">IF(OR('CONTROL ASISTENCIA'!E32="f",'CONTROL ASISTENCIA'!E32="B"),E$2,0)</f>
        <v>0</v>
      </c>
      <c r="F32" s="124" t="n">
        <f aca="false">IF(OR('CONTROL ASISTENCIA'!F32="f",'CONTROL ASISTENCIA'!F32="B"),F$2,0)</f>
        <v>0</v>
      </c>
      <c r="G32" s="124" t="n">
        <f aca="false">IF(OR('CONTROL ASISTENCIA'!G32="f",'CONTROL ASISTENCIA'!G32="B"),G$2,0)</f>
        <v>0</v>
      </c>
      <c r="H32" s="124" t="n">
        <f aca="false">IF(OR('CONTROL ASISTENCIA'!H32="f",'CONTROL ASISTENCIA'!H32="B"),H$2,0)</f>
        <v>0</v>
      </c>
      <c r="I32" s="124" t="n">
        <f aca="false">IF(OR('CONTROL ASISTENCIA'!I32="f",'CONTROL ASISTENCIA'!I32="B"),I$2,0)</f>
        <v>0</v>
      </c>
      <c r="J32" s="124" t="n">
        <f aca="false">IF(OR('CONTROL ASISTENCIA'!J32="f",'CONTROL ASISTENCIA'!J32="B"),J$2,0)</f>
        <v>0</v>
      </c>
      <c r="K32" s="124" t="n">
        <f aca="false">IF(OR('CONTROL ASISTENCIA'!K32="f",'CONTROL ASISTENCIA'!K32="B"),K$2,0)</f>
        <v>0</v>
      </c>
      <c r="L32" s="124" t="n">
        <f aca="false">IF(OR('CONTROL ASISTENCIA'!L32="f",'CONTROL ASISTENCIA'!L32="B"),L$2,0)</f>
        <v>0</v>
      </c>
      <c r="M32" s="124" t="n">
        <f aca="false">IF(OR('CONTROL ASISTENCIA'!M32="f",'CONTROL ASISTENCIA'!M32="B"),M$2,0)</f>
        <v>0</v>
      </c>
      <c r="N32" s="124" t="n">
        <f aca="false">IF(OR('CONTROL ASISTENCIA'!N32="f",'CONTROL ASISTENCIA'!N32="B"),N$2,0)</f>
        <v>0</v>
      </c>
      <c r="O32" s="124" t="n">
        <f aca="false">IF(OR('CONTROL ASISTENCIA'!O32="f",'CONTROL ASISTENCIA'!O32="B"),O$2,0)</f>
        <v>0</v>
      </c>
      <c r="P32" s="124" t="n">
        <f aca="false">IF(OR('CONTROL ASISTENCIA'!P32="f",'CONTROL ASISTENCIA'!P32="B"),P$2,0)</f>
        <v>0</v>
      </c>
      <c r="Q32" s="124" t="n">
        <f aca="false">IF(OR('CONTROL ASISTENCIA'!Q32="f",'CONTROL ASISTENCIA'!Q32="B"),Q$2,0)</f>
        <v>0</v>
      </c>
      <c r="R32" s="124" t="n">
        <f aca="false">IF(OR('CONTROL ASISTENCIA'!R32="f",'CONTROL ASISTENCIA'!R32="B"),R$2,0)</f>
        <v>0</v>
      </c>
      <c r="S32" s="124" t="n">
        <f aca="false">IF(OR('CONTROL ASISTENCIA'!S32="f",'CONTROL ASISTENCIA'!S32="B"),S$2,0)</f>
        <v>0</v>
      </c>
      <c r="T32" s="124" t="n">
        <f aca="false">IF(OR('CONTROL ASISTENCIA'!T32="f",'CONTROL ASISTENCIA'!T32="B"),T$2,0)</f>
        <v>0</v>
      </c>
      <c r="U32" s="124" t="n">
        <f aca="false">IF(OR('CONTROL ASISTENCIA'!U32="f",'CONTROL ASISTENCIA'!U32="B"),U$2,0)</f>
        <v>0</v>
      </c>
      <c r="V32" s="124" t="n">
        <f aca="false">IF(OR('CONTROL ASISTENCIA'!V32="f",'CONTROL ASISTENCIA'!V32="B"),V$2,0)</f>
        <v>0</v>
      </c>
      <c r="W32" s="124" t="n">
        <f aca="false">IF(OR('CONTROL ASISTENCIA'!W32="f",'CONTROL ASISTENCIA'!W32="B"),W$2,0)</f>
        <v>0</v>
      </c>
      <c r="X32" s="124" t="n">
        <f aca="false">IF(OR('CONTROL ASISTENCIA'!X32="f",'CONTROL ASISTENCIA'!X32="B"),X$2,0)</f>
        <v>0</v>
      </c>
      <c r="Y32" s="124" t="n">
        <f aca="false">IF(OR('CONTROL ASISTENCIA'!Y32="f",'CONTROL ASISTENCIA'!Y32="B"),Y$2,0)</f>
        <v>0</v>
      </c>
      <c r="Z32" s="124" t="n">
        <f aca="false">IF(OR('CONTROL ASISTENCIA'!Z32="f",'CONTROL ASISTENCIA'!Z32="B"),Z$2,0)</f>
        <v>0</v>
      </c>
      <c r="AA32" s="124" t="n">
        <f aca="false">IF(OR('CONTROL ASISTENCIA'!AA32="f",'CONTROL ASISTENCIA'!AA32="B"),AA$2,0)</f>
        <v>0</v>
      </c>
      <c r="AB32" s="124" t="n">
        <f aca="false">IF(OR('CONTROL ASISTENCIA'!AB32="f",'CONTROL ASISTENCIA'!AB32="B"),AB$2,0)</f>
        <v>0</v>
      </c>
      <c r="AC32" s="124" t="n">
        <f aca="false">IF(OR('CONTROL ASISTENCIA'!AC32="f",'CONTROL ASISTENCIA'!AC32="B"),AC$2,0)</f>
        <v>0</v>
      </c>
      <c r="AD32" s="124" t="n">
        <f aca="false">IF(OR('CONTROL ASISTENCIA'!AD32="f",'CONTROL ASISTENCIA'!AD32="B"),AD$2,0)</f>
        <v>0</v>
      </c>
      <c r="AE32" s="124" t="n">
        <f aca="false">IF(OR('CONTROL ASISTENCIA'!AE32="f",'CONTROL ASISTENCIA'!AE32="B"),AE$2,0)</f>
        <v>0</v>
      </c>
      <c r="AF32" s="124" t="n">
        <f aca="false">IF(OR('CONTROL ASISTENCIA'!AF32="f",'CONTROL ASISTENCIA'!AF32="B"),AF$2,0)</f>
        <v>0</v>
      </c>
      <c r="AG32" s="124" t="n">
        <f aca="false">IF(OR('CONTROL ASISTENCIA'!AG32="f",'CONTROL ASISTENCIA'!AG32="B"),AG$2,0)</f>
        <v>0</v>
      </c>
      <c r="AH32" s="124" t="n">
        <f aca="false">IF(OR('CONTROL ASISTENCIA'!AH32="f",'CONTROL ASISTENCIA'!AH32="B"),AH$2,0)</f>
        <v>0</v>
      </c>
      <c r="AI32" s="124" t="n">
        <f aca="false">IF(OR('CONTROL ASISTENCIA'!AI32="f",'CONTROL ASISTENCIA'!AI32="B"),AI$2,0)</f>
        <v>0</v>
      </c>
      <c r="AJ32" s="124" t="n">
        <f aca="false">IF(OR('CONTROL ASISTENCIA'!AJ32="f",'CONTROL ASISTENCIA'!AJ32="B"),AJ$2,0)</f>
        <v>0</v>
      </c>
      <c r="AK32" s="124" t="n">
        <f aca="false">IF(OR('CONTROL ASISTENCIA'!AK32="f",'CONTROL ASISTENCIA'!AK32="B"),AK$2,0)</f>
        <v>0</v>
      </c>
      <c r="AL32" s="124" t="n">
        <f aca="false">IF(OR('CONTROL ASISTENCIA'!AL32="f",'CONTROL ASISTENCIA'!AL32="B"),AL$2,0)</f>
        <v>0</v>
      </c>
      <c r="AM32" s="124" t="n">
        <f aca="false">IF(OR('CONTROL ASISTENCIA'!AM32="f",'CONTROL ASISTENCIA'!AM32="B"),AM$2,0)</f>
        <v>0</v>
      </c>
      <c r="AN32" s="124" t="n">
        <f aca="false">IF(OR('CONTROL ASISTENCIA'!AN32="f",'CONTROL ASISTENCIA'!AN32="B"),AN$2,0)</f>
        <v>0</v>
      </c>
      <c r="AO32" s="124" t="n">
        <f aca="false">IF(OR('CONTROL ASISTENCIA'!AO32="f",'CONTROL ASISTENCIA'!AO32="B"),AO$2,0)</f>
        <v>0</v>
      </c>
      <c r="AP32" s="112" t="n">
        <f aca="false">SUM(B32:AO32)</f>
        <v>0</v>
      </c>
    </row>
    <row r="33" customFormat="false" ht="13.8" hidden="false" customHeight="false" outlineLevel="0" collapsed="false">
      <c r="A33" s="112" t="n">
        <f aca="false">'CONTROL ASISTENCIA'!A33</f>
        <v>0</v>
      </c>
      <c r="B33" s="124" t="n">
        <f aca="false">IF(OR('CONTROL ASISTENCIA'!B33="f",'CONTROL ASISTENCIA'!B33="B"),B$2,0)</f>
        <v>0</v>
      </c>
      <c r="C33" s="124" t="n">
        <f aca="false">IF(OR('CONTROL ASISTENCIA'!C33="f",'CONTROL ASISTENCIA'!C33="B"),C$2,0)</f>
        <v>0</v>
      </c>
      <c r="D33" s="124" t="n">
        <f aca="false">IF(OR('CONTROL ASISTENCIA'!D33="f",'CONTROL ASISTENCIA'!D33="B"),D$2,0)</f>
        <v>0</v>
      </c>
      <c r="E33" s="124" t="n">
        <f aca="false">IF(OR('CONTROL ASISTENCIA'!E33="f",'CONTROL ASISTENCIA'!E33="B"),E$2,0)</f>
        <v>0</v>
      </c>
      <c r="F33" s="124" t="n">
        <f aca="false">IF(OR('CONTROL ASISTENCIA'!F33="f",'CONTROL ASISTENCIA'!F33="B"),F$2,0)</f>
        <v>0</v>
      </c>
      <c r="G33" s="124" t="n">
        <f aca="false">IF(OR('CONTROL ASISTENCIA'!G33="f",'CONTROL ASISTENCIA'!G33="B"),G$2,0)</f>
        <v>0</v>
      </c>
      <c r="H33" s="124" t="n">
        <f aca="false">IF(OR('CONTROL ASISTENCIA'!H33="f",'CONTROL ASISTENCIA'!H33="B"),H$2,0)</f>
        <v>0</v>
      </c>
      <c r="I33" s="124" t="n">
        <f aca="false">IF(OR('CONTROL ASISTENCIA'!I33="f",'CONTROL ASISTENCIA'!I33="B"),I$2,0)</f>
        <v>0</v>
      </c>
      <c r="J33" s="124" t="n">
        <f aca="false">IF(OR('CONTROL ASISTENCIA'!J33="f",'CONTROL ASISTENCIA'!J33="B"),J$2,0)</f>
        <v>0</v>
      </c>
      <c r="K33" s="124" t="n">
        <f aca="false">IF(OR('CONTROL ASISTENCIA'!K33="f",'CONTROL ASISTENCIA'!K33="B"),K$2,0)</f>
        <v>0</v>
      </c>
      <c r="L33" s="124" t="n">
        <f aca="false">IF(OR('CONTROL ASISTENCIA'!L33="f",'CONTROL ASISTENCIA'!L33="B"),L$2,0)</f>
        <v>0</v>
      </c>
      <c r="M33" s="124" t="n">
        <f aca="false">IF(OR('CONTROL ASISTENCIA'!M33="f",'CONTROL ASISTENCIA'!M33="B"),M$2,0)</f>
        <v>0</v>
      </c>
      <c r="N33" s="124" t="n">
        <f aca="false">IF(OR('CONTROL ASISTENCIA'!N33="f",'CONTROL ASISTENCIA'!N33="B"),N$2,0)</f>
        <v>0</v>
      </c>
      <c r="O33" s="124" t="n">
        <f aca="false">IF(OR('CONTROL ASISTENCIA'!O33="f",'CONTROL ASISTENCIA'!O33="B"),O$2,0)</f>
        <v>0</v>
      </c>
      <c r="P33" s="124" t="n">
        <f aca="false">IF(OR('CONTROL ASISTENCIA'!P33="f",'CONTROL ASISTENCIA'!P33="B"),P$2,0)</f>
        <v>0</v>
      </c>
      <c r="Q33" s="124" t="n">
        <f aca="false">IF(OR('CONTROL ASISTENCIA'!Q33="f",'CONTROL ASISTENCIA'!Q33="B"),Q$2,0)</f>
        <v>0</v>
      </c>
      <c r="R33" s="124" t="n">
        <f aca="false">IF(OR('CONTROL ASISTENCIA'!R33="f",'CONTROL ASISTENCIA'!R33="B"),R$2,0)</f>
        <v>0</v>
      </c>
      <c r="S33" s="124" t="n">
        <f aca="false">IF(OR('CONTROL ASISTENCIA'!S33="f",'CONTROL ASISTENCIA'!S33="B"),S$2,0)</f>
        <v>0</v>
      </c>
      <c r="T33" s="124" t="n">
        <f aca="false">IF(OR('CONTROL ASISTENCIA'!T33="f",'CONTROL ASISTENCIA'!T33="B"),T$2,0)</f>
        <v>0</v>
      </c>
      <c r="U33" s="124" t="n">
        <f aca="false">IF(OR('CONTROL ASISTENCIA'!U33="f",'CONTROL ASISTENCIA'!U33="B"),U$2,0)</f>
        <v>0</v>
      </c>
      <c r="V33" s="124" t="n">
        <f aca="false">IF(OR('CONTROL ASISTENCIA'!V33="f",'CONTROL ASISTENCIA'!V33="B"),V$2,0)</f>
        <v>0</v>
      </c>
      <c r="W33" s="124" t="n">
        <f aca="false">IF(OR('CONTROL ASISTENCIA'!W33="f",'CONTROL ASISTENCIA'!W33="B"),W$2,0)</f>
        <v>0</v>
      </c>
      <c r="X33" s="124" t="n">
        <f aca="false">IF(OR('CONTROL ASISTENCIA'!X33="f",'CONTROL ASISTENCIA'!X33="B"),X$2,0)</f>
        <v>0</v>
      </c>
      <c r="Y33" s="124" t="n">
        <f aca="false">IF(OR('CONTROL ASISTENCIA'!Y33="f",'CONTROL ASISTENCIA'!Y33="B"),Y$2,0)</f>
        <v>0</v>
      </c>
      <c r="Z33" s="124" t="n">
        <f aca="false">IF(OR('CONTROL ASISTENCIA'!Z33="f",'CONTROL ASISTENCIA'!Z33="B"),Z$2,0)</f>
        <v>0</v>
      </c>
      <c r="AA33" s="124" t="n">
        <f aca="false">IF(OR('CONTROL ASISTENCIA'!AA33="f",'CONTROL ASISTENCIA'!AA33="B"),AA$2,0)</f>
        <v>0</v>
      </c>
      <c r="AB33" s="124" t="n">
        <f aca="false">IF(OR('CONTROL ASISTENCIA'!AB33="f",'CONTROL ASISTENCIA'!AB33="B"),AB$2,0)</f>
        <v>0</v>
      </c>
      <c r="AC33" s="124" t="n">
        <f aca="false">IF(OR('CONTROL ASISTENCIA'!AC33="f",'CONTROL ASISTENCIA'!AC33="B"),AC$2,0)</f>
        <v>0</v>
      </c>
      <c r="AD33" s="124" t="n">
        <f aca="false">IF(OR('CONTROL ASISTENCIA'!AD33="f",'CONTROL ASISTENCIA'!AD33="B"),AD$2,0)</f>
        <v>0</v>
      </c>
      <c r="AE33" s="124" t="n">
        <f aca="false">IF(OR('CONTROL ASISTENCIA'!AE33="f",'CONTROL ASISTENCIA'!AE33="B"),AE$2,0)</f>
        <v>0</v>
      </c>
      <c r="AF33" s="124" t="n">
        <f aca="false">IF(OR('CONTROL ASISTENCIA'!AF33="f",'CONTROL ASISTENCIA'!AF33="B"),AF$2,0)</f>
        <v>0</v>
      </c>
      <c r="AG33" s="124" t="n">
        <f aca="false">IF(OR('CONTROL ASISTENCIA'!AG33="f",'CONTROL ASISTENCIA'!AG33="B"),AG$2,0)</f>
        <v>0</v>
      </c>
      <c r="AH33" s="124" t="n">
        <f aca="false">IF(OR('CONTROL ASISTENCIA'!AH33="f",'CONTROL ASISTENCIA'!AH33="B"),AH$2,0)</f>
        <v>0</v>
      </c>
      <c r="AI33" s="124" t="n">
        <f aca="false">IF(OR('CONTROL ASISTENCIA'!AI33="f",'CONTROL ASISTENCIA'!AI33="B"),AI$2,0)</f>
        <v>0</v>
      </c>
      <c r="AJ33" s="124" t="n">
        <f aca="false">IF(OR('CONTROL ASISTENCIA'!AJ33="f",'CONTROL ASISTENCIA'!AJ33="B"),AJ$2,0)</f>
        <v>0</v>
      </c>
      <c r="AK33" s="124" t="n">
        <f aca="false">IF(OR('CONTROL ASISTENCIA'!AK33="f",'CONTROL ASISTENCIA'!AK33="B"),AK$2,0)</f>
        <v>0</v>
      </c>
      <c r="AL33" s="124" t="n">
        <f aca="false">IF(OR('CONTROL ASISTENCIA'!AL33="f",'CONTROL ASISTENCIA'!AL33="B"),AL$2,0)</f>
        <v>0</v>
      </c>
      <c r="AM33" s="124" t="n">
        <f aca="false">IF(OR('CONTROL ASISTENCIA'!AM33="f",'CONTROL ASISTENCIA'!AM33="B"),AM$2,0)</f>
        <v>0</v>
      </c>
      <c r="AN33" s="124" t="n">
        <f aca="false">IF(OR('CONTROL ASISTENCIA'!AN33="f",'CONTROL ASISTENCIA'!AN33="B"),AN$2,0)</f>
        <v>0</v>
      </c>
      <c r="AO33" s="124" t="n">
        <f aca="false">IF(OR('CONTROL ASISTENCIA'!AO33="f",'CONTROL ASISTENCIA'!AO33="B"),AO$2,0)</f>
        <v>0</v>
      </c>
      <c r="AP33" s="112" t="n">
        <f aca="false">SUM(B33:AO33)</f>
        <v>0</v>
      </c>
    </row>
    <row r="34" customFormat="false" ht="13.8" hidden="false" customHeight="false" outlineLevel="0" collapsed="false">
      <c r="A34" s="112" t="n">
        <f aca="false">'CONTROL ASISTENCIA'!A34</f>
        <v>0</v>
      </c>
      <c r="B34" s="124" t="n">
        <f aca="false">IF(OR('CONTROL ASISTENCIA'!B34="f",'CONTROL ASISTENCIA'!B34="B"),B$2,0)</f>
        <v>0</v>
      </c>
      <c r="C34" s="124" t="n">
        <f aca="false">IF(OR('CONTROL ASISTENCIA'!C34="f",'CONTROL ASISTENCIA'!C34="B"),C$2,0)</f>
        <v>0</v>
      </c>
      <c r="D34" s="124" t="n">
        <f aca="false">IF(OR('CONTROL ASISTENCIA'!D34="f",'CONTROL ASISTENCIA'!D34="B"),D$2,0)</f>
        <v>0</v>
      </c>
      <c r="E34" s="124" t="n">
        <f aca="false">IF(OR('CONTROL ASISTENCIA'!E34="f",'CONTROL ASISTENCIA'!E34="B"),E$2,0)</f>
        <v>0</v>
      </c>
      <c r="F34" s="124" t="n">
        <f aca="false">IF(OR('CONTROL ASISTENCIA'!F34="f",'CONTROL ASISTENCIA'!F34="B"),F$2,0)</f>
        <v>0</v>
      </c>
      <c r="G34" s="124" t="n">
        <f aca="false">IF(OR('CONTROL ASISTENCIA'!G34="f",'CONTROL ASISTENCIA'!G34="B"),G$2,0)</f>
        <v>0</v>
      </c>
      <c r="H34" s="124" t="n">
        <f aca="false">IF(OR('CONTROL ASISTENCIA'!H34="f",'CONTROL ASISTENCIA'!H34="B"),H$2,0)</f>
        <v>0</v>
      </c>
      <c r="I34" s="124" t="n">
        <f aca="false">IF(OR('CONTROL ASISTENCIA'!I34="f",'CONTROL ASISTENCIA'!I34="B"),I$2,0)</f>
        <v>0</v>
      </c>
      <c r="J34" s="124" t="n">
        <f aca="false">IF(OR('CONTROL ASISTENCIA'!J34="f",'CONTROL ASISTENCIA'!J34="B"),J$2,0)</f>
        <v>0</v>
      </c>
      <c r="K34" s="124" t="n">
        <f aca="false">IF(OR('CONTROL ASISTENCIA'!K34="f",'CONTROL ASISTENCIA'!K34="B"),K$2,0)</f>
        <v>0</v>
      </c>
      <c r="L34" s="124" t="n">
        <f aca="false">IF(OR('CONTROL ASISTENCIA'!L34="f",'CONTROL ASISTENCIA'!L34="B"),L$2,0)</f>
        <v>0</v>
      </c>
      <c r="M34" s="124" t="n">
        <f aca="false">IF(OR('CONTROL ASISTENCIA'!M34="f",'CONTROL ASISTENCIA'!M34="B"),M$2,0)</f>
        <v>0</v>
      </c>
      <c r="N34" s="124" t="n">
        <f aca="false">IF(OR('CONTROL ASISTENCIA'!N34="f",'CONTROL ASISTENCIA'!N34="B"),N$2,0)</f>
        <v>0</v>
      </c>
      <c r="O34" s="124" t="n">
        <f aca="false">IF(OR('CONTROL ASISTENCIA'!O34="f",'CONTROL ASISTENCIA'!O34="B"),O$2,0)</f>
        <v>0</v>
      </c>
      <c r="P34" s="124" t="n">
        <f aca="false">IF(OR('CONTROL ASISTENCIA'!P34="f",'CONTROL ASISTENCIA'!P34="B"),P$2,0)</f>
        <v>0</v>
      </c>
      <c r="Q34" s="124" t="n">
        <f aca="false">IF(OR('CONTROL ASISTENCIA'!Q34="f",'CONTROL ASISTENCIA'!Q34="B"),Q$2,0)</f>
        <v>0</v>
      </c>
      <c r="R34" s="124" t="n">
        <f aca="false">IF(OR('CONTROL ASISTENCIA'!R34="f",'CONTROL ASISTENCIA'!R34="B"),R$2,0)</f>
        <v>0</v>
      </c>
      <c r="S34" s="124" t="n">
        <f aca="false">IF(OR('CONTROL ASISTENCIA'!S34="f",'CONTROL ASISTENCIA'!S34="B"),S$2,0)</f>
        <v>0</v>
      </c>
      <c r="T34" s="124" t="n">
        <f aca="false">IF(OR('CONTROL ASISTENCIA'!T34="f",'CONTROL ASISTENCIA'!T34="B"),T$2,0)</f>
        <v>0</v>
      </c>
      <c r="U34" s="124" t="n">
        <f aca="false">IF(OR('CONTROL ASISTENCIA'!U34="f",'CONTROL ASISTENCIA'!U34="B"),U$2,0)</f>
        <v>0</v>
      </c>
      <c r="V34" s="124" t="n">
        <f aca="false">IF(OR('CONTROL ASISTENCIA'!V34="f",'CONTROL ASISTENCIA'!V34="B"),V$2,0)</f>
        <v>0</v>
      </c>
      <c r="W34" s="124" t="n">
        <f aca="false">IF(OR('CONTROL ASISTENCIA'!W34="f",'CONTROL ASISTENCIA'!W34="B"),W$2,0)</f>
        <v>0</v>
      </c>
      <c r="X34" s="124" t="n">
        <f aca="false">IF(OR('CONTROL ASISTENCIA'!X34="f",'CONTROL ASISTENCIA'!X34="B"),X$2,0)</f>
        <v>0</v>
      </c>
      <c r="Y34" s="124" t="n">
        <f aca="false">IF(OR('CONTROL ASISTENCIA'!Y34="f",'CONTROL ASISTENCIA'!Y34="B"),Y$2,0)</f>
        <v>0</v>
      </c>
      <c r="Z34" s="124" t="n">
        <f aca="false">IF(OR('CONTROL ASISTENCIA'!Z34="f",'CONTROL ASISTENCIA'!Z34="B"),Z$2,0)</f>
        <v>0</v>
      </c>
      <c r="AA34" s="124" t="n">
        <f aca="false">IF(OR('CONTROL ASISTENCIA'!AA34="f",'CONTROL ASISTENCIA'!AA34="B"),AA$2,0)</f>
        <v>0</v>
      </c>
      <c r="AB34" s="124" t="n">
        <f aca="false">IF(OR('CONTROL ASISTENCIA'!AB34="f",'CONTROL ASISTENCIA'!AB34="B"),AB$2,0)</f>
        <v>0</v>
      </c>
      <c r="AC34" s="124" t="n">
        <f aca="false">IF(OR('CONTROL ASISTENCIA'!AC34="f",'CONTROL ASISTENCIA'!AC34="B"),AC$2,0)</f>
        <v>0</v>
      </c>
      <c r="AD34" s="124" t="n">
        <f aca="false">IF(OR('CONTROL ASISTENCIA'!AD34="f",'CONTROL ASISTENCIA'!AD34="B"),AD$2,0)</f>
        <v>0</v>
      </c>
      <c r="AE34" s="124" t="n">
        <f aca="false">IF(OR('CONTROL ASISTENCIA'!AE34="f",'CONTROL ASISTENCIA'!AE34="B"),AE$2,0)</f>
        <v>0</v>
      </c>
      <c r="AF34" s="124" t="n">
        <f aca="false">IF(OR('CONTROL ASISTENCIA'!AF34="f",'CONTROL ASISTENCIA'!AF34="B"),AF$2,0)</f>
        <v>0</v>
      </c>
      <c r="AG34" s="124" t="n">
        <f aca="false">IF(OR('CONTROL ASISTENCIA'!AG34="f",'CONTROL ASISTENCIA'!AG34="B"),AG$2,0)</f>
        <v>0</v>
      </c>
      <c r="AH34" s="124" t="n">
        <f aca="false">IF(OR('CONTROL ASISTENCIA'!AH34="f",'CONTROL ASISTENCIA'!AH34="B"),AH$2,0)</f>
        <v>0</v>
      </c>
      <c r="AI34" s="124" t="n">
        <f aca="false">IF(OR('CONTROL ASISTENCIA'!AI34="f",'CONTROL ASISTENCIA'!AI34="B"),AI$2,0)</f>
        <v>0</v>
      </c>
      <c r="AJ34" s="124" t="n">
        <f aca="false">IF(OR('CONTROL ASISTENCIA'!AJ34="f",'CONTROL ASISTENCIA'!AJ34="B"),AJ$2,0)</f>
        <v>0</v>
      </c>
      <c r="AK34" s="124" t="n">
        <f aca="false">IF(OR('CONTROL ASISTENCIA'!AK34="f",'CONTROL ASISTENCIA'!AK34="B"),AK$2,0)</f>
        <v>0</v>
      </c>
      <c r="AL34" s="124" t="n">
        <f aca="false">IF(OR('CONTROL ASISTENCIA'!AL34="f",'CONTROL ASISTENCIA'!AL34="B"),AL$2,0)</f>
        <v>0</v>
      </c>
      <c r="AM34" s="124" t="n">
        <f aca="false">IF(OR('CONTROL ASISTENCIA'!AM34="f",'CONTROL ASISTENCIA'!AM34="B"),AM$2,0)</f>
        <v>0</v>
      </c>
      <c r="AN34" s="124" t="n">
        <f aca="false">IF(OR('CONTROL ASISTENCIA'!AN34="f",'CONTROL ASISTENCIA'!AN34="B"),AN$2,0)</f>
        <v>0</v>
      </c>
      <c r="AO34" s="124" t="n">
        <f aca="false">IF(OR('CONTROL ASISTENCIA'!AO34="f",'CONTROL ASISTENCIA'!AO34="B"),AO$2,0)</f>
        <v>0</v>
      </c>
      <c r="AP34" s="112" t="n">
        <f aca="false">SUM(B34:AO34)</f>
        <v>0</v>
      </c>
    </row>
    <row r="35" customFormat="false" ht="13.8" hidden="false" customHeight="false" outlineLevel="0" collapsed="false">
      <c r="A35" s="112" t="n">
        <f aca="false">'CONTROL ASISTENCIA'!A35</f>
        <v>0</v>
      </c>
      <c r="B35" s="124" t="n">
        <f aca="false">IF(OR('CONTROL ASISTENCIA'!B35="f",'CONTROL ASISTENCIA'!B35="B"),B$2,0)</f>
        <v>0</v>
      </c>
      <c r="C35" s="124" t="n">
        <f aca="false">IF(OR('CONTROL ASISTENCIA'!C35="f",'CONTROL ASISTENCIA'!C35="B"),C$2,0)</f>
        <v>0</v>
      </c>
      <c r="D35" s="124" t="n">
        <f aca="false">IF(OR('CONTROL ASISTENCIA'!D35="f",'CONTROL ASISTENCIA'!D35="B"),D$2,0)</f>
        <v>0</v>
      </c>
      <c r="E35" s="124" t="n">
        <f aca="false">IF(OR('CONTROL ASISTENCIA'!E35="f",'CONTROL ASISTENCIA'!E35="B"),E$2,0)</f>
        <v>0</v>
      </c>
      <c r="F35" s="124" t="n">
        <f aca="false">IF(OR('CONTROL ASISTENCIA'!F35="f",'CONTROL ASISTENCIA'!F35="B"),F$2,0)</f>
        <v>0</v>
      </c>
      <c r="G35" s="124" t="n">
        <f aca="false">IF(OR('CONTROL ASISTENCIA'!G35="f",'CONTROL ASISTENCIA'!G35="B"),G$2,0)</f>
        <v>0</v>
      </c>
      <c r="H35" s="124" t="n">
        <f aca="false">IF(OR('CONTROL ASISTENCIA'!H35="f",'CONTROL ASISTENCIA'!H35="B"),H$2,0)</f>
        <v>0</v>
      </c>
      <c r="I35" s="124" t="n">
        <f aca="false">IF(OR('CONTROL ASISTENCIA'!I35="f",'CONTROL ASISTENCIA'!I35="B"),I$2,0)</f>
        <v>0</v>
      </c>
      <c r="J35" s="124" t="n">
        <f aca="false">IF(OR('CONTROL ASISTENCIA'!J35="f",'CONTROL ASISTENCIA'!J35="B"),J$2,0)</f>
        <v>0</v>
      </c>
      <c r="K35" s="124" t="n">
        <f aca="false">IF(OR('CONTROL ASISTENCIA'!K35="f",'CONTROL ASISTENCIA'!K35="B"),K$2,0)</f>
        <v>0</v>
      </c>
      <c r="L35" s="124" t="n">
        <f aca="false">IF(OR('CONTROL ASISTENCIA'!L35="f",'CONTROL ASISTENCIA'!L35="B"),L$2,0)</f>
        <v>0</v>
      </c>
      <c r="M35" s="124" t="n">
        <f aca="false">IF(OR('CONTROL ASISTENCIA'!M35="f",'CONTROL ASISTENCIA'!M35="B"),M$2,0)</f>
        <v>0</v>
      </c>
      <c r="N35" s="124" t="n">
        <f aca="false">IF(OR('CONTROL ASISTENCIA'!N35="f",'CONTROL ASISTENCIA'!N35="B"),N$2,0)</f>
        <v>0</v>
      </c>
      <c r="O35" s="124" t="n">
        <f aca="false">IF(OR('CONTROL ASISTENCIA'!O35="f",'CONTROL ASISTENCIA'!O35="B"),O$2,0)</f>
        <v>0</v>
      </c>
      <c r="P35" s="124" t="n">
        <f aca="false">IF(OR('CONTROL ASISTENCIA'!P35="f",'CONTROL ASISTENCIA'!P35="B"),P$2,0)</f>
        <v>0</v>
      </c>
      <c r="Q35" s="124" t="n">
        <f aca="false">IF(OR('CONTROL ASISTENCIA'!Q35="f",'CONTROL ASISTENCIA'!Q35="B"),Q$2,0)</f>
        <v>0</v>
      </c>
      <c r="R35" s="124" t="n">
        <f aca="false">IF(OR('CONTROL ASISTENCIA'!R35="f",'CONTROL ASISTENCIA'!R35="B"),R$2,0)</f>
        <v>0</v>
      </c>
      <c r="S35" s="124" t="n">
        <f aca="false">IF(OR('CONTROL ASISTENCIA'!S35="f",'CONTROL ASISTENCIA'!S35="B"),S$2,0)</f>
        <v>0</v>
      </c>
      <c r="T35" s="124" t="n">
        <f aca="false">IF(OR('CONTROL ASISTENCIA'!T35="f",'CONTROL ASISTENCIA'!T35="B"),T$2,0)</f>
        <v>0</v>
      </c>
      <c r="U35" s="124" t="n">
        <f aca="false">IF(OR('CONTROL ASISTENCIA'!U35="f",'CONTROL ASISTENCIA'!U35="B"),U$2,0)</f>
        <v>0</v>
      </c>
      <c r="V35" s="124" t="n">
        <f aca="false">IF(OR('CONTROL ASISTENCIA'!V35="f",'CONTROL ASISTENCIA'!V35="B"),V$2,0)</f>
        <v>0</v>
      </c>
      <c r="W35" s="124" t="n">
        <f aca="false">IF(OR('CONTROL ASISTENCIA'!W35="f",'CONTROL ASISTENCIA'!W35="B"),W$2,0)</f>
        <v>0</v>
      </c>
      <c r="X35" s="124" t="n">
        <f aca="false">IF(OR('CONTROL ASISTENCIA'!X35="f",'CONTROL ASISTENCIA'!X35="B"),X$2,0)</f>
        <v>0</v>
      </c>
      <c r="Y35" s="124" t="n">
        <f aca="false">IF(OR('CONTROL ASISTENCIA'!Y35="f",'CONTROL ASISTENCIA'!Y35="B"),Y$2,0)</f>
        <v>0</v>
      </c>
      <c r="Z35" s="124" t="n">
        <f aca="false">IF(OR('CONTROL ASISTENCIA'!Z35="f",'CONTROL ASISTENCIA'!Z35="B"),Z$2,0)</f>
        <v>0</v>
      </c>
      <c r="AA35" s="124" t="n">
        <f aca="false">IF(OR('CONTROL ASISTENCIA'!AA35="f",'CONTROL ASISTENCIA'!AA35="B"),AA$2,0)</f>
        <v>0</v>
      </c>
      <c r="AB35" s="124" t="n">
        <f aca="false">IF(OR('CONTROL ASISTENCIA'!AB35="f",'CONTROL ASISTENCIA'!AB35="B"),AB$2,0)</f>
        <v>0</v>
      </c>
      <c r="AC35" s="124" t="n">
        <f aca="false">IF(OR('CONTROL ASISTENCIA'!AC35="f",'CONTROL ASISTENCIA'!AC35="B"),AC$2,0)</f>
        <v>0</v>
      </c>
      <c r="AD35" s="124" t="n">
        <f aca="false">IF(OR('CONTROL ASISTENCIA'!AD35="f",'CONTROL ASISTENCIA'!AD35="B"),AD$2,0)</f>
        <v>0</v>
      </c>
      <c r="AE35" s="124" t="n">
        <f aca="false">IF(OR('CONTROL ASISTENCIA'!AE35="f",'CONTROL ASISTENCIA'!AE35="B"),AE$2,0)</f>
        <v>0</v>
      </c>
      <c r="AF35" s="124" t="n">
        <f aca="false">IF(OR('CONTROL ASISTENCIA'!AF35="f",'CONTROL ASISTENCIA'!AF35="B"),AF$2,0)</f>
        <v>0</v>
      </c>
      <c r="AG35" s="124" t="n">
        <f aca="false">IF(OR('CONTROL ASISTENCIA'!AG35="f",'CONTROL ASISTENCIA'!AG35="B"),AG$2,0)</f>
        <v>0</v>
      </c>
      <c r="AH35" s="124" t="n">
        <f aca="false">IF(OR('CONTROL ASISTENCIA'!AH35="f",'CONTROL ASISTENCIA'!AH35="B"),AH$2,0)</f>
        <v>0</v>
      </c>
      <c r="AI35" s="124" t="n">
        <f aca="false">IF(OR('CONTROL ASISTENCIA'!AI35="f",'CONTROL ASISTENCIA'!AI35="B"),AI$2,0)</f>
        <v>0</v>
      </c>
      <c r="AJ35" s="124" t="n">
        <f aca="false">IF(OR('CONTROL ASISTENCIA'!AJ35="f",'CONTROL ASISTENCIA'!AJ35="B"),AJ$2,0)</f>
        <v>0</v>
      </c>
      <c r="AK35" s="124" t="n">
        <f aca="false">IF(OR('CONTROL ASISTENCIA'!AK35="f",'CONTROL ASISTENCIA'!AK35="B"),AK$2,0)</f>
        <v>0</v>
      </c>
      <c r="AL35" s="124" t="n">
        <f aca="false">IF(OR('CONTROL ASISTENCIA'!AL35="f",'CONTROL ASISTENCIA'!AL35="B"),AL$2,0)</f>
        <v>0</v>
      </c>
      <c r="AM35" s="124" t="n">
        <f aca="false">IF(OR('CONTROL ASISTENCIA'!AM35="f",'CONTROL ASISTENCIA'!AM35="B"),AM$2,0)</f>
        <v>0</v>
      </c>
      <c r="AN35" s="124" t="n">
        <f aca="false">IF(OR('CONTROL ASISTENCIA'!AN35="f",'CONTROL ASISTENCIA'!AN35="B"),AN$2,0)</f>
        <v>0</v>
      </c>
      <c r="AO35" s="124" t="n">
        <f aca="false">IF(OR('CONTROL ASISTENCIA'!AO35="f",'CONTROL ASISTENCIA'!AO35="B"),AO$2,0)</f>
        <v>0</v>
      </c>
      <c r="AP35" s="112" t="n">
        <f aca="false">SUM(B35:AO35)</f>
        <v>0</v>
      </c>
    </row>
    <row r="36" customFormat="false" ht="13.8" hidden="false" customHeight="false" outlineLevel="0" collapsed="false">
      <c r="A36" s="112" t="n">
        <f aca="false">'CONTROL ASISTENCIA'!A36</f>
        <v>0</v>
      </c>
      <c r="B36" s="124" t="n">
        <f aca="false">IF(OR('CONTROL ASISTENCIA'!B36="f",'CONTROL ASISTENCIA'!B36="B"),B$2,0)</f>
        <v>0</v>
      </c>
      <c r="C36" s="124" t="n">
        <f aca="false">IF(OR('CONTROL ASISTENCIA'!C36="f",'CONTROL ASISTENCIA'!C36="B"),C$2,0)</f>
        <v>0</v>
      </c>
      <c r="D36" s="124" t="n">
        <f aca="false">IF(OR('CONTROL ASISTENCIA'!D36="f",'CONTROL ASISTENCIA'!D36="B"),D$2,0)</f>
        <v>0</v>
      </c>
      <c r="E36" s="124" t="n">
        <f aca="false">IF(OR('CONTROL ASISTENCIA'!E36="f",'CONTROL ASISTENCIA'!E36="B"),E$2,0)</f>
        <v>0</v>
      </c>
      <c r="F36" s="124" t="n">
        <f aca="false">IF(OR('CONTROL ASISTENCIA'!F36="f",'CONTROL ASISTENCIA'!F36="B"),F$2,0)</f>
        <v>0</v>
      </c>
      <c r="G36" s="124" t="n">
        <f aca="false">IF(OR('CONTROL ASISTENCIA'!G36="f",'CONTROL ASISTENCIA'!G36="B"),G$2,0)</f>
        <v>0</v>
      </c>
      <c r="H36" s="124" t="n">
        <f aca="false">IF(OR('CONTROL ASISTENCIA'!H36="f",'CONTROL ASISTENCIA'!H36="B"),H$2,0)</f>
        <v>0</v>
      </c>
      <c r="I36" s="124" t="n">
        <f aca="false">IF(OR('CONTROL ASISTENCIA'!I36="f",'CONTROL ASISTENCIA'!I36="B"),I$2,0)</f>
        <v>0</v>
      </c>
      <c r="J36" s="124" t="n">
        <f aca="false">IF(OR('CONTROL ASISTENCIA'!J36="f",'CONTROL ASISTENCIA'!J36="B"),J$2,0)</f>
        <v>0</v>
      </c>
      <c r="K36" s="124" t="n">
        <f aca="false">IF(OR('CONTROL ASISTENCIA'!K36="f",'CONTROL ASISTENCIA'!K36="B"),K$2,0)</f>
        <v>0</v>
      </c>
      <c r="L36" s="124" t="n">
        <f aca="false">IF(OR('CONTROL ASISTENCIA'!L36="f",'CONTROL ASISTENCIA'!L36="B"),L$2,0)</f>
        <v>0</v>
      </c>
      <c r="M36" s="124" t="n">
        <f aca="false">IF(OR('CONTROL ASISTENCIA'!M36="f",'CONTROL ASISTENCIA'!M36="B"),M$2,0)</f>
        <v>0</v>
      </c>
      <c r="N36" s="124" t="n">
        <f aca="false">IF(OR('CONTROL ASISTENCIA'!N36="f",'CONTROL ASISTENCIA'!N36="B"),N$2,0)</f>
        <v>0</v>
      </c>
      <c r="O36" s="124" t="n">
        <f aca="false">IF(OR('CONTROL ASISTENCIA'!O36="f",'CONTROL ASISTENCIA'!O36="B"),O$2,0)</f>
        <v>0</v>
      </c>
      <c r="P36" s="124" t="n">
        <f aca="false">IF(OR('CONTROL ASISTENCIA'!P36="f",'CONTROL ASISTENCIA'!P36="B"),P$2,0)</f>
        <v>0</v>
      </c>
      <c r="Q36" s="124" t="n">
        <f aca="false">IF(OR('CONTROL ASISTENCIA'!Q36="f",'CONTROL ASISTENCIA'!Q36="B"),Q$2,0)</f>
        <v>0</v>
      </c>
      <c r="R36" s="124" t="n">
        <f aca="false">IF(OR('CONTROL ASISTENCIA'!R36="f",'CONTROL ASISTENCIA'!R36="B"),R$2,0)</f>
        <v>0</v>
      </c>
      <c r="S36" s="124" t="n">
        <f aca="false">IF(OR('CONTROL ASISTENCIA'!S36="f",'CONTROL ASISTENCIA'!S36="B"),S$2,0)</f>
        <v>0</v>
      </c>
      <c r="T36" s="124" t="n">
        <f aca="false">IF(OR('CONTROL ASISTENCIA'!T36="f",'CONTROL ASISTENCIA'!T36="B"),T$2,0)</f>
        <v>0</v>
      </c>
      <c r="U36" s="124" t="n">
        <f aca="false">IF(OR('CONTROL ASISTENCIA'!U36="f",'CONTROL ASISTENCIA'!U36="B"),U$2,0)</f>
        <v>0</v>
      </c>
      <c r="V36" s="124" t="n">
        <f aca="false">IF(OR('CONTROL ASISTENCIA'!V36="f",'CONTROL ASISTENCIA'!V36="B"),V$2,0)</f>
        <v>0</v>
      </c>
      <c r="W36" s="124" t="n">
        <f aca="false">IF(OR('CONTROL ASISTENCIA'!W36="f",'CONTROL ASISTENCIA'!W36="B"),W$2,0)</f>
        <v>0</v>
      </c>
      <c r="X36" s="124" t="n">
        <f aca="false">IF(OR('CONTROL ASISTENCIA'!X36="f",'CONTROL ASISTENCIA'!X36="B"),X$2,0)</f>
        <v>0</v>
      </c>
      <c r="Y36" s="124" t="n">
        <f aca="false">IF(OR('CONTROL ASISTENCIA'!Y36="f",'CONTROL ASISTENCIA'!Y36="B"),Y$2,0)</f>
        <v>0</v>
      </c>
      <c r="Z36" s="124" t="n">
        <f aca="false">IF(OR('CONTROL ASISTENCIA'!Z36="f",'CONTROL ASISTENCIA'!Z36="B"),Z$2,0)</f>
        <v>0</v>
      </c>
      <c r="AA36" s="124" t="n">
        <f aca="false">IF(OR('CONTROL ASISTENCIA'!AA36="f",'CONTROL ASISTENCIA'!AA36="B"),AA$2,0)</f>
        <v>0</v>
      </c>
      <c r="AB36" s="124" t="n">
        <f aca="false">IF(OR('CONTROL ASISTENCIA'!AB36="f",'CONTROL ASISTENCIA'!AB36="B"),AB$2,0)</f>
        <v>0</v>
      </c>
      <c r="AC36" s="124" t="n">
        <f aca="false">IF(OR('CONTROL ASISTENCIA'!AC36="f",'CONTROL ASISTENCIA'!AC36="B"),AC$2,0)</f>
        <v>0</v>
      </c>
      <c r="AD36" s="124" t="n">
        <f aca="false">IF(OR('CONTROL ASISTENCIA'!AD36="f",'CONTROL ASISTENCIA'!AD36="B"),AD$2,0)</f>
        <v>0</v>
      </c>
      <c r="AE36" s="124" t="n">
        <f aca="false">IF(OR('CONTROL ASISTENCIA'!AE36="f",'CONTROL ASISTENCIA'!AE36="B"),AE$2,0)</f>
        <v>0</v>
      </c>
      <c r="AF36" s="124" t="n">
        <f aca="false">IF(OR('CONTROL ASISTENCIA'!AF36="f",'CONTROL ASISTENCIA'!AF36="B"),AF$2,0)</f>
        <v>0</v>
      </c>
      <c r="AG36" s="124" t="n">
        <f aca="false">IF(OR('CONTROL ASISTENCIA'!AG36="f",'CONTROL ASISTENCIA'!AG36="B"),AG$2,0)</f>
        <v>0</v>
      </c>
      <c r="AH36" s="124" t="n">
        <f aca="false">IF(OR('CONTROL ASISTENCIA'!AH36="f",'CONTROL ASISTENCIA'!AH36="B"),AH$2,0)</f>
        <v>0</v>
      </c>
      <c r="AI36" s="124" t="n">
        <f aca="false">IF(OR('CONTROL ASISTENCIA'!AI36="f",'CONTROL ASISTENCIA'!AI36="B"),AI$2,0)</f>
        <v>0</v>
      </c>
      <c r="AJ36" s="124" t="n">
        <f aca="false">IF(OR('CONTROL ASISTENCIA'!AJ36="f",'CONTROL ASISTENCIA'!AJ36="B"),AJ$2,0)</f>
        <v>0</v>
      </c>
      <c r="AK36" s="124" t="n">
        <f aca="false">IF(OR('CONTROL ASISTENCIA'!AK36="f",'CONTROL ASISTENCIA'!AK36="B"),AK$2,0)</f>
        <v>0</v>
      </c>
      <c r="AL36" s="124" t="n">
        <f aca="false">IF(OR('CONTROL ASISTENCIA'!AL36="f",'CONTROL ASISTENCIA'!AL36="B"),AL$2,0)</f>
        <v>0</v>
      </c>
      <c r="AM36" s="124" t="n">
        <f aca="false">IF(OR('CONTROL ASISTENCIA'!AM36="f",'CONTROL ASISTENCIA'!AM36="B"),AM$2,0)</f>
        <v>0</v>
      </c>
      <c r="AN36" s="124" t="n">
        <f aca="false">IF(OR('CONTROL ASISTENCIA'!AN36="f",'CONTROL ASISTENCIA'!AN36="B"),AN$2,0)</f>
        <v>0</v>
      </c>
      <c r="AO36" s="124" t="n">
        <f aca="false">IF(OR('CONTROL ASISTENCIA'!AO36="f",'CONTROL ASISTENCIA'!AO36="B"),AO$2,0)</f>
        <v>0</v>
      </c>
      <c r="AP36" s="112" t="n">
        <f aca="false">SUM(B36:AO36)</f>
        <v>0</v>
      </c>
    </row>
    <row r="37" customFormat="false" ht="13.8" hidden="false" customHeight="false" outlineLevel="0" collapsed="false">
      <c r="A37" s="112" t="n">
        <f aca="false">'CONTROL ASISTENCIA'!A37</f>
        <v>0</v>
      </c>
      <c r="B37" s="124" t="n">
        <f aca="false">IF(OR('CONTROL ASISTENCIA'!B37="f",'CONTROL ASISTENCIA'!B37="B"),B$2,0)</f>
        <v>0</v>
      </c>
      <c r="C37" s="124" t="n">
        <f aca="false">IF(OR('CONTROL ASISTENCIA'!C37="f",'CONTROL ASISTENCIA'!C37="B"),C$2,0)</f>
        <v>0</v>
      </c>
      <c r="D37" s="124" t="n">
        <f aca="false">IF(OR('CONTROL ASISTENCIA'!D37="f",'CONTROL ASISTENCIA'!D37="B"),D$2,0)</f>
        <v>0</v>
      </c>
      <c r="E37" s="124" t="n">
        <f aca="false">IF(OR('CONTROL ASISTENCIA'!E37="f",'CONTROL ASISTENCIA'!E37="B"),E$2,0)</f>
        <v>0</v>
      </c>
      <c r="F37" s="124" t="n">
        <f aca="false">IF(OR('CONTROL ASISTENCIA'!F37="f",'CONTROL ASISTENCIA'!F37="B"),F$2,0)</f>
        <v>0</v>
      </c>
      <c r="G37" s="124" t="n">
        <f aca="false">IF(OR('CONTROL ASISTENCIA'!G37="f",'CONTROL ASISTENCIA'!G37="B"),G$2,0)</f>
        <v>0</v>
      </c>
      <c r="H37" s="124" t="n">
        <f aca="false">IF(OR('CONTROL ASISTENCIA'!H37="f",'CONTROL ASISTENCIA'!H37="B"),H$2,0)</f>
        <v>0</v>
      </c>
      <c r="I37" s="124" t="n">
        <f aca="false">IF(OR('CONTROL ASISTENCIA'!I37="f",'CONTROL ASISTENCIA'!I37="B"),I$2,0)</f>
        <v>0</v>
      </c>
      <c r="J37" s="124" t="n">
        <f aca="false">IF(OR('CONTROL ASISTENCIA'!J37="f",'CONTROL ASISTENCIA'!J37="B"),J$2,0)</f>
        <v>0</v>
      </c>
      <c r="K37" s="124" t="n">
        <f aca="false">IF(OR('CONTROL ASISTENCIA'!K37="f",'CONTROL ASISTENCIA'!K37="B"),K$2,0)</f>
        <v>0</v>
      </c>
      <c r="L37" s="124" t="n">
        <f aca="false">IF(OR('CONTROL ASISTENCIA'!L37="f",'CONTROL ASISTENCIA'!L37="B"),L$2,0)</f>
        <v>0</v>
      </c>
      <c r="M37" s="124" t="n">
        <f aca="false">IF(OR('CONTROL ASISTENCIA'!M37="f",'CONTROL ASISTENCIA'!M37="B"),M$2,0)</f>
        <v>0</v>
      </c>
      <c r="N37" s="124" t="n">
        <f aca="false">IF(OR('CONTROL ASISTENCIA'!N37="f",'CONTROL ASISTENCIA'!N37="B"),N$2,0)</f>
        <v>0</v>
      </c>
      <c r="O37" s="124" t="n">
        <f aca="false">IF(OR('CONTROL ASISTENCIA'!O37="f",'CONTROL ASISTENCIA'!O37="B"),O$2,0)</f>
        <v>0</v>
      </c>
      <c r="P37" s="124" t="n">
        <f aca="false">IF(OR('CONTROL ASISTENCIA'!P37="f",'CONTROL ASISTENCIA'!P37="B"),P$2,0)</f>
        <v>0</v>
      </c>
      <c r="Q37" s="124" t="n">
        <f aca="false">IF(OR('CONTROL ASISTENCIA'!Q37="f",'CONTROL ASISTENCIA'!Q37="B"),Q$2,0)</f>
        <v>0</v>
      </c>
      <c r="R37" s="124" t="n">
        <f aca="false">IF(OR('CONTROL ASISTENCIA'!R37="f",'CONTROL ASISTENCIA'!R37="B"),R$2,0)</f>
        <v>0</v>
      </c>
      <c r="S37" s="124" t="n">
        <f aca="false">IF(OR('CONTROL ASISTENCIA'!S37="f",'CONTROL ASISTENCIA'!S37="B"),S$2,0)</f>
        <v>0</v>
      </c>
      <c r="T37" s="124" t="n">
        <f aca="false">IF(OR('CONTROL ASISTENCIA'!T37="f",'CONTROL ASISTENCIA'!T37="B"),T$2,0)</f>
        <v>0</v>
      </c>
      <c r="U37" s="124" t="n">
        <f aca="false">IF(OR('CONTROL ASISTENCIA'!U37="f",'CONTROL ASISTENCIA'!U37="B"),U$2,0)</f>
        <v>0</v>
      </c>
      <c r="V37" s="124" t="n">
        <f aca="false">IF(OR('CONTROL ASISTENCIA'!V37="f",'CONTROL ASISTENCIA'!V37="B"),V$2,0)</f>
        <v>0</v>
      </c>
      <c r="W37" s="124" t="n">
        <f aca="false">IF(OR('CONTROL ASISTENCIA'!W37="f",'CONTROL ASISTENCIA'!W37="B"),W$2,0)</f>
        <v>0</v>
      </c>
      <c r="X37" s="124" t="n">
        <f aca="false">IF(OR('CONTROL ASISTENCIA'!X37="f",'CONTROL ASISTENCIA'!X37="B"),X$2,0)</f>
        <v>0</v>
      </c>
      <c r="Y37" s="124" t="n">
        <f aca="false">IF(OR('CONTROL ASISTENCIA'!Y37="f",'CONTROL ASISTENCIA'!Y37="B"),Y$2,0)</f>
        <v>0</v>
      </c>
      <c r="Z37" s="124" t="n">
        <f aca="false">IF(OR('CONTROL ASISTENCIA'!Z37="f",'CONTROL ASISTENCIA'!Z37="B"),Z$2,0)</f>
        <v>0</v>
      </c>
      <c r="AA37" s="124" t="n">
        <f aca="false">IF(OR('CONTROL ASISTENCIA'!AA37="f",'CONTROL ASISTENCIA'!AA37="B"),AA$2,0)</f>
        <v>0</v>
      </c>
      <c r="AB37" s="124" t="n">
        <f aca="false">IF(OR('CONTROL ASISTENCIA'!AB37="f",'CONTROL ASISTENCIA'!AB37="B"),AB$2,0)</f>
        <v>0</v>
      </c>
      <c r="AC37" s="124" t="n">
        <f aca="false">IF(OR('CONTROL ASISTENCIA'!AC37="f",'CONTROL ASISTENCIA'!AC37="B"),AC$2,0)</f>
        <v>0</v>
      </c>
      <c r="AD37" s="124" t="n">
        <f aca="false">IF(OR('CONTROL ASISTENCIA'!AD37="f",'CONTROL ASISTENCIA'!AD37="B"),AD$2,0)</f>
        <v>0</v>
      </c>
      <c r="AE37" s="124" t="n">
        <f aca="false">IF(OR('CONTROL ASISTENCIA'!AE37="f",'CONTROL ASISTENCIA'!AE37="B"),AE$2,0)</f>
        <v>0</v>
      </c>
      <c r="AF37" s="124" t="n">
        <f aca="false">IF(OR('CONTROL ASISTENCIA'!AF37="f",'CONTROL ASISTENCIA'!AF37="B"),AF$2,0)</f>
        <v>0</v>
      </c>
      <c r="AG37" s="124" t="n">
        <f aca="false">IF(OR('CONTROL ASISTENCIA'!AG37="f",'CONTROL ASISTENCIA'!AG37="B"),AG$2,0)</f>
        <v>0</v>
      </c>
      <c r="AH37" s="124" t="n">
        <f aca="false">IF(OR('CONTROL ASISTENCIA'!AH37="f",'CONTROL ASISTENCIA'!AH37="B"),AH$2,0)</f>
        <v>0</v>
      </c>
      <c r="AI37" s="124" t="n">
        <f aca="false">IF(OR('CONTROL ASISTENCIA'!AI37="f",'CONTROL ASISTENCIA'!AI37="B"),AI$2,0)</f>
        <v>0</v>
      </c>
      <c r="AJ37" s="124" t="n">
        <f aca="false">IF(OR('CONTROL ASISTENCIA'!AJ37="f",'CONTROL ASISTENCIA'!AJ37="B"),AJ$2,0)</f>
        <v>0</v>
      </c>
      <c r="AK37" s="124" t="n">
        <f aca="false">IF(OR('CONTROL ASISTENCIA'!AK37="f",'CONTROL ASISTENCIA'!AK37="B"),AK$2,0)</f>
        <v>0</v>
      </c>
      <c r="AL37" s="124" t="n">
        <f aca="false">IF(OR('CONTROL ASISTENCIA'!AL37="f",'CONTROL ASISTENCIA'!AL37="B"),AL$2,0)</f>
        <v>0</v>
      </c>
      <c r="AM37" s="124" t="n">
        <f aca="false">IF(OR('CONTROL ASISTENCIA'!AM37="f",'CONTROL ASISTENCIA'!AM37="B"),AM$2,0)</f>
        <v>0</v>
      </c>
      <c r="AN37" s="124" t="n">
        <f aca="false">IF(OR('CONTROL ASISTENCIA'!AN37="f",'CONTROL ASISTENCIA'!AN37="B"),AN$2,0)</f>
        <v>0</v>
      </c>
      <c r="AO37" s="124" t="n">
        <f aca="false">IF(OR('CONTROL ASISTENCIA'!AO37="f",'CONTROL ASISTENCIA'!AO37="B"),AO$2,0)</f>
        <v>0</v>
      </c>
      <c r="AP37" s="112" t="n">
        <f aca="false">SUM(B37:AO37)</f>
        <v>0</v>
      </c>
    </row>
    <row r="38" customFormat="false" ht="13.8" hidden="false" customHeight="false" outlineLevel="0" collapsed="false">
      <c r="A38" s="112" t="n">
        <f aca="false">'CONTROL ASISTENCIA'!A38</f>
        <v>0</v>
      </c>
      <c r="B38" s="124" t="n">
        <f aca="false">IF(OR('CONTROL ASISTENCIA'!B38="f",'CONTROL ASISTENCIA'!B38="B"),B$2,0)</f>
        <v>0</v>
      </c>
      <c r="C38" s="124" t="n">
        <f aca="false">IF(OR('CONTROL ASISTENCIA'!C38="f",'CONTROL ASISTENCIA'!C38="B"),C$2,0)</f>
        <v>0</v>
      </c>
      <c r="D38" s="124" t="n">
        <f aca="false">IF(OR('CONTROL ASISTENCIA'!D38="f",'CONTROL ASISTENCIA'!D38="B"),D$2,0)</f>
        <v>0</v>
      </c>
      <c r="E38" s="124" t="n">
        <f aca="false">IF(OR('CONTROL ASISTENCIA'!E38="f",'CONTROL ASISTENCIA'!E38="B"),E$2,0)</f>
        <v>0</v>
      </c>
      <c r="F38" s="124" t="n">
        <f aca="false">IF(OR('CONTROL ASISTENCIA'!F38="f",'CONTROL ASISTENCIA'!F38="B"),F$2,0)</f>
        <v>0</v>
      </c>
      <c r="G38" s="124" t="n">
        <f aca="false">IF(OR('CONTROL ASISTENCIA'!G38="f",'CONTROL ASISTENCIA'!G38="B"),G$2,0)</f>
        <v>0</v>
      </c>
      <c r="H38" s="124" t="n">
        <f aca="false">IF(OR('CONTROL ASISTENCIA'!H38="f",'CONTROL ASISTENCIA'!H38="B"),H$2,0)</f>
        <v>0</v>
      </c>
      <c r="I38" s="124" t="n">
        <f aca="false">IF(OR('CONTROL ASISTENCIA'!I38="f",'CONTROL ASISTENCIA'!I38="B"),I$2,0)</f>
        <v>0</v>
      </c>
      <c r="J38" s="124" t="n">
        <f aca="false">IF(OR('CONTROL ASISTENCIA'!J38="f",'CONTROL ASISTENCIA'!J38="B"),J$2,0)</f>
        <v>0</v>
      </c>
      <c r="K38" s="124" t="n">
        <f aca="false">IF(OR('CONTROL ASISTENCIA'!K38="f",'CONTROL ASISTENCIA'!K38="B"),K$2,0)</f>
        <v>0</v>
      </c>
      <c r="L38" s="124" t="n">
        <f aca="false">IF(OR('CONTROL ASISTENCIA'!L38="f",'CONTROL ASISTENCIA'!L38="B"),L$2,0)</f>
        <v>0</v>
      </c>
      <c r="M38" s="124" t="n">
        <f aca="false">IF(OR('CONTROL ASISTENCIA'!M38="f",'CONTROL ASISTENCIA'!M38="B"),M$2,0)</f>
        <v>0</v>
      </c>
      <c r="N38" s="124" t="n">
        <f aca="false">IF(OR('CONTROL ASISTENCIA'!N38="f",'CONTROL ASISTENCIA'!N38="B"),N$2,0)</f>
        <v>0</v>
      </c>
      <c r="O38" s="124" t="n">
        <f aca="false">IF(OR('CONTROL ASISTENCIA'!O38="f",'CONTROL ASISTENCIA'!O38="B"),O$2,0)</f>
        <v>0</v>
      </c>
      <c r="P38" s="124" t="n">
        <f aca="false">IF(OR('CONTROL ASISTENCIA'!P38="f",'CONTROL ASISTENCIA'!P38="B"),P$2,0)</f>
        <v>0</v>
      </c>
      <c r="Q38" s="124" t="n">
        <f aca="false">IF(OR('CONTROL ASISTENCIA'!Q38="f",'CONTROL ASISTENCIA'!Q38="B"),Q$2,0)</f>
        <v>0</v>
      </c>
      <c r="R38" s="124" t="n">
        <f aca="false">IF(OR('CONTROL ASISTENCIA'!R38="f",'CONTROL ASISTENCIA'!R38="B"),R$2,0)</f>
        <v>0</v>
      </c>
      <c r="S38" s="124" t="n">
        <f aca="false">IF(OR('CONTROL ASISTENCIA'!S38="f",'CONTROL ASISTENCIA'!S38="B"),S$2,0)</f>
        <v>0</v>
      </c>
      <c r="T38" s="124" t="n">
        <f aca="false">IF(OR('CONTROL ASISTENCIA'!T38="f",'CONTROL ASISTENCIA'!T38="B"),T$2,0)</f>
        <v>0</v>
      </c>
      <c r="U38" s="124" t="n">
        <f aca="false">IF(OR('CONTROL ASISTENCIA'!U38="f",'CONTROL ASISTENCIA'!U38="B"),U$2,0)</f>
        <v>0</v>
      </c>
      <c r="V38" s="124" t="n">
        <f aca="false">IF(OR('CONTROL ASISTENCIA'!V38="f",'CONTROL ASISTENCIA'!V38="B"),V$2,0)</f>
        <v>0</v>
      </c>
      <c r="W38" s="124" t="n">
        <f aca="false">IF(OR('CONTROL ASISTENCIA'!W38="f",'CONTROL ASISTENCIA'!W38="B"),W$2,0)</f>
        <v>0</v>
      </c>
      <c r="X38" s="124" t="n">
        <f aca="false">IF(OR('CONTROL ASISTENCIA'!X38="f",'CONTROL ASISTENCIA'!X38="B"),X$2,0)</f>
        <v>0</v>
      </c>
      <c r="Y38" s="124" t="n">
        <f aca="false">IF(OR('CONTROL ASISTENCIA'!Y38="f",'CONTROL ASISTENCIA'!Y38="B"),Y$2,0)</f>
        <v>0</v>
      </c>
      <c r="Z38" s="124" t="n">
        <f aca="false">IF(OR('CONTROL ASISTENCIA'!Z38="f",'CONTROL ASISTENCIA'!Z38="B"),Z$2,0)</f>
        <v>0</v>
      </c>
      <c r="AA38" s="124" t="n">
        <f aca="false">IF(OR('CONTROL ASISTENCIA'!AA38="f",'CONTROL ASISTENCIA'!AA38="B"),AA$2,0)</f>
        <v>0</v>
      </c>
      <c r="AB38" s="124" t="n">
        <f aca="false">IF(OR('CONTROL ASISTENCIA'!AB38="f",'CONTROL ASISTENCIA'!AB38="B"),AB$2,0)</f>
        <v>0</v>
      </c>
      <c r="AC38" s="124" t="n">
        <f aca="false">IF(OR('CONTROL ASISTENCIA'!AC38="f",'CONTROL ASISTENCIA'!AC38="B"),AC$2,0)</f>
        <v>0</v>
      </c>
      <c r="AD38" s="124" t="n">
        <f aca="false">IF(OR('CONTROL ASISTENCIA'!AD38="f",'CONTROL ASISTENCIA'!AD38="B"),AD$2,0)</f>
        <v>0</v>
      </c>
      <c r="AE38" s="124" t="n">
        <f aca="false">IF(OR('CONTROL ASISTENCIA'!AE38="f",'CONTROL ASISTENCIA'!AE38="B"),AE$2,0)</f>
        <v>0</v>
      </c>
      <c r="AF38" s="124" t="n">
        <f aca="false">IF(OR('CONTROL ASISTENCIA'!AF38="f",'CONTROL ASISTENCIA'!AF38="B"),AF$2,0)</f>
        <v>0</v>
      </c>
      <c r="AG38" s="124" t="n">
        <f aca="false">IF(OR('CONTROL ASISTENCIA'!AG38="f",'CONTROL ASISTENCIA'!AG38="B"),AG$2,0)</f>
        <v>0</v>
      </c>
      <c r="AH38" s="124" t="n">
        <f aca="false">IF(OR('CONTROL ASISTENCIA'!AH38="f",'CONTROL ASISTENCIA'!AH38="B"),AH$2,0)</f>
        <v>0</v>
      </c>
      <c r="AI38" s="124" t="n">
        <f aca="false">IF(OR('CONTROL ASISTENCIA'!AI38="f",'CONTROL ASISTENCIA'!AI38="B"),AI$2,0)</f>
        <v>0</v>
      </c>
      <c r="AJ38" s="124" t="n">
        <f aca="false">IF(OR('CONTROL ASISTENCIA'!AJ38="f",'CONTROL ASISTENCIA'!AJ38="B"),AJ$2,0)</f>
        <v>0</v>
      </c>
      <c r="AK38" s="124" t="n">
        <f aca="false">IF(OR('CONTROL ASISTENCIA'!AK38="f",'CONTROL ASISTENCIA'!AK38="B"),AK$2,0)</f>
        <v>0</v>
      </c>
      <c r="AL38" s="124" t="n">
        <f aca="false">IF(OR('CONTROL ASISTENCIA'!AL38="f",'CONTROL ASISTENCIA'!AL38="B"),AL$2,0)</f>
        <v>0</v>
      </c>
      <c r="AM38" s="124" t="n">
        <f aca="false">IF(OR('CONTROL ASISTENCIA'!AM38="f",'CONTROL ASISTENCIA'!AM38="B"),AM$2,0)</f>
        <v>0</v>
      </c>
      <c r="AN38" s="124" t="n">
        <f aca="false">IF(OR('CONTROL ASISTENCIA'!AN38="f",'CONTROL ASISTENCIA'!AN38="B"),AN$2,0)</f>
        <v>0</v>
      </c>
      <c r="AO38" s="124" t="n">
        <f aca="false">IF(OR('CONTROL ASISTENCIA'!AO38="f",'CONTROL ASISTENCIA'!AO38="B"),AO$2,0)</f>
        <v>0</v>
      </c>
      <c r="AP38" s="112" t="n">
        <f aca="false">SUM(B38:AO38)</f>
        <v>0</v>
      </c>
    </row>
    <row r="39" customFormat="false" ht="13.8" hidden="false" customHeight="false" outlineLevel="0" collapsed="false">
      <c r="A39" s="112" t="n">
        <f aca="false">'CONTROL ASISTENCIA'!A39</f>
        <v>0</v>
      </c>
      <c r="B39" s="124" t="n">
        <f aca="false">IF(OR('CONTROL ASISTENCIA'!B39="f",'CONTROL ASISTENCIA'!B39="B"),B$2,0)</f>
        <v>0</v>
      </c>
      <c r="C39" s="124" t="n">
        <f aca="false">IF(OR('CONTROL ASISTENCIA'!C39="f",'CONTROL ASISTENCIA'!C39="B"),C$2,0)</f>
        <v>0</v>
      </c>
      <c r="D39" s="124" t="n">
        <f aca="false">IF(OR('CONTROL ASISTENCIA'!D39="f",'CONTROL ASISTENCIA'!D39="B"),D$2,0)</f>
        <v>0</v>
      </c>
      <c r="E39" s="124" t="n">
        <f aca="false">IF(OR('CONTROL ASISTENCIA'!E39="f",'CONTROL ASISTENCIA'!E39="B"),E$2,0)</f>
        <v>0</v>
      </c>
      <c r="F39" s="124" t="n">
        <f aca="false">IF(OR('CONTROL ASISTENCIA'!F39="f",'CONTROL ASISTENCIA'!F39="B"),F$2,0)</f>
        <v>0</v>
      </c>
      <c r="G39" s="124" t="n">
        <f aca="false">IF(OR('CONTROL ASISTENCIA'!G39="f",'CONTROL ASISTENCIA'!G39="B"),G$2,0)</f>
        <v>0</v>
      </c>
      <c r="H39" s="124" t="n">
        <f aca="false">IF(OR('CONTROL ASISTENCIA'!H39="f",'CONTROL ASISTENCIA'!H39="B"),H$2,0)</f>
        <v>0</v>
      </c>
      <c r="I39" s="124" t="n">
        <f aca="false">IF(OR('CONTROL ASISTENCIA'!I39="f",'CONTROL ASISTENCIA'!I39="B"),I$2,0)</f>
        <v>0</v>
      </c>
      <c r="J39" s="124" t="n">
        <f aca="false">IF(OR('CONTROL ASISTENCIA'!J39="f",'CONTROL ASISTENCIA'!J39="B"),J$2,0)</f>
        <v>0</v>
      </c>
      <c r="K39" s="124" t="n">
        <f aca="false">IF(OR('CONTROL ASISTENCIA'!K39="f",'CONTROL ASISTENCIA'!K39="B"),K$2,0)</f>
        <v>0</v>
      </c>
      <c r="L39" s="124" t="n">
        <f aca="false">IF(OR('CONTROL ASISTENCIA'!L39="f",'CONTROL ASISTENCIA'!L39="B"),L$2,0)</f>
        <v>0</v>
      </c>
      <c r="M39" s="124" t="n">
        <f aca="false">IF(OR('CONTROL ASISTENCIA'!M39="f",'CONTROL ASISTENCIA'!M39="B"),M$2,0)</f>
        <v>0</v>
      </c>
      <c r="N39" s="124" t="n">
        <f aca="false">IF(OR('CONTROL ASISTENCIA'!N39="f",'CONTROL ASISTENCIA'!N39="B"),N$2,0)</f>
        <v>0</v>
      </c>
      <c r="O39" s="124" t="n">
        <f aca="false">IF(OR('CONTROL ASISTENCIA'!O39="f",'CONTROL ASISTENCIA'!O39="B"),O$2,0)</f>
        <v>0</v>
      </c>
      <c r="P39" s="124" t="n">
        <f aca="false">IF(OR('CONTROL ASISTENCIA'!P39="f",'CONTROL ASISTENCIA'!P39="B"),P$2,0)</f>
        <v>0</v>
      </c>
      <c r="Q39" s="124" t="n">
        <f aca="false">IF(OR('CONTROL ASISTENCIA'!Q39="f",'CONTROL ASISTENCIA'!Q39="B"),Q$2,0)</f>
        <v>0</v>
      </c>
      <c r="R39" s="124" t="n">
        <f aca="false">IF(OR('CONTROL ASISTENCIA'!R39="f",'CONTROL ASISTENCIA'!R39="B"),R$2,0)</f>
        <v>0</v>
      </c>
      <c r="S39" s="124" t="n">
        <f aca="false">IF(OR('CONTROL ASISTENCIA'!S39="f",'CONTROL ASISTENCIA'!S39="B"),S$2,0)</f>
        <v>0</v>
      </c>
      <c r="T39" s="124" t="n">
        <f aca="false">IF(OR('CONTROL ASISTENCIA'!T39="f",'CONTROL ASISTENCIA'!T39="B"),T$2,0)</f>
        <v>0</v>
      </c>
      <c r="U39" s="124" t="n">
        <f aca="false">IF(OR('CONTROL ASISTENCIA'!U39="f",'CONTROL ASISTENCIA'!U39="B"),U$2,0)</f>
        <v>0</v>
      </c>
      <c r="V39" s="124" t="n">
        <f aca="false">IF(OR('CONTROL ASISTENCIA'!V39="f",'CONTROL ASISTENCIA'!V39="B"),V$2,0)</f>
        <v>0</v>
      </c>
      <c r="W39" s="124" t="n">
        <f aca="false">IF(OR('CONTROL ASISTENCIA'!W39="f",'CONTROL ASISTENCIA'!W39="B"),W$2,0)</f>
        <v>0</v>
      </c>
      <c r="X39" s="124" t="n">
        <f aca="false">IF(OR('CONTROL ASISTENCIA'!X39="f",'CONTROL ASISTENCIA'!X39="B"),X$2,0)</f>
        <v>0</v>
      </c>
      <c r="Y39" s="124" t="n">
        <f aca="false">IF(OR('CONTROL ASISTENCIA'!Y39="f",'CONTROL ASISTENCIA'!Y39="B"),Y$2,0)</f>
        <v>0</v>
      </c>
      <c r="Z39" s="124" t="n">
        <f aca="false">IF(OR('CONTROL ASISTENCIA'!Z39="f",'CONTROL ASISTENCIA'!Z39="B"),Z$2,0)</f>
        <v>0</v>
      </c>
      <c r="AA39" s="124" t="n">
        <f aca="false">IF(OR('CONTROL ASISTENCIA'!AA39="f",'CONTROL ASISTENCIA'!AA39="B"),AA$2,0)</f>
        <v>0</v>
      </c>
      <c r="AB39" s="124" t="n">
        <f aca="false">IF(OR('CONTROL ASISTENCIA'!AB39="f",'CONTROL ASISTENCIA'!AB39="B"),AB$2,0)</f>
        <v>0</v>
      </c>
      <c r="AC39" s="124" t="n">
        <f aca="false">IF(OR('CONTROL ASISTENCIA'!AC39="f",'CONTROL ASISTENCIA'!AC39="B"),AC$2,0)</f>
        <v>0</v>
      </c>
      <c r="AD39" s="124" t="n">
        <f aca="false">IF(OR('CONTROL ASISTENCIA'!AD39="f",'CONTROL ASISTENCIA'!AD39="B"),AD$2,0)</f>
        <v>0</v>
      </c>
      <c r="AE39" s="124" t="n">
        <f aca="false">IF(OR('CONTROL ASISTENCIA'!AE39="f",'CONTROL ASISTENCIA'!AE39="B"),AE$2,0)</f>
        <v>0</v>
      </c>
      <c r="AF39" s="124" t="n">
        <f aca="false">IF(OR('CONTROL ASISTENCIA'!AF39="f",'CONTROL ASISTENCIA'!AF39="B"),AF$2,0)</f>
        <v>0</v>
      </c>
      <c r="AG39" s="124" t="n">
        <f aca="false">IF(OR('CONTROL ASISTENCIA'!AG39="f",'CONTROL ASISTENCIA'!AG39="B"),AG$2,0)</f>
        <v>0</v>
      </c>
      <c r="AH39" s="124" t="n">
        <f aca="false">IF(OR('CONTROL ASISTENCIA'!AH39="f",'CONTROL ASISTENCIA'!AH39="B"),AH$2,0)</f>
        <v>0</v>
      </c>
      <c r="AI39" s="124" t="n">
        <f aca="false">IF(OR('CONTROL ASISTENCIA'!AI39="f",'CONTROL ASISTENCIA'!AI39="B"),AI$2,0)</f>
        <v>0</v>
      </c>
      <c r="AJ39" s="124" t="n">
        <f aca="false">IF(OR('CONTROL ASISTENCIA'!AJ39="f",'CONTROL ASISTENCIA'!AJ39="B"),AJ$2,0)</f>
        <v>0</v>
      </c>
      <c r="AK39" s="124" t="n">
        <f aca="false">IF(OR('CONTROL ASISTENCIA'!AK39="f",'CONTROL ASISTENCIA'!AK39="B"),AK$2,0)</f>
        <v>0</v>
      </c>
      <c r="AL39" s="124" t="n">
        <f aca="false">IF(OR('CONTROL ASISTENCIA'!AL39="f",'CONTROL ASISTENCIA'!AL39="B"),AL$2,0)</f>
        <v>0</v>
      </c>
      <c r="AM39" s="124" t="n">
        <f aca="false">IF(OR('CONTROL ASISTENCIA'!AM39="f",'CONTROL ASISTENCIA'!AM39="B"),AM$2,0)</f>
        <v>0</v>
      </c>
      <c r="AN39" s="124" t="n">
        <f aca="false">IF(OR('CONTROL ASISTENCIA'!AN39="f",'CONTROL ASISTENCIA'!AN39="B"),AN$2,0)</f>
        <v>0</v>
      </c>
      <c r="AO39" s="124" t="n">
        <f aca="false">IF(OR('CONTROL ASISTENCIA'!AO39="f",'CONTROL ASISTENCIA'!AO39="B"),AO$2,0)</f>
        <v>0</v>
      </c>
      <c r="AP39" s="112" t="n">
        <f aca="false">SUM(B39:AO39)</f>
        <v>0</v>
      </c>
    </row>
    <row r="40" customFormat="false" ht="13.8" hidden="false" customHeight="false" outlineLevel="0" collapsed="false">
      <c r="A40" s="112" t="n">
        <f aca="false">'CONTROL ASISTENCIA'!A40</f>
        <v>0</v>
      </c>
      <c r="B40" s="124" t="n">
        <f aca="false">IF(OR('CONTROL ASISTENCIA'!B40="f",'CONTROL ASISTENCIA'!B40="B"),B$2,0)</f>
        <v>0</v>
      </c>
      <c r="C40" s="124" t="n">
        <f aca="false">IF(OR('CONTROL ASISTENCIA'!C40="f",'CONTROL ASISTENCIA'!C40="B"),C$2,0)</f>
        <v>0</v>
      </c>
      <c r="D40" s="124" t="n">
        <f aca="false">IF(OR('CONTROL ASISTENCIA'!D40="f",'CONTROL ASISTENCIA'!D40="B"),D$2,0)</f>
        <v>0</v>
      </c>
      <c r="E40" s="124" t="n">
        <f aca="false">IF(OR('CONTROL ASISTENCIA'!E40="f",'CONTROL ASISTENCIA'!E40="B"),E$2,0)</f>
        <v>0</v>
      </c>
      <c r="F40" s="124" t="n">
        <f aca="false">IF(OR('CONTROL ASISTENCIA'!F40="f",'CONTROL ASISTENCIA'!F40="B"),F$2,0)</f>
        <v>0</v>
      </c>
      <c r="G40" s="124" t="n">
        <f aca="false">IF(OR('CONTROL ASISTENCIA'!G40="f",'CONTROL ASISTENCIA'!G40="B"),G$2,0)</f>
        <v>0</v>
      </c>
      <c r="H40" s="124" t="n">
        <f aca="false">IF(OR('CONTROL ASISTENCIA'!H40="f",'CONTROL ASISTENCIA'!H40="B"),H$2,0)</f>
        <v>0</v>
      </c>
      <c r="I40" s="124" t="n">
        <f aca="false">IF(OR('CONTROL ASISTENCIA'!I40="f",'CONTROL ASISTENCIA'!I40="B"),I$2,0)</f>
        <v>0</v>
      </c>
      <c r="J40" s="124" t="n">
        <f aca="false">IF(OR('CONTROL ASISTENCIA'!J40="f",'CONTROL ASISTENCIA'!J40="B"),J$2,0)</f>
        <v>0</v>
      </c>
      <c r="K40" s="124" t="n">
        <f aca="false">IF(OR('CONTROL ASISTENCIA'!K40="f",'CONTROL ASISTENCIA'!K40="B"),K$2,0)</f>
        <v>0</v>
      </c>
      <c r="L40" s="124" t="n">
        <f aca="false">IF(OR('CONTROL ASISTENCIA'!L40="f",'CONTROL ASISTENCIA'!L40="B"),L$2,0)</f>
        <v>0</v>
      </c>
      <c r="M40" s="124" t="n">
        <f aca="false">IF(OR('CONTROL ASISTENCIA'!M40="f",'CONTROL ASISTENCIA'!M40="B"),M$2,0)</f>
        <v>0</v>
      </c>
      <c r="N40" s="124" t="n">
        <f aca="false">IF(OR('CONTROL ASISTENCIA'!N40="f",'CONTROL ASISTENCIA'!N40="B"),N$2,0)</f>
        <v>0</v>
      </c>
      <c r="O40" s="124" t="n">
        <f aca="false">IF(OR('CONTROL ASISTENCIA'!O40="f",'CONTROL ASISTENCIA'!O40="B"),O$2,0)</f>
        <v>0</v>
      </c>
      <c r="P40" s="124" t="n">
        <f aca="false">IF(OR('CONTROL ASISTENCIA'!P40="f",'CONTROL ASISTENCIA'!P40="B"),P$2,0)</f>
        <v>0</v>
      </c>
      <c r="Q40" s="124" t="n">
        <f aca="false">IF(OR('CONTROL ASISTENCIA'!Q40="f",'CONTROL ASISTENCIA'!Q40="B"),Q$2,0)</f>
        <v>0</v>
      </c>
      <c r="R40" s="124" t="n">
        <f aca="false">IF(OR('CONTROL ASISTENCIA'!R40="f",'CONTROL ASISTENCIA'!R40="B"),R$2,0)</f>
        <v>0</v>
      </c>
      <c r="S40" s="124" t="n">
        <f aca="false">IF(OR('CONTROL ASISTENCIA'!S40="f",'CONTROL ASISTENCIA'!S40="B"),S$2,0)</f>
        <v>0</v>
      </c>
      <c r="T40" s="124" t="n">
        <f aca="false">IF(OR('CONTROL ASISTENCIA'!T40="f",'CONTROL ASISTENCIA'!T40="B"),T$2,0)</f>
        <v>0</v>
      </c>
      <c r="U40" s="124" t="n">
        <f aca="false">IF(OR('CONTROL ASISTENCIA'!U40="f",'CONTROL ASISTENCIA'!U40="B"),U$2,0)</f>
        <v>0</v>
      </c>
      <c r="V40" s="124" t="n">
        <f aca="false">IF(OR('CONTROL ASISTENCIA'!V40="f",'CONTROL ASISTENCIA'!V40="B"),V$2,0)</f>
        <v>0</v>
      </c>
      <c r="W40" s="124" t="n">
        <f aca="false">IF(OR('CONTROL ASISTENCIA'!W40="f",'CONTROL ASISTENCIA'!W40="B"),W$2,0)</f>
        <v>0</v>
      </c>
      <c r="X40" s="124" t="n">
        <f aca="false">IF(OR('CONTROL ASISTENCIA'!X40="f",'CONTROL ASISTENCIA'!X40="B"),X$2,0)</f>
        <v>0</v>
      </c>
      <c r="Y40" s="124" t="n">
        <f aca="false">IF(OR('CONTROL ASISTENCIA'!Y40="f",'CONTROL ASISTENCIA'!Y40="B"),Y$2,0)</f>
        <v>0</v>
      </c>
      <c r="Z40" s="124" t="n">
        <f aca="false">IF(OR('CONTROL ASISTENCIA'!Z40="f",'CONTROL ASISTENCIA'!Z40="B"),Z$2,0)</f>
        <v>0</v>
      </c>
      <c r="AA40" s="124" t="n">
        <f aca="false">IF(OR('CONTROL ASISTENCIA'!AA40="f",'CONTROL ASISTENCIA'!AA40="B"),AA$2,0)</f>
        <v>0</v>
      </c>
      <c r="AB40" s="124" t="n">
        <f aca="false">IF(OR('CONTROL ASISTENCIA'!AB40="f",'CONTROL ASISTENCIA'!AB40="B"),AB$2,0)</f>
        <v>0</v>
      </c>
      <c r="AC40" s="124" t="n">
        <f aca="false">IF(OR('CONTROL ASISTENCIA'!AC40="f",'CONTROL ASISTENCIA'!AC40="B"),AC$2,0)</f>
        <v>0</v>
      </c>
      <c r="AD40" s="124" t="n">
        <f aca="false">IF(OR('CONTROL ASISTENCIA'!AD40="f",'CONTROL ASISTENCIA'!AD40="B"),AD$2,0)</f>
        <v>0</v>
      </c>
      <c r="AE40" s="124" t="n">
        <f aca="false">IF(OR('CONTROL ASISTENCIA'!AE40="f",'CONTROL ASISTENCIA'!AE40="B"),AE$2,0)</f>
        <v>0</v>
      </c>
      <c r="AF40" s="124" t="n">
        <f aca="false">IF(OR('CONTROL ASISTENCIA'!AF40="f",'CONTROL ASISTENCIA'!AF40="B"),AF$2,0)</f>
        <v>0</v>
      </c>
      <c r="AG40" s="124" t="n">
        <f aca="false">IF(OR('CONTROL ASISTENCIA'!AG40="f",'CONTROL ASISTENCIA'!AG40="B"),AG$2,0)</f>
        <v>0</v>
      </c>
      <c r="AH40" s="124" t="n">
        <f aca="false">IF(OR('CONTROL ASISTENCIA'!AH40="f",'CONTROL ASISTENCIA'!AH40="B"),AH$2,0)</f>
        <v>0</v>
      </c>
      <c r="AI40" s="124" t="n">
        <f aca="false">IF(OR('CONTROL ASISTENCIA'!AI40="f",'CONTROL ASISTENCIA'!AI40="B"),AI$2,0)</f>
        <v>0</v>
      </c>
      <c r="AJ40" s="124" t="n">
        <f aca="false">IF(OR('CONTROL ASISTENCIA'!AJ40="f",'CONTROL ASISTENCIA'!AJ40="B"),AJ$2,0)</f>
        <v>0</v>
      </c>
      <c r="AK40" s="124" t="n">
        <f aca="false">IF(OR('CONTROL ASISTENCIA'!AK40="f",'CONTROL ASISTENCIA'!AK40="B"),AK$2,0)</f>
        <v>0</v>
      </c>
      <c r="AL40" s="124" t="n">
        <f aca="false">IF(OR('CONTROL ASISTENCIA'!AL40="f",'CONTROL ASISTENCIA'!AL40="B"),AL$2,0)</f>
        <v>0</v>
      </c>
      <c r="AM40" s="124" t="n">
        <f aca="false">IF(OR('CONTROL ASISTENCIA'!AM40="f",'CONTROL ASISTENCIA'!AM40="B"),AM$2,0)</f>
        <v>0</v>
      </c>
      <c r="AN40" s="124" t="n">
        <f aca="false">IF(OR('CONTROL ASISTENCIA'!AN40="f",'CONTROL ASISTENCIA'!AN40="B"),AN$2,0)</f>
        <v>0</v>
      </c>
      <c r="AO40" s="124" t="n">
        <f aca="false">IF(OR('CONTROL ASISTENCIA'!AO40="f",'CONTROL ASISTENCIA'!AO40="B"),AO$2,0)</f>
        <v>0</v>
      </c>
      <c r="AP40" s="112" t="n">
        <f aca="false">SUM(B40:AO40)</f>
        <v>0</v>
      </c>
    </row>
    <row r="41" customFormat="false" ht="13.8" hidden="false" customHeight="false" outlineLevel="0" collapsed="false">
      <c r="A41" s="112" t="n">
        <f aca="false">'CONTROL ASISTENCIA'!A41</f>
        <v>0</v>
      </c>
      <c r="B41" s="124" t="n">
        <f aca="false">IF(OR('CONTROL ASISTENCIA'!B41="f",'CONTROL ASISTENCIA'!B41="B"),B$2,0)</f>
        <v>0</v>
      </c>
      <c r="C41" s="124" t="n">
        <f aca="false">IF(OR('CONTROL ASISTENCIA'!C41="f",'CONTROL ASISTENCIA'!C41="B"),C$2,0)</f>
        <v>0</v>
      </c>
      <c r="D41" s="124" t="n">
        <f aca="false">IF(OR('CONTROL ASISTENCIA'!D41="f",'CONTROL ASISTENCIA'!D41="B"),D$2,0)</f>
        <v>0</v>
      </c>
      <c r="E41" s="124" t="n">
        <f aca="false">IF(OR('CONTROL ASISTENCIA'!E41="f",'CONTROL ASISTENCIA'!E41="B"),E$2,0)</f>
        <v>0</v>
      </c>
      <c r="F41" s="124" t="n">
        <f aca="false">IF(OR('CONTROL ASISTENCIA'!F41="f",'CONTROL ASISTENCIA'!F41="B"),F$2,0)</f>
        <v>0</v>
      </c>
      <c r="G41" s="124" t="n">
        <f aca="false">IF(OR('CONTROL ASISTENCIA'!G41="f",'CONTROL ASISTENCIA'!G41="B"),G$2,0)</f>
        <v>0</v>
      </c>
      <c r="H41" s="124" t="n">
        <f aca="false">IF(OR('CONTROL ASISTENCIA'!H41="f",'CONTROL ASISTENCIA'!H41="B"),H$2,0)</f>
        <v>0</v>
      </c>
      <c r="I41" s="124" t="n">
        <f aca="false">IF(OR('CONTROL ASISTENCIA'!I41="f",'CONTROL ASISTENCIA'!I41="B"),I$2,0)</f>
        <v>0</v>
      </c>
      <c r="J41" s="124" t="n">
        <f aca="false">IF(OR('CONTROL ASISTENCIA'!J41="f",'CONTROL ASISTENCIA'!J41="B"),J$2,0)</f>
        <v>0</v>
      </c>
      <c r="K41" s="124" t="n">
        <f aca="false">IF(OR('CONTROL ASISTENCIA'!K41="f",'CONTROL ASISTENCIA'!K41="B"),K$2,0)</f>
        <v>0</v>
      </c>
      <c r="L41" s="124" t="n">
        <f aca="false">IF(OR('CONTROL ASISTENCIA'!L41="f",'CONTROL ASISTENCIA'!L41="B"),L$2,0)</f>
        <v>0</v>
      </c>
      <c r="M41" s="124" t="n">
        <f aca="false">IF(OR('CONTROL ASISTENCIA'!M41="f",'CONTROL ASISTENCIA'!M41="B"),M$2,0)</f>
        <v>0</v>
      </c>
      <c r="N41" s="124" t="n">
        <f aca="false">IF(OR('CONTROL ASISTENCIA'!N41="f",'CONTROL ASISTENCIA'!N41="B"),N$2,0)</f>
        <v>0</v>
      </c>
      <c r="O41" s="124" t="n">
        <f aca="false">IF(OR('CONTROL ASISTENCIA'!O41="f",'CONTROL ASISTENCIA'!O41="B"),O$2,0)</f>
        <v>0</v>
      </c>
      <c r="P41" s="124" t="n">
        <f aca="false">IF(OR('CONTROL ASISTENCIA'!P41="f",'CONTROL ASISTENCIA'!P41="B"),P$2,0)</f>
        <v>0</v>
      </c>
      <c r="Q41" s="124" t="n">
        <f aca="false">IF(OR('CONTROL ASISTENCIA'!Q41="f",'CONTROL ASISTENCIA'!Q41="B"),Q$2,0)</f>
        <v>0</v>
      </c>
      <c r="R41" s="124" t="n">
        <f aca="false">IF(OR('CONTROL ASISTENCIA'!R41="f",'CONTROL ASISTENCIA'!R41="B"),R$2,0)</f>
        <v>0</v>
      </c>
      <c r="S41" s="124" t="n">
        <f aca="false">IF(OR('CONTROL ASISTENCIA'!S41="f",'CONTROL ASISTENCIA'!S41="B"),S$2,0)</f>
        <v>0</v>
      </c>
      <c r="T41" s="124" t="n">
        <f aca="false">IF(OR('CONTROL ASISTENCIA'!T41="f",'CONTROL ASISTENCIA'!T41="B"),T$2,0)</f>
        <v>0</v>
      </c>
      <c r="U41" s="124" t="n">
        <f aca="false">IF(OR('CONTROL ASISTENCIA'!U41="f",'CONTROL ASISTENCIA'!U41="B"),U$2,0)</f>
        <v>0</v>
      </c>
      <c r="V41" s="124" t="n">
        <f aca="false">IF(OR('CONTROL ASISTENCIA'!V41="f",'CONTROL ASISTENCIA'!V41="B"),V$2,0)</f>
        <v>0</v>
      </c>
      <c r="W41" s="124" t="n">
        <f aca="false">IF(OR('CONTROL ASISTENCIA'!W41="f",'CONTROL ASISTENCIA'!W41="B"),W$2,0)</f>
        <v>0</v>
      </c>
      <c r="X41" s="124" t="n">
        <f aca="false">IF(OR('CONTROL ASISTENCIA'!X41="f",'CONTROL ASISTENCIA'!X41="B"),X$2,0)</f>
        <v>0</v>
      </c>
      <c r="Y41" s="124" t="n">
        <f aca="false">IF(OR('CONTROL ASISTENCIA'!Y41="f",'CONTROL ASISTENCIA'!Y41="B"),Y$2,0)</f>
        <v>0</v>
      </c>
      <c r="Z41" s="124" t="n">
        <f aca="false">IF(OR('CONTROL ASISTENCIA'!Z41="f",'CONTROL ASISTENCIA'!Z41="B"),Z$2,0)</f>
        <v>0</v>
      </c>
      <c r="AA41" s="124" t="n">
        <f aca="false">IF(OR('CONTROL ASISTENCIA'!AA41="f",'CONTROL ASISTENCIA'!AA41="B"),AA$2,0)</f>
        <v>0</v>
      </c>
      <c r="AB41" s="124" t="n">
        <f aca="false">IF(OR('CONTROL ASISTENCIA'!AB41="f",'CONTROL ASISTENCIA'!AB41="B"),AB$2,0)</f>
        <v>0</v>
      </c>
      <c r="AC41" s="124" t="n">
        <f aca="false">IF(OR('CONTROL ASISTENCIA'!AC41="f",'CONTROL ASISTENCIA'!AC41="B"),AC$2,0)</f>
        <v>0</v>
      </c>
      <c r="AD41" s="124" t="n">
        <f aca="false">IF(OR('CONTROL ASISTENCIA'!AD41="f",'CONTROL ASISTENCIA'!AD41="B"),AD$2,0)</f>
        <v>0</v>
      </c>
      <c r="AE41" s="124" t="n">
        <f aca="false">IF(OR('CONTROL ASISTENCIA'!AE41="f",'CONTROL ASISTENCIA'!AE41="B"),AE$2,0)</f>
        <v>0</v>
      </c>
      <c r="AF41" s="124" t="n">
        <f aca="false">IF(OR('CONTROL ASISTENCIA'!AF41="f",'CONTROL ASISTENCIA'!AF41="B"),AF$2,0)</f>
        <v>0</v>
      </c>
      <c r="AG41" s="124" t="n">
        <f aca="false">IF(OR('CONTROL ASISTENCIA'!AG41="f",'CONTROL ASISTENCIA'!AG41="B"),AG$2,0)</f>
        <v>0</v>
      </c>
      <c r="AH41" s="124" t="n">
        <f aca="false">IF(OR('CONTROL ASISTENCIA'!AH41="f",'CONTROL ASISTENCIA'!AH41="B"),AH$2,0)</f>
        <v>0</v>
      </c>
      <c r="AI41" s="124" t="n">
        <f aca="false">IF(OR('CONTROL ASISTENCIA'!AI41="f",'CONTROL ASISTENCIA'!AI41="B"),AI$2,0)</f>
        <v>0</v>
      </c>
      <c r="AJ41" s="124" t="n">
        <f aca="false">IF(OR('CONTROL ASISTENCIA'!AJ41="f",'CONTROL ASISTENCIA'!AJ41="B"),AJ$2,0)</f>
        <v>0</v>
      </c>
      <c r="AK41" s="124" t="n">
        <f aca="false">IF(OR('CONTROL ASISTENCIA'!AK41="f",'CONTROL ASISTENCIA'!AK41="B"),AK$2,0)</f>
        <v>0</v>
      </c>
      <c r="AL41" s="124" t="n">
        <f aca="false">IF(OR('CONTROL ASISTENCIA'!AL41="f",'CONTROL ASISTENCIA'!AL41="B"),AL$2,0)</f>
        <v>0</v>
      </c>
      <c r="AM41" s="124" t="n">
        <f aca="false">IF(OR('CONTROL ASISTENCIA'!AM41="f",'CONTROL ASISTENCIA'!AM41="B"),AM$2,0)</f>
        <v>0</v>
      </c>
      <c r="AN41" s="124" t="n">
        <f aca="false">IF(OR('CONTROL ASISTENCIA'!AN41="f",'CONTROL ASISTENCIA'!AN41="B"),AN$2,0)</f>
        <v>0</v>
      </c>
      <c r="AO41" s="124" t="n">
        <f aca="false">IF(OR('CONTROL ASISTENCIA'!AO41="f",'CONTROL ASISTENCIA'!AO41="B"),AO$2,0)</f>
        <v>0</v>
      </c>
      <c r="AP41" s="112" t="n">
        <f aca="false">SUM(B41:AO41)</f>
        <v>0</v>
      </c>
    </row>
    <row r="42" customFormat="false" ht="13.8" hidden="false" customHeight="false" outlineLevel="0" collapsed="false">
      <c r="A42" s="112" t="n">
        <f aca="false">'CONTROL ASISTENCIA'!A42</f>
        <v>0</v>
      </c>
      <c r="B42" s="124" t="n">
        <f aca="false">IF(OR('CONTROL ASISTENCIA'!B42="f",'CONTROL ASISTENCIA'!B42="B"),B$2,0)</f>
        <v>0</v>
      </c>
      <c r="C42" s="124" t="n">
        <f aca="false">IF(OR('CONTROL ASISTENCIA'!C42="f",'CONTROL ASISTENCIA'!C42="B"),C$2,0)</f>
        <v>0</v>
      </c>
      <c r="D42" s="124" t="n">
        <f aca="false">IF(OR('CONTROL ASISTENCIA'!D42="f",'CONTROL ASISTENCIA'!D42="B"),D$2,0)</f>
        <v>0</v>
      </c>
      <c r="E42" s="124" t="n">
        <f aca="false">IF(OR('CONTROL ASISTENCIA'!E42="f",'CONTROL ASISTENCIA'!E42="B"),E$2,0)</f>
        <v>0</v>
      </c>
      <c r="F42" s="124" t="n">
        <f aca="false">IF(OR('CONTROL ASISTENCIA'!F42="f",'CONTROL ASISTENCIA'!F42="B"),F$2,0)</f>
        <v>0</v>
      </c>
      <c r="G42" s="124" t="n">
        <f aca="false">IF(OR('CONTROL ASISTENCIA'!G42="f",'CONTROL ASISTENCIA'!G42="B"),G$2,0)</f>
        <v>0</v>
      </c>
      <c r="H42" s="124" t="n">
        <f aca="false">IF(OR('CONTROL ASISTENCIA'!H42="f",'CONTROL ASISTENCIA'!H42="B"),H$2,0)</f>
        <v>0</v>
      </c>
      <c r="I42" s="124" t="n">
        <f aca="false">IF(OR('CONTROL ASISTENCIA'!I42="f",'CONTROL ASISTENCIA'!I42="B"),I$2,0)</f>
        <v>0</v>
      </c>
      <c r="J42" s="124" t="n">
        <f aca="false">IF(OR('CONTROL ASISTENCIA'!J42="f",'CONTROL ASISTENCIA'!J42="B"),J$2,0)</f>
        <v>0</v>
      </c>
      <c r="K42" s="124" t="n">
        <f aca="false">IF(OR('CONTROL ASISTENCIA'!K42="f",'CONTROL ASISTENCIA'!K42="B"),K$2,0)</f>
        <v>0</v>
      </c>
      <c r="L42" s="124" t="n">
        <f aca="false">IF(OR('CONTROL ASISTENCIA'!L42="f",'CONTROL ASISTENCIA'!L42="B"),L$2,0)</f>
        <v>0</v>
      </c>
      <c r="M42" s="124" t="n">
        <f aca="false">IF(OR('CONTROL ASISTENCIA'!M42="f",'CONTROL ASISTENCIA'!M42="B"),M$2,0)</f>
        <v>0</v>
      </c>
      <c r="N42" s="124" t="n">
        <f aca="false">IF(OR('CONTROL ASISTENCIA'!N42="f",'CONTROL ASISTENCIA'!N42="B"),N$2,0)</f>
        <v>0</v>
      </c>
      <c r="O42" s="124" t="n">
        <f aca="false">IF(OR('CONTROL ASISTENCIA'!O42="f",'CONTROL ASISTENCIA'!O42="B"),O$2,0)</f>
        <v>0</v>
      </c>
      <c r="P42" s="124" t="n">
        <f aca="false">IF(OR('CONTROL ASISTENCIA'!P42="f",'CONTROL ASISTENCIA'!P42="B"),P$2,0)</f>
        <v>0</v>
      </c>
      <c r="Q42" s="124" t="n">
        <f aca="false">IF(OR('CONTROL ASISTENCIA'!Q42="f",'CONTROL ASISTENCIA'!Q42="B"),Q$2,0)</f>
        <v>0</v>
      </c>
      <c r="R42" s="124" t="n">
        <f aca="false">IF(OR('CONTROL ASISTENCIA'!R42="f",'CONTROL ASISTENCIA'!R42="B"),R$2,0)</f>
        <v>0</v>
      </c>
      <c r="S42" s="124" t="n">
        <f aca="false">IF(OR('CONTROL ASISTENCIA'!S42="f",'CONTROL ASISTENCIA'!S42="B"),S$2,0)</f>
        <v>0</v>
      </c>
      <c r="T42" s="124" t="n">
        <f aca="false">IF(OR('CONTROL ASISTENCIA'!T42="f",'CONTROL ASISTENCIA'!T42="B"),T$2,0)</f>
        <v>0</v>
      </c>
      <c r="U42" s="124" t="n">
        <f aca="false">IF(OR('CONTROL ASISTENCIA'!U42="f",'CONTROL ASISTENCIA'!U42="B"),U$2,0)</f>
        <v>0</v>
      </c>
      <c r="V42" s="124" t="n">
        <f aca="false">IF(OR('CONTROL ASISTENCIA'!V42="f",'CONTROL ASISTENCIA'!V42="B"),V$2,0)</f>
        <v>0</v>
      </c>
      <c r="W42" s="124" t="n">
        <f aca="false">IF(OR('CONTROL ASISTENCIA'!W42="f",'CONTROL ASISTENCIA'!W42="B"),W$2,0)</f>
        <v>0</v>
      </c>
      <c r="X42" s="124" t="n">
        <f aca="false">IF(OR('CONTROL ASISTENCIA'!X42="f",'CONTROL ASISTENCIA'!X42="B"),X$2,0)</f>
        <v>0</v>
      </c>
      <c r="Y42" s="124" t="n">
        <f aca="false">IF(OR('CONTROL ASISTENCIA'!Y42="f",'CONTROL ASISTENCIA'!Y42="B"),Y$2,0)</f>
        <v>0</v>
      </c>
      <c r="Z42" s="124" t="n">
        <f aca="false">IF(OR('CONTROL ASISTENCIA'!Z42="f",'CONTROL ASISTENCIA'!Z42="B"),Z$2,0)</f>
        <v>0</v>
      </c>
      <c r="AA42" s="124" t="n">
        <f aca="false">IF(OR('CONTROL ASISTENCIA'!AA42="f",'CONTROL ASISTENCIA'!AA42="B"),AA$2,0)</f>
        <v>0</v>
      </c>
      <c r="AB42" s="124" t="n">
        <f aca="false">IF(OR('CONTROL ASISTENCIA'!AB42="f",'CONTROL ASISTENCIA'!AB42="B"),AB$2,0)</f>
        <v>0</v>
      </c>
      <c r="AC42" s="124" t="n">
        <f aca="false">IF(OR('CONTROL ASISTENCIA'!AC42="f",'CONTROL ASISTENCIA'!AC42="B"),AC$2,0)</f>
        <v>0</v>
      </c>
      <c r="AD42" s="124" t="n">
        <f aca="false">IF(OR('CONTROL ASISTENCIA'!AD42="f",'CONTROL ASISTENCIA'!AD42="B"),AD$2,0)</f>
        <v>0</v>
      </c>
      <c r="AE42" s="124" t="n">
        <f aca="false">IF(OR('CONTROL ASISTENCIA'!AE42="f",'CONTROL ASISTENCIA'!AE42="B"),AE$2,0)</f>
        <v>0</v>
      </c>
      <c r="AF42" s="124" t="n">
        <f aca="false">IF(OR('CONTROL ASISTENCIA'!AF42="f",'CONTROL ASISTENCIA'!AF42="B"),AF$2,0)</f>
        <v>0</v>
      </c>
      <c r="AG42" s="124" t="n">
        <f aca="false">IF(OR('CONTROL ASISTENCIA'!AG42="f",'CONTROL ASISTENCIA'!AG42="B"),AG$2,0)</f>
        <v>0</v>
      </c>
      <c r="AH42" s="124" t="n">
        <f aca="false">IF(OR('CONTROL ASISTENCIA'!AH42="f",'CONTROL ASISTENCIA'!AH42="B"),AH$2,0)</f>
        <v>0</v>
      </c>
      <c r="AI42" s="124" t="n">
        <f aca="false">IF(OR('CONTROL ASISTENCIA'!AI42="f",'CONTROL ASISTENCIA'!AI42="B"),AI$2,0)</f>
        <v>0</v>
      </c>
      <c r="AJ42" s="124" t="n">
        <f aca="false">IF(OR('CONTROL ASISTENCIA'!AJ42="f",'CONTROL ASISTENCIA'!AJ42="B"),AJ$2,0)</f>
        <v>0</v>
      </c>
      <c r="AK42" s="124" t="n">
        <f aca="false">IF(OR('CONTROL ASISTENCIA'!AK42="f",'CONTROL ASISTENCIA'!AK42="B"),AK$2,0)</f>
        <v>0</v>
      </c>
      <c r="AL42" s="124" t="n">
        <f aca="false">IF(OR('CONTROL ASISTENCIA'!AL42="f",'CONTROL ASISTENCIA'!AL42="B"),AL$2,0)</f>
        <v>0</v>
      </c>
      <c r="AM42" s="124" t="n">
        <f aca="false">IF(OR('CONTROL ASISTENCIA'!AM42="f",'CONTROL ASISTENCIA'!AM42="B"),AM$2,0)</f>
        <v>0</v>
      </c>
      <c r="AN42" s="124" t="n">
        <f aca="false">IF(OR('CONTROL ASISTENCIA'!AN42="f",'CONTROL ASISTENCIA'!AN42="B"),AN$2,0)</f>
        <v>0</v>
      </c>
      <c r="AO42" s="124" t="n">
        <f aca="false">IF(OR('CONTROL ASISTENCIA'!AO42="f",'CONTROL ASISTENCIA'!AO42="B"),AO$2,0)</f>
        <v>0</v>
      </c>
      <c r="AP42" s="112" t="n">
        <f aca="false">SUM(B42:AO42)</f>
        <v>0</v>
      </c>
    </row>
    <row r="43" customFormat="false" ht="13.8" hidden="false" customHeight="false" outlineLevel="0" collapsed="false">
      <c r="A43" s="112" t="n">
        <f aca="false">'CONTROL ASISTENCIA'!A43</f>
        <v>0</v>
      </c>
      <c r="B43" s="124" t="n">
        <f aca="false">IF(OR('CONTROL ASISTENCIA'!B43="f",'CONTROL ASISTENCIA'!B43="B"),B$2,0)</f>
        <v>0</v>
      </c>
      <c r="C43" s="124" t="n">
        <f aca="false">IF(OR('CONTROL ASISTENCIA'!C43="f",'CONTROL ASISTENCIA'!C43="B"),C$2,0)</f>
        <v>0</v>
      </c>
      <c r="D43" s="124" t="n">
        <f aca="false">IF(OR('CONTROL ASISTENCIA'!D43="f",'CONTROL ASISTENCIA'!D43="B"),D$2,0)</f>
        <v>0</v>
      </c>
      <c r="E43" s="124" t="n">
        <f aca="false">IF(OR('CONTROL ASISTENCIA'!E43="f",'CONTROL ASISTENCIA'!E43="B"),E$2,0)</f>
        <v>0</v>
      </c>
      <c r="F43" s="124" t="n">
        <f aca="false">IF(OR('CONTROL ASISTENCIA'!F43="f",'CONTROL ASISTENCIA'!F43="B"),F$2,0)</f>
        <v>0</v>
      </c>
      <c r="G43" s="124" t="n">
        <f aca="false">IF(OR('CONTROL ASISTENCIA'!G43="f",'CONTROL ASISTENCIA'!G43="B"),G$2,0)</f>
        <v>0</v>
      </c>
      <c r="H43" s="124" t="n">
        <f aca="false">IF(OR('CONTROL ASISTENCIA'!H43="f",'CONTROL ASISTENCIA'!H43="B"),H$2,0)</f>
        <v>0</v>
      </c>
      <c r="I43" s="124" t="n">
        <f aca="false">IF(OR('CONTROL ASISTENCIA'!I43="f",'CONTROL ASISTENCIA'!I43="B"),I$2,0)</f>
        <v>0</v>
      </c>
      <c r="J43" s="124" t="n">
        <f aca="false">IF(OR('CONTROL ASISTENCIA'!J43="f",'CONTROL ASISTENCIA'!J43="B"),J$2,0)</f>
        <v>0</v>
      </c>
      <c r="K43" s="124" t="n">
        <f aca="false">IF(OR('CONTROL ASISTENCIA'!K43="f",'CONTROL ASISTENCIA'!K43="B"),K$2,0)</f>
        <v>0</v>
      </c>
      <c r="L43" s="124" t="n">
        <f aca="false">IF(OR('CONTROL ASISTENCIA'!L43="f",'CONTROL ASISTENCIA'!L43="B"),L$2,0)</f>
        <v>0</v>
      </c>
      <c r="M43" s="124" t="n">
        <f aca="false">IF(OR('CONTROL ASISTENCIA'!M43="f",'CONTROL ASISTENCIA'!M43="B"),M$2,0)</f>
        <v>0</v>
      </c>
      <c r="N43" s="124" t="n">
        <f aca="false">IF(OR('CONTROL ASISTENCIA'!N43="f",'CONTROL ASISTENCIA'!N43="B"),N$2,0)</f>
        <v>0</v>
      </c>
      <c r="O43" s="124" t="n">
        <f aca="false">IF(OR('CONTROL ASISTENCIA'!O43="f",'CONTROL ASISTENCIA'!O43="B"),O$2,0)</f>
        <v>0</v>
      </c>
      <c r="P43" s="124" t="n">
        <f aca="false">IF(OR('CONTROL ASISTENCIA'!P43="f",'CONTROL ASISTENCIA'!P43="B"),P$2,0)</f>
        <v>0</v>
      </c>
      <c r="Q43" s="124" t="n">
        <f aca="false">IF(OR('CONTROL ASISTENCIA'!Q43="f",'CONTROL ASISTENCIA'!Q43="B"),Q$2,0)</f>
        <v>0</v>
      </c>
      <c r="R43" s="124" t="n">
        <f aca="false">IF(OR('CONTROL ASISTENCIA'!R43="f",'CONTROL ASISTENCIA'!R43="B"),R$2,0)</f>
        <v>0</v>
      </c>
      <c r="S43" s="124" t="n">
        <f aca="false">IF(OR('CONTROL ASISTENCIA'!S43="f",'CONTROL ASISTENCIA'!S43="B"),S$2,0)</f>
        <v>0</v>
      </c>
      <c r="T43" s="124" t="n">
        <f aca="false">IF(OR('CONTROL ASISTENCIA'!T43="f",'CONTROL ASISTENCIA'!T43="B"),T$2,0)</f>
        <v>0</v>
      </c>
      <c r="U43" s="124" t="n">
        <f aca="false">IF(OR('CONTROL ASISTENCIA'!U43="f",'CONTROL ASISTENCIA'!U43="B"),U$2,0)</f>
        <v>0</v>
      </c>
      <c r="V43" s="124" t="n">
        <f aca="false">IF(OR('CONTROL ASISTENCIA'!V43="f",'CONTROL ASISTENCIA'!V43="B"),V$2,0)</f>
        <v>0</v>
      </c>
      <c r="W43" s="124" t="n">
        <f aca="false">IF(OR('CONTROL ASISTENCIA'!W43="f",'CONTROL ASISTENCIA'!W43="B"),W$2,0)</f>
        <v>0</v>
      </c>
      <c r="X43" s="124" t="n">
        <f aca="false">IF(OR('CONTROL ASISTENCIA'!X43="f",'CONTROL ASISTENCIA'!X43="B"),X$2,0)</f>
        <v>0</v>
      </c>
      <c r="Y43" s="124" t="n">
        <f aca="false">IF(OR('CONTROL ASISTENCIA'!Y43="f",'CONTROL ASISTENCIA'!Y43="B"),Y$2,0)</f>
        <v>0</v>
      </c>
      <c r="Z43" s="124" t="n">
        <f aca="false">IF(OR('CONTROL ASISTENCIA'!Z43="f",'CONTROL ASISTENCIA'!Z43="B"),Z$2,0)</f>
        <v>0</v>
      </c>
      <c r="AA43" s="124" t="n">
        <f aca="false">IF(OR('CONTROL ASISTENCIA'!AA43="f",'CONTROL ASISTENCIA'!AA43="B"),AA$2,0)</f>
        <v>0</v>
      </c>
      <c r="AB43" s="124" t="n">
        <f aca="false">IF(OR('CONTROL ASISTENCIA'!AB43="f",'CONTROL ASISTENCIA'!AB43="B"),AB$2,0)</f>
        <v>0</v>
      </c>
      <c r="AC43" s="124" t="n">
        <f aca="false">IF(OR('CONTROL ASISTENCIA'!AC43="f",'CONTROL ASISTENCIA'!AC43="B"),AC$2,0)</f>
        <v>0</v>
      </c>
      <c r="AD43" s="124" t="n">
        <f aca="false">IF(OR('CONTROL ASISTENCIA'!AD43="f",'CONTROL ASISTENCIA'!AD43="B"),AD$2,0)</f>
        <v>0</v>
      </c>
      <c r="AE43" s="124" t="n">
        <f aca="false">IF(OR('CONTROL ASISTENCIA'!AE43="f",'CONTROL ASISTENCIA'!AE43="B"),AE$2,0)</f>
        <v>0</v>
      </c>
      <c r="AF43" s="124" t="n">
        <f aca="false">IF(OR('CONTROL ASISTENCIA'!AF43="f",'CONTROL ASISTENCIA'!AF43="B"),AF$2,0)</f>
        <v>0</v>
      </c>
      <c r="AG43" s="124" t="n">
        <f aca="false">IF(OR('CONTROL ASISTENCIA'!AG43="f",'CONTROL ASISTENCIA'!AG43="B"),AG$2,0)</f>
        <v>0</v>
      </c>
      <c r="AH43" s="124" t="n">
        <f aca="false">IF(OR('CONTROL ASISTENCIA'!AH43="f",'CONTROL ASISTENCIA'!AH43="B"),AH$2,0)</f>
        <v>0</v>
      </c>
      <c r="AI43" s="124" t="n">
        <f aca="false">IF(OR('CONTROL ASISTENCIA'!AI43="f",'CONTROL ASISTENCIA'!AI43="B"),AI$2,0)</f>
        <v>0</v>
      </c>
      <c r="AJ43" s="124" t="n">
        <f aca="false">IF(OR('CONTROL ASISTENCIA'!AJ43="f",'CONTROL ASISTENCIA'!AJ43="B"),AJ$2,0)</f>
        <v>0</v>
      </c>
      <c r="AK43" s="124" t="n">
        <f aca="false">IF(OR('CONTROL ASISTENCIA'!AK43="f",'CONTROL ASISTENCIA'!AK43="B"),AK$2,0)</f>
        <v>0</v>
      </c>
      <c r="AL43" s="124" t="n">
        <f aca="false">IF(OR('CONTROL ASISTENCIA'!AL43="f",'CONTROL ASISTENCIA'!AL43="B"),AL$2,0)</f>
        <v>0</v>
      </c>
      <c r="AM43" s="124" t="n">
        <f aca="false">IF(OR('CONTROL ASISTENCIA'!AM43="f",'CONTROL ASISTENCIA'!AM43="B"),AM$2,0)</f>
        <v>0</v>
      </c>
      <c r="AN43" s="124" t="n">
        <f aca="false">IF(OR('CONTROL ASISTENCIA'!AN43="f",'CONTROL ASISTENCIA'!AN43="B"),AN$2,0)</f>
        <v>0</v>
      </c>
      <c r="AO43" s="124" t="n">
        <f aca="false">IF(OR('CONTROL ASISTENCIA'!AO43="f",'CONTROL ASISTENCIA'!AO43="B"),AO$2,0)</f>
        <v>0</v>
      </c>
      <c r="AP43" s="112" t="n">
        <f aca="false">SUM(B43:AO43)</f>
        <v>0</v>
      </c>
    </row>
    <row r="44" customFormat="false" ht="13.8" hidden="false" customHeight="false" outlineLevel="0" collapsed="false">
      <c r="A44" s="112" t="n">
        <f aca="false">'CONTROL ASISTENCIA'!A44</f>
        <v>0</v>
      </c>
      <c r="B44" s="124" t="n">
        <f aca="false">IF(OR('CONTROL ASISTENCIA'!B44="f",'CONTROL ASISTENCIA'!B44="B"),B$2,0)</f>
        <v>0</v>
      </c>
      <c r="C44" s="124" t="n">
        <f aca="false">IF(OR('CONTROL ASISTENCIA'!C44="f",'CONTROL ASISTENCIA'!C44="B"),C$2,0)</f>
        <v>0</v>
      </c>
      <c r="D44" s="124" t="n">
        <f aca="false">IF(OR('CONTROL ASISTENCIA'!D44="f",'CONTROL ASISTENCIA'!D44="B"),D$2,0)</f>
        <v>0</v>
      </c>
      <c r="E44" s="124" t="n">
        <f aca="false">IF(OR('CONTROL ASISTENCIA'!E44="f",'CONTROL ASISTENCIA'!E44="B"),E$2,0)</f>
        <v>0</v>
      </c>
      <c r="F44" s="124" t="n">
        <f aca="false">IF(OR('CONTROL ASISTENCIA'!F44="f",'CONTROL ASISTENCIA'!F44="B"),F$2,0)</f>
        <v>0</v>
      </c>
      <c r="G44" s="124" t="n">
        <f aca="false">IF(OR('CONTROL ASISTENCIA'!G44="f",'CONTROL ASISTENCIA'!G44="B"),G$2,0)</f>
        <v>0</v>
      </c>
      <c r="H44" s="124" t="n">
        <f aca="false">IF(OR('CONTROL ASISTENCIA'!H44="f",'CONTROL ASISTENCIA'!H44="B"),H$2,0)</f>
        <v>0</v>
      </c>
      <c r="I44" s="124" t="n">
        <f aca="false">IF(OR('CONTROL ASISTENCIA'!I44="f",'CONTROL ASISTENCIA'!I44="B"),I$2,0)</f>
        <v>0</v>
      </c>
      <c r="J44" s="124" t="n">
        <f aca="false">IF(OR('CONTROL ASISTENCIA'!J44="f",'CONTROL ASISTENCIA'!J44="B"),J$2,0)</f>
        <v>0</v>
      </c>
      <c r="K44" s="124" t="n">
        <f aca="false">IF(OR('CONTROL ASISTENCIA'!K44="f",'CONTROL ASISTENCIA'!K44="B"),K$2,0)</f>
        <v>0</v>
      </c>
      <c r="L44" s="124" t="n">
        <f aca="false">IF(OR('CONTROL ASISTENCIA'!L44="f",'CONTROL ASISTENCIA'!L44="B"),L$2,0)</f>
        <v>0</v>
      </c>
      <c r="M44" s="124" t="n">
        <f aca="false">IF(OR('CONTROL ASISTENCIA'!M44="f",'CONTROL ASISTENCIA'!M44="B"),M$2,0)</f>
        <v>0</v>
      </c>
      <c r="N44" s="124" t="n">
        <f aca="false">IF(OR('CONTROL ASISTENCIA'!N44="f",'CONTROL ASISTENCIA'!N44="B"),N$2,0)</f>
        <v>0</v>
      </c>
      <c r="O44" s="124" t="n">
        <f aca="false">IF(OR('CONTROL ASISTENCIA'!O44="f",'CONTROL ASISTENCIA'!O44="B"),O$2,0)</f>
        <v>0</v>
      </c>
      <c r="P44" s="124" t="n">
        <f aca="false">IF(OR('CONTROL ASISTENCIA'!P44="f",'CONTROL ASISTENCIA'!P44="B"),P$2,0)</f>
        <v>0</v>
      </c>
      <c r="Q44" s="124" t="n">
        <f aca="false">IF(OR('CONTROL ASISTENCIA'!Q44="f",'CONTROL ASISTENCIA'!Q44="B"),Q$2,0)</f>
        <v>0</v>
      </c>
      <c r="R44" s="124" t="n">
        <f aca="false">IF(OR('CONTROL ASISTENCIA'!R44="f",'CONTROL ASISTENCIA'!R44="B"),R$2,0)</f>
        <v>0</v>
      </c>
      <c r="S44" s="124" t="n">
        <f aca="false">IF(OR('CONTROL ASISTENCIA'!S44="f",'CONTROL ASISTENCIA'!S44="B"),S$2,0)</f>
        <v>0</v>
      </c>
      <c r="T44" s="124" t="n">
        <f aca="false">IF(OR('CONTROL ASISTENCIA'!T44="f",'CONTROL ASISTENCIA'!T44="B"),T$2,0)</f>
        <v>0</v>
      </c>
      <c r="U44" s="124" t="n">
        <f aca="false">IF(OR('CONTROL ASISTENCIA'!U44="f",'CONTROL ASISTENCIA'!U44="B"),U$2,0)</f>
        <v>0</v>
      </c>
      <c r="V44" s="124" t="n">
        <f aca="false">IF(OR('CONTROL ASISTENCIA'!V44="f",'CONTROL ASISTENCIA'!V44="B"),V$2,0)</f>
        <v>0</v>
      </c>
      <c r="W44" s="124" t="n">
        <f aca="false">IF(OR('CONTROL ASISTENCIA'!W44="f",'CONTROL ASISTENCIA'!W44="B"),W$2,0)</f>
        <v>0</v>
      </c>
      <c r="X44" s="124" t="n">
        <f aca="false">IF(OR('CONTROL ASISTENCIA'!X44="f",'CONTROL ASISTENCIA'!X44="B"),X$2,0)</f>
        <v>0</v>
      </c>
      <c r="Y44" s="124" t="n">
        <f aca="false">IF(OR('CONTROL ASISTENCIA'!Y44="f",'CONTROL ASISTENCIA'!Y44="B"),Y$2,0)</f>
        <v>0</v>
      </c>
      <c r="Z44" s="124" t="n">
        <f aca="false">IF(OR('CONTROL ASISTENCIA'!Z44="f",'CONTROL ASISTENCIA'!Z44="B"),Z$2,0)</f>
        <v>0</v>
      </c>
      <c r="AA44" s="124" t="n">
        <f aca="false">IF(OR('CONTROL ASISTENCIA'!AA44="f",'CONTROL ASISTENCIA'!AA44="B"),AA$2,0)</f>
        <v>0</v>
      </c>
      <c r="AB44" s="124" t="n">
        <f aca="false">IF(OR('CONTROL ASISTENCIA'!AB44="f",'CONTROL ASISTENCIA'!AB44="B"),AB$2,0)</f>
        <v>0</v>
      </c>
      <c r="AC44" s="124" t="n">
        <f aca="false">IF(OR('CONTROL ASISTENCIA'!AC44="f",'CONTROL ASISTENCIA'!AC44="B"),AC$2,0)</f>
        <v>0</v>
      </c>
      <c r="AD44" s="124" t="n">
        <f aca="false">IF(OR('CONTROL ASISTENCIA'!AD44="f",'CONTROL ASISTENCIA'!AD44="B"),AD$2,0)</f>
        <v>0</v>
      </c>
      <c r="AE44" s="124" t="n">
        <f aca="false">IF(OR('CONTROL ASISTENCIA'!AE44="f",'CONTROL ASISTENCIA'!AE44="B"),AE$2,0)</f>
        <v>0</v>
      </c>
      <c r="AF44" s="124" t="n">
        <f aca="false">IF(OR('CONTROL ASISTENCIA'!AF44="f",'CONTROL ASISTENCIA'!AF44="B"),AF$2,0)</f>
        <v>0</v>
      </c>
      <c r="AG44" s="124" t="n">
        <f aca="false">IF(OR('CONTROL ASISTENCIA'!AG44="f",'CONTROL ASISTENCIA'!AG44="B"),AG$2,0)</f>
        <v>0</v>
      </c>
      <c r="AH44" s="124" t="n">
        <f aca="false">IF(OR('CONTROL ASISTENCIA'!AH44="f",'CONTROL ASISTENCIA'!AH44="B"),AH$2,0)</f>
        <v>0</v>
      </c>
      <c r="AI44" s="124" t="n">
        <f aca="false">IF(OR('CONTROL ASISTENCIA'!AI44="f",'CONTROL ASISTENCIA'!AI44="B"),AI$2,0)</f>
        <v>0</v>
      </c>
      <c r="AJ44" s="124" t="n">
        <f aca="false">IF(OR('CONTROL ASISTENCIA'!AJ44="f",'CONTROL ASISTENCIA'!AJ44="B"),AJ$2,0)</f>
        <v>0</v>
      </c>
      <c r="AK44" s="124" t="n">
        <f aca="false">IF(OR('CONTROL ASISTENCIA'!AK44="f",'CONTROL ASISTENCIA'!AK44="B"),AK$2,0)</f>
        <v>0</v>
      </c>
      <c r="AL44" s="124" t="n">
        <f aca="false">IF(OR('CONTROL ASISTENCIA'!AL44="f",'CONTROL ASISTENCIA'!AL44="B"),AL$2,0)</f>
        <v>0</v>
      </c>
      <c r="AM44" s="124" t="n">
        <f aca="false">IF(OR('CONTROL ASISTENCIA'!AM44="f",'CONTROL ASISTENCIA'!AM44="B"),AM$2,0)</f>
        <v>0</v>
      </c>
      <c r="AN44" s="124" t="n">
        <f aca="false">IF(OR('CONTROL ASISTENCIA'!AN44="f",'CONTROL ASISTENCIA'!AN44="B"),AN$2,0)</f>
        <v>0</v>
      </c>
      <c r="AO44" s="124" t="n">
        <f aca="false">IF(OR('CONTROL ASISTENCIA'!AO44="f",'CONTROL ASISTENCIA'!AO44="B"),AO$2,0)</f>
        <v>0</v>
      </c>
      <c r="AP44" s="112" t="n">
        <f aca="false">SUM(B44:AO44)</f>
        <v>0</v>
      </c>
    </row>
    <row r="45" customFormat="false" ht="13.8" hidden="false" customHeight="false" outlineLevel="0" collapsed="false">
      <c r="A45" s="112" t="n">
        <f aca="false">'CONTROL ASISTENCIA'!A45</f>
        <v>0</v>
      </c>
      <c r="B45" s="124" t="n">
        <f aca="false">IF(OR('CONTROL ASISTENCIA'!B45="f",'CONTROL ASISTENCIA'!B45="B"),B$2,0)</f>
        <v>0</v>
      </c>
      <c r="C45" s="124" t="n">
        <f aca="false">IF(OR('CONTROL ASISTENCIA'!C45="f",'CONTROL ASISTENCIA'!C45="B"),C$2,0)</f>
        <v>0</v>
      </c>
      <c r="D45" s="124" t="n">
        <f aca="false">IF(OR('CONTROL ASISTENCIA'!D45="f",'CONTROL ASISTENCIA'!D45="B"),D$2,0)</f>
        <v>0</v>
      </c>
      <c r="E45" s="124" t="n">
        <f aca="false">IF(OR('CONTROL ASISTENCIA'!E45="f",'CONTROL ASISTENCIA'!E45="B"),E$2,0)</f>
        <v>0</v>
      </c>
      <c r="F45" s="124" t="n">
        <f aca="false">IF(OR('CONTROL ASISTENCIA'!F45="f",'CONTROL ASISTENCIA'!F45="B"),F$2,0)</f>
        <v>0</v>
      </c>
      <c r="G45" s="124" t="n">
        <f aca="false">IF(OR('CONTROL ASISTENCIA'!G45="f",'CONTROL ASISTENCIA'!G45="B"),G$2,0)</f>
        <v>0</v>
      </c>
      <c r="H45" s="124" t="n">
        <f aca="false">IF(OR('CONTROL ASISTENCIA'!H45="f",'CONTROL ASISTENCIA'!H45="B"),H$2,0)</f>
        <v>0</v>
      </c>
      <c r="I45" s="124" t="n">
        <f aca="false">IF(OR('CONTROL ASISTENCIA'!I45="f",'CONTROL ASISTENCIA'!I45="B"),I$2,0)</f>
        <v>0</v>
      </c>
      <c r="J45" s="124" t="n">
        <f aca="false">IF(OR('CONTROL ASISTENCIA'!J45="f",'CONTROL ASISTENCIA'!J45="B"),J$2,0)</f>
        <v>0</v>
      </c>
      <c r="K45" s="124" t="n">
        <f aca="false">IF(OR('CONTROL ASISTENCIA'!K45="f",'CONTROL ASISTENCIA'!K45="B"),K$2,0)</f>
        <v>0</v>
      </c>
      <c r="L45" s="124" t="n">
        <f aca="false">IF(OR('CONTROL ASISTENCIA'!L45="f",'CONTROL ASISTENCIA'!L45="B"),L$2,0)</f>
        <v>0</v>
      </c>
      <c r="M45" s="124" t="n">
        <f aca="false">IF(OR('CONTROL ASISTENCIA'!M45="f",'CONTROL ASISTENCIA'!M45="B"),M$2,0)</f>
        <v>0</v>
      </c>
      <c r="N45" s="124" t="n">
        <f aca="false">IF(OR('CONTROL ASISTENCIA'!N45="f",'CONTROL ASISTENCIA'!N45="B"),N$2,0)</f>
        <v>0</v>
      </c>
      <c r="O45" s="124" t="n">
        <f aca="false">IF(OR('CONTROL ASISTENCIA'!O45="f",'CONTROL ASISTENCIA'!O45="B"),O$2,0)</f>
        <v>0</v>
      </c>
      <c r="P45" s="124" t="n">
        <f aca="false">IF(OR('CONTROL ASISTENCIA'!P45="f",'CONTROL ASISTENCIA'!P45="B"),P$2,0)</f>
        <v>0</v>
      </c>
      <c r="Q45" s="124" t="n">
        <f aca="false">IF(OR('CONTROL ASISTENCIA'!Q45="f",'CONTROL ASISTENCIA'!Q45="B"),Q$2,0)</f>
        <v>0</v>
      </c>
      <c r="R45" s="124" t="n">
        <f aca="false">IF(OR('CONTROL ASISTENCIA'!R45="f",'CONTROL ASISTENCIA'!R45="B"),R$2,0)</f>
        <v>0</v>
      </c>
      <c r="S45" s="124" t="n">
        <f aca="false">IF(OR('CONTROL ASISTENCIA'!S45="f",'CONTROL ASISTENCIA'!S45="B"),S$2,0)</f>
        <v>0</v>
      </c>
      <c r="T45" s="124" t="n">
        <f aca="false">IF(OR('CONTROL ASISTENCIA'!T45="f",'CONTROL ASISTENCIA'!T45="B"),T$2,0)</f>
        <v>0</v>
      </c>
      <c r="U45" s="124" t="n">
        <f aca="false">IF(OR('CONTROL ASISTENCIA'!U45="f",'CONTROL ASISTENCIA'!U45="B"),U$2,0)</f>
        <v>0</v>
      </c>
      <c r="V45" s="124" t="n">
        <f aca="false">IF(OR('CONTROL ASISTENCIA'!V45="f",'CONTROL ASISTENCIA'!V45="B"),V$2,0)</f>
        <v>0</v>
      </c>
      <c r="W45" s="124" t="n">
        <f aca="false">IF(OR('CONTROL ASISTENCIA'!W45="f",'CONTROL ASISTENCIA'!W45="B"),W$2,0)</f>
        <v>0</v>
      </c>
      <c r="X45" s="124" t="n">
        <f aca="false">IF(OR('CONTROL ASISTENCIA'!X45="f",'CONTROL ASISTENCIA'!X45="B"),X$2,0)</f>
        <v>0</v>
      </c>
      <c r="Y45" s="124" t="n">
        <f aca="false">IF(OR('CONTROL ASISTENCIA'!Y45="f",'CONTROL ASISTENCIA'!Y45="B"),Y$2,0)</f>
        <v>0</v>
      </c>
      <c r="Z45" s="124" t="n">
        <f aca="false">IF(OR('CONTROL ASISTENCIA'!Z45="f",'CONTROL ASISTENCIA'!Z45="B"),Z$2,0)</f>
        <v>0</v>
      </c>
      <c r="AA45" s="124" t="n">
        <f aca="false">IF(OR('CONTROL ASISTENCIA'!AA45="f",'CONTROL ASISTENCIA'!AA45="B"),AA$2,0)</f>
        <v>0</v>
      </c>
      <c r="AB45" s="124" t="n">
        <f aca="false">IF(OR('CONTROL ASISTENCIA'!AB45="f",'CONTROL ASISTENCIA'!AB45="B"),AB$2,0)</f>
        <v>0</v>
      </c>
      <c r="AC45" s="124" t="n">
        <f aca="false">IF(OR('CONTROL ASISTENCIA'!AC45="f",'CONTROL ASISTENCIA'!AC45="B"),AC$2,0)</f>
        <v>0</v>
      </c>
      <c r="AD45" s="124" t="n">
        <f aca="false">IF(OR('CONTROL ASISTENCIA'!AD45="f",'CONTROL ASISTENCIA'!AD45="B"),AD$2,0)</f>
        <v>0</v>
      </c>
      <c r="AE45" s="124" t="n">
        <f aca="false">IF(OR('CONTROL ASISTENCIA'!AE45="f",'CONTROL ASISTENCIA'!AE45="B"),AE$2,0)</f>
        <v>0</v>
      </c>
      <c r="AF45" s="124" t="n">
        <f aca="false">IF(OR('CONTROL ASISTENCIA'!AF45="f",'CONTROL ASISTENCIA'!AF45="B"),AF$2,0)</f>
        <v>0</v>
      </c>
      <c r="AG45" s="124" t="n">
        <f aca="false">IF(OR('CONTROL ASISTENCIA'!AG45="f",'CONTROL ASISTENCIA'!AG45="B"),AG$2,0)</f>
        <v>0</v>
      </c>
      <c r="AH45" s="124" t="n">
        <f aca="false">IF(OR('CONTROL ASISTENCIA'!AH45="f",'CONTROL ASISTENCIA'!AH45="B"),AH$2,0)</f>
        <v>0</v>
      </c>
      <c r="AI45" s="124" t="n">
        <f aca="false">IF(OR('CONTROL ASISTENCIA'!AI45="f",'CONTROL ASISTENCIA'!AI45="B"),AI$2,0)</f>
        <v>0</v>
      </c>
      <c r="AJ45" s="124" t="n">
        <f aca="false">IF(OR('CONTROL ASISTENCIA'!AJ45="f",'CONTROL ASISTENCIA'!AJ45="B"),AJ$2,0)</f>
        <v>0</v>
      </c>
      <c r="AK45" s="124" t="n">
        <f aca="false">IF(OR('CONTROL ASISTENCIA'!AK45="f",'CONTROL ASISTENCIA'!AK45="B"),AK$2,0)</f>
        <v>0</v>
      </c>
      <c r="AL45" s="124" t="n">
        <f aca="false">IF(OR('CONTROL ASISTENCIA'!AL45="f",'CONTROL ASISTENCIA'!AL45="B"),AL$2,0)</f>
        <v>0</v>
      </c>
      <c r="AM45" s="124" t="n">
        <f aca="false">IF(OR('CONTROL ASISTENCIA'!AM45="f",'CONTROL ASISTENCIA'!AM45="B"),AM$2,0)</f>
        <v>0</v>
      </c>
      <c r="AN45" s="124" t="n">
        <f aca="false">IF(OR('CONTROL ASISTENCIA'!AN45="f",'CONTROL ASISTENCIA'!AN45="B"),AN$2,0)</f>
        <v>0</v>
      </c>
      <c r="AO45" s="124" t="n">
        <f aca="false">IF(OR('CONTROL ASISTENCIA'!AO45="f",'CONTROL ASISTENCIA'!AO45="B"),AO$2,0)</f>
        <v>0</v>
      </c>
      <c r="AP45" s="112" t="n">
        <f aca="false">SUM(B45:AO45)</f>
        <v>0</v>
      </c>
    </row>
    <row r="46" customFormat="false" ht="13.8" hidden="false" customHeight="false" outlineLevel="0" collapsed="false">
      <c r="A46" s="112" t="n">
        <f aca="false">'CONTROL ASISTENCIA'!A46</f>
        <v>0</v>
      </c>
      <c r="B46" s="124" t="n">
        <f aca="false">IF(OR('CONTROL ASISTENCIA'!B46="f",'CONTROL ASISTENCIA'!B46="B"),B$2,0)</f>
        <v>0</v>
      </c>
      <c r="C46" s="124" t="n">
        <f aca="false">IF(OR('CONTROL ASISTENCIA'!C46="f",'CONTROL ASISTENCIA'!C46="B"),C$2,0)</f>
        <v>0</v>
      </c>
      <c r="D46" s="124" t="n">
        <f aca="false">IF(OR('CONTROL ASISTENCIA'!D46="f",'CONTROL ASISTENCIA'!D46="B"),D$2,0)</f>
        <v>0</v>
      </c>
      <c r="E46" s="124" t="n">
        <f aca="false">IF(OR('CONTROL ASISTENCIA'!E46="f",'CONTROL ASISTENCIA'!E46="B"),E$2,0)</f>
        <v>0</v>
      </c>
      <c r="F46" s="124" t="n">
        <f aca="false">IF(OR('CONTROL ASISTENCIA'!F46="f",'CONTROL ASISTENCIA'!F46="B"),F$2,0)</f>
        <v>0</v>
      </c>
      <c r="G46" s="124" t="n">
        <f aca="false">IF(OR('CONTROL ASISTENCIA'!G46="f",'CONTROL ASISTENCIA'!G46="B"),G$2,0)</f>
        <v>0</v>
      </c>
      <c r="H46" s="124" t="n">
        <f aca="false">IF(OR('CONTROL ASISTENCIA'!H46="f",'CONTROL ASISTENCIA'!H46="B"),H$2,0)</f>
        <v>0</v>
      </c>
      <c r="I46" s="124" t="n">
        <f aca="false">IF(OR('CONTROL ASISTENCIA'!I46="f",'CONTROL ASISTENCIA'!I46="B"),I$2,0)</f>
        <v>0</v>
      </c>
      <c r="J46" s="124" t="n">
        <f aca="false">IF(OR('CONTROL ASISTENCIA'!J46="f",'CONTROL ASISTENCIA'!J46="B"),J$2,0)</f>
        <v>0</v>
      </c>
      <c r="K46" s="124" t="n">
        <f aca="false">IF(OR('CONTROL ASISTENCIA'!K46="f",'CONTROL ASISTENCIA'!K46="B"),K$2,0)</f>
        <v>0</v>
      </c>
      <c r="L46" s="124" t="n">
        <f aca="false">IF(OR('CONTROL ASISTENCIA'!L46="f",'CONTROL ASISTENCIA'!L46="B"),L$2,0)</f>
        <v>0</v>
      </c>
      <c r="M46" s="124" t="n">
        <f aca="false">IF(OR('CONTROL ASISTENCIA'!M46="f",'CONTROL ASISTENCIA'!M46="B"),M$2,0)</f>
        <v>0</v>
      </c>
      <c r="N46" s="124" t="n">
        <f aca="false">IF(OR('CONTROL ASISTENCIA'!N46="f",'CONTROL ASISTENCIA'!N46="B"),N$2,0)</f>
        <v>0</v>
      </c>
      <c r="O46" s="124" t="n">
        <f aca="false">IF(OR('CONTROL ASISTENCIA'!O46="f",'CONTROL ASISTENCIA'!O46="B"),O$2,0)</f>
        <v>0</v>
      </c>
      <c r="P46" s="124" t="n">
        <f aca="false">IF(OR('CONTROL ASISTENCIA'!P46="f",'CONTROL ASISTENCIA'!P46="B"),P$2,0)</f>
        <v>0</v>
      </c>
      <c r="Q46" s="124" t="n">
        <f aca="false">IF(OR('CONTROL ASISTENCIA'!Q46="f",'CONTROL ASISTENCIA'!Q46="B"),Q$2,0)</f>
        <v>0</v>
      </c>
      <c r="R46" s="124" t="n">
        <f aca="false">IF(OR('CONTROL ASISTENCIA'!R46="f",'CONTROL ASISTENCIA'!R46="B"),R$2,0)</f>
        <v>0</v>
      </c>
      <c r="S46" s="124" t="n">
        <f aca="false">IF(OR('CONTROL ASISTENCIA'!S46="f",'CONTROL ASISTENCIA'!S46="B"),S$2,0)</f>
        <v>0</v>
      </c>
      <c r="T46" s="124" t="n">
        <f aca="false">IF(OR('CONTROL ASISTENCIA'!T46="f",'CONTROL ASISTENCIA'!T46="B"),T$2,0)</f>
        <v>0</v>
      </c>
      <c r="U46" s="124" t="n">
        <f aca="false">IF(OR('CONTROL ASISTENCIA'!U46="f",'CONTROL ASISTENCIA'!U46="B"),U$2,0)</f>
        <v>0</v>
      </c>
      <c r="V46" s="124" t="n">
        <f aca="false">IF(OR('CONTROL ASISTENCIA'!V46="f",'CONTROL ASISTENCIA'!V46="B"),V$2,0)</f>
        <v>0</v>
      </c>
      <c r="W46" s="124" t="n">
        <f aca="false">IF(OR('CONTROL ASISTENCIA'!W46="f",'CONTROL ASISTENCIA'!W46="B"),W$2,0)</f>
        <v>0</v>
      </c>
      <c r="X46" s="124" t="n">
        <f aca="false">IF(OR('CONTROL ASISTENCIA'!X46="f",'CONTROL ASISTENCIA'!X46="B"),X$2,0)</f>
        <v>0</v>
      </c>
      <c r="Y46" s="124" t="n">
        <f aca="false">IF(OR('CONTROL ASISTENCIA'!Y46="f",'CONTROL ASISTENCIA'!Y46="B"),Y$2,0)</f>
        <v>0</v>
      </c>
      <c r="Z46" s="124" t="n">
        <f aca="false">IF(OR('CONTROL ASISTENCIA'!Z46="f",'CONTROL ASISTENCIA'!Z46="B"),Z$2,0)</f>
        <v>0</v>
      </c>
      <c r="AA46" s="124" t="n">
        <f aca="false">IF(OR('CONTROL ASISTENCIA'!AA46="f",'CONTROL ASISTENCIA'!AA46="B"),AA$2,0)</f>
        <v>0</v>
      </c>
      <c r="AB46" s="124" t="n">
        <f aca="false">IF(OR('CONTROL ASISTENCIA'!AB46="f",'CONTROL ASISTENCIA'!AB46="B"),AB$2,0)</f>
        <v>0</v>
      </c>
      <c r="AC46" s="124" t="n">
        <f aca="false">IF(OR('CONTROL ASISTENCIA'!AC46="f",'CONTROL ASISTENCIA'!AC46="B"),AC$2,0)</f>
        <v>0</v>
      </c>
      <c r="AD46" s="124" t="n">
        <f aca="false">IF(OR('CONTROL ASISTENCIA'!AD46="f",'CONTROL ASISTENCIA'!AD46="B"),AD$2,0)</f>
        <v>0</v>
      </c>
      <c r="AE46" s="124" t="n">
        <f aca="false">IF(OR('CONTROL ASISTENCIA'!AE46="f",'CONTROL ASISTENCIA'!AE46="B"),AE$2,0)</f>
        <v>0</v>
      </c>
      <c r="AF46" s="124" t="n">
        <f aca="false">IF(OR('CONTROL ASISTENCIA'!AF46="f",'CONTROL ASISTENCIA'!AF46="B"),AF$2,0)</f>
        <v>0</v>
      </c>
      <c r="AG46" s="124" t="n">
        <f aca="false">IF(OR('CONTROL ASISTENCIA'!AG46="f",'CONTROL ASISTENCIA'!AG46="B"),AG$2,0)</f>
        <v>0</v>
      </c>
      <c r="AH46" s="124" t="n">
        <f aca="false">IF(OR('CONTROL ASISTENCIA'!AH46="f",'CONTROL ASISTENCIA'!AH46="B"),AH$2,0)</f>
        <v>0</v>
      </c>
      <c r="AI46" s="124" t="n">
        <f aca="false">IF(OR('CONTROL ASISTENCIA'!AI46="f",'CONTROL ASISTENCIA'!AI46="B"),AI$2,0)</f>
        <v>0</v>
      </c>
      <c r="AJ46" s="124" t="n">
        <f aca="false">IF(OR('CONTROL ASISTENCIA'!AJ46="f",'CONTROL ASISTENCIA'!AJ46="B"),AJ$2,0)</f>
        <v>0</v>
      </c>
      <c r="AK46" s="124" t="n">
        <f aca="false">IF(OR('CONTROL ASISTENCIA'!AK46="f",'CONTROL ASISTENCIA'!AK46="B"),AK$2,0)</f>
        <v>0</v>
      </c>
      <c r="AL46" s="124" t="n">
        <f aca="false">IF(OR('CONTROL ASISTENCIA'!AL46="f",'CONTROL ASISTENCIA'!AL46="B"),AL$2,0)</f>
        <v>0</v>
      </c>
      <c r="AM46" s="124" t="n">
        <f aca="false">IF(OR('CONTROL ASISTENCIA'!AM46="f",'CONTROL ASISTENCIA'!AM46="B"),AM$2,0)</f>
        <v>0</v>
      </c>
      <c r="AN46" s="124" t="n">
        <f aca="false">IF(OR('CONTROL ASISTENCIA'!AN46="f",'CONTROL ASISTENCIA'!AN46="B"),AN$2,0)</f>
        <v>0</v>
      </c>
      <c r="AO46" s="124" t="n">
        <f aca="false">IF(OR('CONTROL ASISTENCIA'!AO46="f",'CONTROL ASISTENCIA'!AO46="B"),AO$2,0)</f>
        <v>0</v>
      </c>
      <c r="AP46" s="112" t="n">
        <f aca="false">SUM(B46:AO46)</f>
        <v>0</v>
      </c>
    </row>
    <row r="47" customFormat="false" ht="13.8" hidden="false" customHeight="false" outlineLevel="0" collapsed="false">
      <c r="A47" s="112" t="n">
        <f aca="false">'CONTROL ASISTENCIA'!A47</f>
        <v>0</v>
      </c>
      <c r="B47" s="124" t="n">
        <f aca="false">IF(OR('CONTROL ASISTENCIA'!B47="f",'CONTROL ASISTENCIA'!B47="B"),B$2,0)</f>
        <v>0</v>
      </c>
      <c r="C47" s="124" t="n">
        <f aca="false">IF(OR('CONTROL ASISTENCIA'!C47="f",'CONTROL ASISTENCIA'!C47="B"),C$2,0)</f>
        <v>0</v>
      </c>
      <c r="D47" s="124" t="n">
        <f aca="false">IF(OR('CONTROL ASISTENCIA'!D47="f",'CONTROL ASISTENCIA'!D47="B"),D$2,0)</f>
        <v>0</v>
      </c>
      <c r="E47" s="124" t="n">
        <f aca="false">IF(OR('CONTROL ASISTENCIA'!E47="f",'CONTROL ASISTENCIA'!E47="B"),E$2,0)</f>
        <v>0</v>
      </c>
      <c r="F47" s="124" t="n">
        <f aca="false">IF(OR('CONTROL ASISTENCIA'!F47="f",'CONTROL ASISTENCIA'!F47="B"),F$2,0)</f>
        <v>0</v>
      </c>
      <c r="G47" s="124" t="n">
        <f aca="false">IF(OR('CONTROL ASISTENCIA'!G47="f",'CONTROL ASISTENCIA'!G47="B"),G$2,0)</f>
        <v>0</v>
      </c>
      <c r="H47" s="124" t="n">
        <f aca="false">IF(OR('CONTROL ASISTENCIA'!H47="f",'CONTROL ASISTENCIA'!H47="B"),H$2,0)</f>
        <v>0</v>
      </c>
      <c r="I47" s="124" t="n">
        <f aca="false">IF(OR('CONTROL ASISTENCIA'!I47="f",'CONTROL ASISTENCIA'!I47="B"),I$2,0)</f>
        <v>0</v>
      </c>
      <c r="J47" s="124" t="n">
        <f aca="false">IF(OR('CONTROL ASISTENCIA'!J47="f",'CONTROL ASISTENCIA'!J47="B"),J$2,0)</f>
        <v>0</v>
      </c>
      <c r="K47" s="124" t="n">
        <f aca="false">IF(OR('CONTROL ASISTENCIA'!K47="f",'CONTROL ASISTENCIA'!K47="B"),K$2,0)</f>
        <v>0</v>
      </c>
      <c r="L47" s="124" t="n">
        <f aca="false">IF(OR('CONTROL ASISTENCIA'!L47="f",'CONTROL ASISTENCIA'!L47="B"),L$2,0)</f>
        <v>0</v>
      </c>
      <c r="M47" s="124" t="n">
        <f aca="false">IF(OR('CONTROL ASISTENCIA'!M47="f",'CONTROL ASISTENCIA'!M47="B"),M$2,0)</f>
        <v>0</v>
      </c>
      <c r="N47" s="124" t="n">
        <f aca="false">IF(OR('CONTROL ASISTENCIA'!N47="f",'CONTROL ASISTENCIA'!N47="B"),N$2,0)</f>
        <v>0</v>
      </c>
      <c r="O47" s="124" t="n">
        <f aca="false">IF(OR('CONTROL ASISTENCIA'!O47="f",'CONTROL ASISTENCIA'!O47="B"),O$2,0)</f>
        <v>0</v>
      </c>
      <c r="P47" s="124" t="n">
        <f aca="false">IF(OR('CONTROL ASISTENCIA'!P47="f",'CONTROL ASISTENCIA'!P47="B"),P$2,0)</f>
        <v>0</v>
      </c>
      <c r="Q47" s="124" t="n">
        <f aca="false">IF(OR('CONTROL ASISTENCIA'!Q47="f",'CONTROL ASISTENCIA'!Q47="B"),Q$2,0)</f>
        <v>0</v>
      </c>
      <c r="R47" s="124" t="n">
        <f aca="false">IF(OR('CONTROL ASISTENCIA'!R47="f",'CONTROL ASISTENCIA'!R47="B"),R$2,0)</f>
        <v>0</v>
      </c>
      <c r="S47" s="124" t="n">
        <f aca="false">IF(OR('CONTROL ASISTENCIA'!S47="f",'CONTROL ASISTENCIA'!S47="B"),S$2,0)</f>
        <v>0</v>
      </c>
      <c r="T47" s="124" t="n">
        <f aca="false">IF(OR('CONTROL ASISTENCIA'!T47="f",'CONTROL ASISTENCIA'!T47="B"),T$2,0)</f>
        <v>0</v>
      </c>
      <c r="U47" s="124" t="n">
        <f aca="false">IF(OR('CONTROL ASISTENCIA'!U47="f",'CONTROL ASISTENCIA'!U47="B"),U$2,0)</f>
        <v>0</v>
      </c>
      <c r="V47" s="124" t="n">
        <f aca="false">IF(OR('CONTROL ASISTENCIA'!V47="f",'CONTROL ASISTENCIA'!V47="B"),V$2,0)</f>
        <v>0</v>
      </c>
      <c r="W47" s="124" t="n">
        <f aca="false">IF(OR('CONTROL ASISTENCIA'!W47="f",'CONTROL ASISTENCIA'!W47="B"),W$2,0)</f>
        <v>0</v>
      </c>
      <c r="X47" s="124" t="n">
        <f aca="false">IF(OR('CONTROL ASISTENCIA'!X47="f",'CONTROL ASISTENCIA'!X47="B"),X$2,0)</f>
        <v>0</v>
      </c>
      <c r="Y47" s="124" t="n">
        <f aca="false">IF(OR('CONTROL ASISTENCIA'!Y47="f",'CONTROL ASISTENCIA'!Y47="B"),Y$2,0)</f>
        <v>0</v>
      </c>
      <c r="Z47" s="124" t="n">
        <f aca="false">IF(OR('CONTROL ASISTENCIA'!Z47="f",'CONTROL ASISTENCIA'!Z47="B"),Z$2,0)</f>
        <v>0</v>
      </c>
      <c r="AA47" s="124" t="n">
        <f aca="false">IF(OR('CONTROL ASISTENCIA'!AA47="f",'CONTROL ASISTENCIA'!AA47="B"),AA$2,0)</f>
        <v>0</v>
      </c>
      <c r="AB47" s="124" t="n">
        <f aca="false">IF(OR('CONTROL ASISTENCIA'!AB47="f",'CONTROL ASISTENCIA'!AB47="B"),AB$2,0)</f>
        <v>0</v>
      </c>
      <c r="AC47" s="124" t="n">
        <f aca="false">IF(OR('CONTROL ASISTENCIA'!AC47="f",'CONTROL ASISTENCIA'!AC47="B"),AC$2,0)</f>
        <v>0</v>
      </c>
      <c r="AD47" s="124" t="n">
        <f aca="false">IF(OR('CONTROL ASISTENCIA'!AD47="f",'CONTROL ASISTENCIA'!AD47="B"),AD$2,0)</f>
        <v>0</v>
      </c>
      <c r="AE47" s="124" t="n">
        <f aca="false">IF(OR('CONTROL ASISTENCIA'!AE47="f",'CONTROL ASISTENCIA'!AE47="B"),AE$2,0)</f>
        <v>0</v>
      </c>
      <c r="AF47" s="124" t="n">
        <f aca="false">IF(OR('CONTROL ASISTENCIA'!AF47="f",'CONTROL ASISTENCIA'!AF47="B"),AF$2,0)</f>
        <v>0</v>
      </c>
      <c r="AG47" s="124" t="n">
        <f aca="false">IF(OR('CONTROL ASISTENCIA'!AG47="f",'CONTROL ASISTENCIA'!AG47="B"),AG$2,0)</f>
        <v>0</v>
      </c>
      <c r="AH47" s="124" t="n">
        <f aca="false">IF(OR('CONTROL ASISTENCIA'!AH47="f",'CONTROL ASISTENCIA'!AH47="B"),AH$2,0)</f>
        <v>0</v>
      </c>
      <c r="AI47" s="124" t="n">
        <f aca="false">IF(OR('CONTROL ASISTENCIA'!AI47="f",'CONTROL ASISTENCIA'!AI47="B"),AI$2,0)</f>
        <v>0</v>
      </c>
      <c r="AJ47" s="124" t="n">
        <f aca="false">IF(OR('CONTROL ASISTENCIA'!AJ47="f",'CONTROL ASISTENCIA'!AJ47="B"),AJ$2,0)</f>
        <v>0</v>
      </c>
      <c r="AK47" s="124" t="n">
        <f aca="false">IF(OR('CONTROL ASISTENCIA'!AK47="f",'CONTROL ASISTENCIA'!AK47="B"),AK$2,0)</f>
        <v>0</v>
      </c>
      <c r="AL47" s="124" t="n">
        <f aca="false">IF(OR('CONTROL ASISTENCIA'!AL47="f",'CONTROL ASISTENCIA'!AL47="B"),AL$2,0)</f>
        <v>0</v>
      </c>
      <c r="AM47" s="124" t="n">
        <f aca="false">IF(OR('CONTROL ASISTENCIA'!AM47="f",'CONTROL ASISTENCIA'!AM47="B"),AM$2,0)</f>
        <v>0</v>
      </c>
      <c r="AN47" s="124" t="n">
        <f aca="false">IF(OR('CONTROL ASISTENCIA'!AN47="f",'CONTROL ASISTENCIA'!AN47="B"),AN$2,0)</f>
        <v>0</v>
      </c>
      <c r="AO47" s="124" t="n">
        <f aca="false">IF(OR('CONTROL ASISTENCIA'!AO47="f",'CONTROL ASISTENCIA'!AO47="B"),AO$2,0)</f>
        <v>0</v>
      </c>
      <c r="AP47" s="112" t="n">
        <f aca="false">SUM(B47:AO47)</f>
        <v>0</v>
      </c>
    </row>
    <row r="48" customFormat="false" ht="13.8" hidden="false" customHeight="false" outlineLevel="0" collapsed="false">
      <c r="A48" s="112" t="n">
        <f aca="false">'CONTROL ASISTENCIA'!A48</f>
        <v>0</v>
      </c>
      <c r="B48" s="124" t="n">
        <f aca="false">IF(OR('CONTROL ASISTENCIA'!B48="f",'CONTROL ASISTENCIA'!B48="B"),B$2,0)</f>
        <v>0</v>
      </c>
      <c r="C48" s="124" t="n">
        <f aca="false">IF(OR('CONTROL ASISTENCIA'!C48="f",'CONTROL ASISTENCIA'!C48="B"),C$2,0)</f>
        <v>0</v>
      </c>
      <c r="D48" s="124" t="n">
        <f aca="false">IF(OR('CONTROL ASISTENCIA'!D48="f",'CONTROL ASISTENCIA'!D48="B"),D$2,0)</f>
        <v>0</v>
      </c>
      <c r="E48" s="124" t="n">
        <f aca="false">IF(OR('CONTROL ASISTENCIA'!E48="f",'CONTROL ASISTENCIA'!E48="B"),E$2,0)</f>
        <v>0</v>
      </c>
      <c r="F48" s="124" t="n">
        <f aca="false">IF(OR('CONTROL ASISTENCIA'!F48="f",'CONTROL ASISTENCIA'!F48="B"),F$2,0)</f>
        <v>0</v>
      </c>
      <c r="G48" s="124" t="n">
        <f aca="false">IF(OR('CONTROL ASISTENCIA'!G48="f",'CONTROL ASISTENCIA'!G48="B"),G$2,0)</f>
        <v>0</v>
      </c>
      <c r="H48" s="124" t="n">
        <f aca="false">IF(OR('CONTROL ASISTENCIA'!H48="f",'CONTROL ASISTENCIA'!H48="B"),H$2,0)</f>
        <v>0</v>
      </c>
      <c r="I48" s="124" t="n">
        <f aca="false">IF(OR('CONTROL ASISTENCIA'!I48="f",'CONTROL ASISTENCIA'!I48="B"),I$2,0)</f>
        <v>0</v>
      </c>
      <c r="J48" s="124" t="n">
        <f aca="false">IF(OR('CONTROL ASISTENCIA'!J48="f",'CONTROL ASISTENCIA'!J48="B"),J$2,0)</f>
        <v>0</v>
      </c>
      <c r="K48" s="124" t="n">
        <f aca="false">IF(OR('CONTROL ASISTENCIA'!K48="f",'CONTROL ASISTENCIA'!K48="B"),K$2,0)</f>
        <v>0</v>
      </c>
      <c r="L48" s="124" t="n">
        <f aca="false">IF(OR('CONTROL ASISTENCIA'!L48="f",'CONTROL ASISTENCIA'!L48="B"),L$2,0)</f>
        <v>0</v>
      </c>
      <c r="M48" s="124" t="n">
        <f aca="false">IF(OR('CONTROL ASISTENCIA'!M48="f",'CONTROL ASISTENCIA'!M48="B"),M$2,0)</f>
        <v>0</v>
      </c>
      <c r="N48" s="124" t="n">
        <f aca="false">IF(OR('CONTROL ASISTENCIA'!N48="f",'CONTROL ASISTENCIA'!N48="B"),N$2,0)</f>
        <v>0</v>
      </c>
      <c r="O48" s="124" t="n">
        <f aca="false">IF(OR('CONTROL ASISTENCIA'!O48="f",'CONTROL ASISTENCIA'!O48="B"),O$2,0)</f>
        <v>0</v>
      </c>
      <c r="P48" s="124" t="n">
        <f aca="false">IF(OR('CONTROL ASISTENCIA'!P48="f",'CONTROL ASISTENCIA'!P48="B"),P$2,0)</f>
        <v>0</v>
      </c>
      <c r="Q48" s="124" t="n">
        <f aca="false">IF(OR('CONTROL ASISTENCIA'!Q48="f",'CONTROL ASISTENCIA'!Q48="B"),Q$2,0)</f>
        <v>0</v>
      </c>
      <c r="R48" s="124" t="n">
        <f aca="false">IF(OR('CONTROL ASISTENCIA'!R48="f",'CONTROL ASISTENCIA'!R48="B"),R$2,0)</f>
        <v>0</v>
      </c>
      <c r="S48" s="124" t="n">
        <f aca="false">IF(OR('CONTROL ASISTENCIA'!S48="f",'CONTROL ASISTENCIA'!S48="B"),S$2,0)</f>
        <v>0</v>
      </c>
      <c r="T48" s="124" t="n">
        <f aca="false">IF(OR('CONTROL ASISTENCIA'!T48="f",'CONTROL ASISTENCIA'!T48="B"),T$2,0)</f>
        <v>0</v>
      </c>
      <c r="U48" s="124" t="n">
        <f aca="false">IF(OR('CONTROL ASISTENCIA'!U48="f",'CONTROL ASISTENCIA'!U48="B"),U$2,0)</f>
        <v>0</v>
      </c>
      <c r="V48" s="124" t="n">
        <f aca="false">IF(OR('CONTROL ASISTENCIA'!V48="f",'CONTROL ASISTENCIA'!V48="B"),V$2,0)</f>
        <v>0</v>
      </c>
      <c r="W48" s="124" t="n">
        <f aca="false">IF(OR('CONTROL ASISTENCIA'!W48="f",'CONTROL ASISTENCIA'!W48="B"),W$2,0)</f>
        <v>0</v>
      </c>
      <c r="X48" s="124" t="n">
        <f aca="false">IF(OR('CONTROL ASISTENCIA'!X48="f",'CONTROL ASISTENCIA'!X48="B"),X$2,0)</f>
        <v>0</v>
      </c>
      <c r="Y48" s="124" t="n">
        <f aca="false">IF(OR('CONTROL ASISTENCIA'!Y48="f",'CONTROL ASISTENCIA'!Y48="B"),Y$2,0)</f>
        <v>0</v>
      </c>
      <c r="Z48" s="124" t="n">
        <f aca="false">IF(OR('CONTROL ASISTENCIA'!Z48="f",'CONTROL ASISTENCIA'!Z48="B"),Z$2,0)</f>
        <v>0</v>
      </c>
      <c r="AA48" s="124" t="n">
        <f aca="false">IF(OR('CONTROL ASISTENCIA'!AA48="f",'CONTROL ASISTENCIA'!AA48="B"),AA$2,0)</f>
        <v>0</v>
      </c>
      <c r="AB48" s="124" t="n">
        <f aca="false">IF(OR('CONTROL ASISTENCIA'!AB48="f",'CONTROL ASISTENCIA'!AB48="B"),AB$2,0)</f>
        <v>0</v>
      </c>
      <c r="AC48" s="124" t="n">
        <f aca="false">IF(OR('CONTROL ASISTENCIA'!AC48="f",'CONTROL ASISTENCIA'!AC48="B"),AC$2,0)</f>
        <v>0</v>
      </c>
      <c r="AD48" s="124" t="n">
        <f aca="false">IF(OR('CONTROL ASISTENCIA'!AD48="f",'CONTROL ASISTENCIA'!AD48="B"),AD$2,0)</f>
        <v>0</v>
      </c>
      <c r="AE48" s="124" t="n">
        <f aca="false">IF(OR('CONTROL ASISTENCIA'!AE48="f",'CONTROL ASISTENCIA'!AE48="B"),AE$2,0)</f>
        <v>0</v>
      </c>
      <c r="AF48" s="124" t="n">
        <f aca="false">IF(OR('CONTROL ASISTENCIA'!AF48="f",'CONTROL ASISTENCIA'!AF48="B"),AF$2,0)</f>
        <v>0</v>
      </c>
      <c r="AG48" s="124" t="n">
        <f aca="false">IF(OR('CONTROL ASISTENCIA'!AG48="f",'CONTROL ASISTENCIA'!AG48="B"),AG$2,0)</f>
        <v>0</v>
      </c>
      <c r="AH48" s="124" t="n">
        <f aca="false">IF(OR('CONTROL ASISTENCIA'!AH48="f",'CONTROL ASISTENCIA'!AH48="B"),AH$2,0)</f>
        <v>0</v>
      </c>
      <c r="AI48" s="124" t="n">
        <f aca="false">IF(OR('CONTROL ASISTENCIA'!AI48="f",'CONTROL ASISTENCIA'!AI48="B"),AI$2,0)</f>
        <v>0</v>
      </c>
      <c r="AJ48" s="124" t="n">
        <f aca="false">IF(OR('CONTROL ASISTENCIA'!AJ48="f",'CONTROL ASISTENCIA'!AJ48="B"),AJ$2,0)</f>
        <v>0</v>
      </c>
      <c r="AK48" s="124" t="n">
        <f aca="false">IF(OR('CONTROL ASISTENCIA'!AK48="f",'CONTROL ASISTENCIA'!AK48="B"),AK$2,0)</f>
        <v>0</v>
      </c>
      <c r="AL48" s="124" t="n">
        <f aca="false">IF(OR('CONTROL ASISTENCIA'!AL48="f",'CONTROL ASISTENCIA'!AL48="B"),AL$2,0)</f>
        <v>0</v>
      </c>
      <c r="AM48" s="124" t="n">
        <f aca="false">IF(OR('CONTROL ASISTENCIA'!AM48="f",'CONTROL ASISTENCIA'!AM48="B"),AM$2,0)</f>
        <v>0</v>
      </c>
      <c r="AN48" s="124" t="n">
        <f aca="false">IF(OR('CONTROL ASISTENCIA'!AN48="f",'CONTROL ASISTENCIA'!AN48="B"),AN$2,0)</f>
        <v>0</v>
      </c>
      <c r="AO48" s="124" t="n">
        <f aca="false">IF(OR('CONTROL ASISTENCIA'!AO48="f",'CONTROL ASISTENCIA'!AO48="B"),AO$2,0)</f>
        <v>0</v>
      </c>
      <c r="AP48" s="112" t="n">
        <f aca="false">SUM(B48:AO48)</f>
        <v>0</v>
      </c>
    </row>
    <row r="49" customFormat="false" ht="13.8" hidden="false" customHeight="false" outlineLevel="0" collapsed="false">
      <c r="A49" s="112" t="n">
        <f aca="false">'CONTROL ASISTENCIA'!A49</f>
        <v>0</v>
      </c>
      <c r="B49" s="124" t="n">
        <f aca="false">IF(OR('CONTROL ASISTENCIA'!B49="f",'CONTROL ASISTENCIA'!B49="B"),B$2,0)</f>
        <v>0</v>
      </c>
      <c r="C49" s="124" t="n">
        <f aca="false">IF(OR('CONTROL ASISTENCIA'!C49="f",'CONTROL ASISTENCIA'!C49="B"),C$2,0)</f>
        <v>0</v>
      </c>
      <c r="D49" s="124" t="n">
        <f aca="false">IF(OR('CONTROL ASISTENCIA'!D49="f",'CONTROL ASISTENCIA'!D49="B"),D$2,0)</f>
        <v>0</v>
      </c>
      <c r="E49" s="124" t="n">
        <f aca="false">IF(OR('CONTROL ASISTENCIA'!E49="f",'CONTROL ASISTENCIA'!E49="B"),E$2,0)</f>
        <v>0</v>
      </c>
      <c r="F49" s="124" t="n">
        <f aca="false">IF(OR('CONTROL ASISTENCIA'!F49="f",'CONTROL ASISTENCIA'!F49="B"),F$2,0)</f>
        <v>0</v>
      </c>
      <c r="G49" s="124" t="n">
        <f aca="false">IF(OR('CONTROL ASISTENCIA'!G49="f",'CONTROL ASISTENCIA'!G49="B"),G$2,0)</f>
        <v>0</v>
      </c>
      <c r="H49" s="124" t="n">
        <f aca="false">IF(OR('CONTROL ASISTENCIA'!H49="f",'CONTROL ASISTENCIA'!H49="B"),H$2,0)</f>
        <v>0</v>
      </c>
      <c r="I49" s="124" t="n">
        <f aca="false">IF(OR('CONTROL ASISTENCIA'!I49="f",'CONTROL ASISTENCIA'!I49="B"),I$2,0)</f>
        <v>0</v>
      </c>
      <c r="J49" s="124" t="n">
        <f aca="false">IF(OR('CONTROL ASISTENCIA'!J49="f",'CONTROL ASISTENCIA'!J49="B"),J$2,0)</f>
        <v>0</v>
      </c>
      <c r="K49" s="124" t="n">
        <f aca="false">IF(OR('CONTROL ASISTENCIA'!K49="f",'CONTROL ASISTENCIA'!K49="B"),K$2,0)</f>
        <v>0</v>
      </c>
      <c r="L49" s="124" t="n">
        <f aca="false">IF(OR('CONTROL ASISTENCIA'!L49="f",'CONTROL ASISTENCIA'!L49="B"),L$2,0)</f>
        <v>0</v>
      </c>
      <c r="M49" s="124" t="n">
        <f aca="false">IF(OR('CONTROL ASISTENCIA'!M49="f",'CONTROL ASISTENCIA'!M49="B"),M$2,0)</f>
        <v>0</v>
      </c>
      <c r="N49" s="124" t="n">
        <f aca="false">IF(OR('CONTROL ASISTENCIA'!N49="f",'CONTROL ASISTENCIA'!N49="B"),N$2,0)</f>
        <v>0</v>
      </c>
      <c r="O49" s="124" t="n">
        <f aca="false">IF(OR('CONTROL ASISTENCIA'!O49="f",'CONTROL ASISTENCIA'!O49="B"),O$2,0)</f>
        <v>0</v>
      </c>
      <c r="P49" s="124" t="n">
        <f aca="false">IF(OR('CONTROL ASISTENCIA'!P49="f",'CONTROL ASISTENCIA'!P49="B"),P$2,0)</f>
        <v>0</v>
      </c>
      <c r="Q49" s="124" t="n">
        <f aca="false">IF(OR('CONTROL ASISTENCIA'!Q49="f",'CONTROL ASISTENCIA'!Q49="B"),Q$2,0)</f>
        <v>0</v>
      </c>
      <c r="R49" s="124" t="n">
        <f aca="false">IF(OR('CONTROL ASISTENCIA'!R49="f",'CONTROL ASISTENCIA'!R49="B"),R$2,0)</f>
        <v>0</v>
      </c>
      <c r="S49" s="124" t="n">
        <f aca="false">IF(OR('CONTROL ASISTENCIA'!S49="f",'CONTROL ASISTENCIA'!S49="B"),S$2,0)</f>
        <v>0</v>
      </c>
      <c r="T49" s="124" t="n">
        <f aca="false">IF(OR('CONTROL ASISTENCIA'!T49="f",'CONTROL ASISTENCIA'!T49="B"),T$2,0)</f>
        <v>0</v>
      </c>
      <c r="U49" s="124" t="n">
        <f aca="false">IF(OR('CONTROL ASISTENCIA'!U49="f",'CONTROL ASISTENCIA'!U49="B"),U$2,0)</f>
        <v>0</v>
      </c>
      <c r="V49" s="124" t="n">
        <f aca="false">IF(OR('CONTROL ASISTENCIA'!V49="f",'CONTROL ASISTENCIA'!V49="B"),V$2,0)</f>
        <v>0</v>
      </c>
      <c r="W49" s="124" t="n">
        <f aca="false">IF(OR('CONTROL ASISTENCIA'!W49="f",'CONTROL ASISTENCIA'!W49="B"),W$2,0)</f>
        <v>0</v>
      </c>
      <c r="X49" s="124" t="n">
        <f aca="false">IF(OR('CONTROL ASISTENCIA'!X49="f",'CONTROL ASISTENCIA'!X49="B"),X$2,0)</f>
        <v>0</v>
      </c>
      <c r="Y49" s="124" t="n">
        <f aca="false">IF(OR('CONTROL ASISTENCIA'!Y49="f",'CONTROL ASISTENCIA'!Y49="B"),Y$2,0)</f>
        <v>0</v>
      </c>
      <c r="Z49" s="124" t="n">
        <f aca="false">IF(OR('CONTROL ASISTENCIA'!Z49="f",'CONTROL ASISTENCIA'!Z49="B"),Z$2,0)</f>
        <v>0</v>
      </c>
      <c r="AA49" s="124" t="n">
        <f aca="false">IF(OR('CONTROL ASISTENCIA'!AA49="f",'CONTROL ASISTENCIA'!AA49="B"),AA$2,0)</f>
        <v>0</v>
      </c>
      <c r="AB49" s="124" t="n">
        <f aca="false">IF(OR('CONTROL ASISTENCIA'!AB49="f",'CONTROL ASISTENCIA'!AB49="B"),AB$2,0)</f>
        <v>0</v>
      </c>
      <c r="AC49" s="124" t="n">
        <f aca="false">IF(OR('CONTROL ASISTENCIA'!AC49="f",'CONTROL ASISTENCIA'!AC49="B"),AC$2,0)</f>
        <v>0</v>
      </c>
      <c r="AD49" s="124" t="n">
        <f aca="false">IF(OR('CONTROL ASISTENCIA'!AD49="f",'CONTROL ASISTENCIA'!AD49="B"),AD$2,0)</f>
        <v>0</v>
      </c>
      <c r="AE49" s="124" t="n">
        <f aca="false">IF(OR('CONTROL ASISTENCIA'!AE49="f",'CONTROL ASISTENCIA'!AE49="B"),AE$2,0)</f>
        <v>0</v>
      </c>
      <c r="AF49" s="124" t="n">
        <f aca="false">IF(OR('CONTROL ASISTENCIA'!AF49="f",'CONTROL ASISTENCIA'!AF49="B"),AF$2,0)</f>
        <v>0</v>
      </c>
      <c r="AG49" s="124" t="n">
        <f aca="false">IF(OR('CONTROL ASISTENCIA'!AG49="f",'CONTROL ASISTENCIA'!AG49="B"),AG$2,0)</f>
        <v>0</v>
      </c>
      <c r="AH49" s="124" t="n">
        <f aca="false">IF(OR('CONTROL ASISTENCIA'!AH49="f",'CONTROL ASISTENCIA'!AH49="B"),AH$2,0)</f>
        <v>0</v>
      </c>
      <c r="AI49" s="124" t="n">
        <f aca="false">IF(OR('CONTROL ASISTENCIA'!AI49="f",'CONTROL ASISTENCIA'!AI49="B"),AI$2,0)</f>
        <v>0</v>
      </c>
      <c r="AJ49" s="124" t="n">
        <f aca="false">IF(OR('CONTROL ASISTENCIA'!AJ49="f",'CONTROL ASISTENCIA'!AJ49="B"),AJ$2,0)</f>
        <v>0</v>
      </c>
      <c r="AK49" s="124" t="n">
        <f aca="false">IF(OR('CONTROL ASISTENCIA'!AK49="f",'CONTROL ASISTENCIA'!AK49="B"),AK$2,0)</f>
        <v>0</v>
      </c>
      <c r="AL49" s="124" t="n">
        <f aca="false">IF(OR('CONTROL ASISTENCIA'!AL49="f",'CONTROL ASISTENCIA'!AL49="B"),AL$2,0)</f>
        <v>0</v>
      </c>
      <c r="AM49" s="124" t="n">
        <f aca="false">IF(OR('CONTROL ASISTENCIA'!AM49="f",'CONTROL ASISTENCIA'!AM49="B"),AM$2,0)</f>
        <v>0</v>
      </c>
      <c r="AN49" s="124" t="n">
        <f aca="false">IF(OR('CONTROL ASISTENCIA'!AN49="f",'CONTROL ASISTENCIA'!AN49="B"),AN$2,0)</f>
        <v>0</v>
      </c>
      <c r="AO49" s="124" t="n">
        <f aca="false">IF(OR('CONTROL ASISTENCIA'!AO49="f",'CONTROL ASISTENCIA'!AO49="B"),AO$2,0)</f>
        <v>0</v>
      </c>
      <c r="AP49" s="112" t="n">
        <f aca="false">SUM(B49:AO49)</f>
        <v>0</v>
      </c>
    </row>
    <row r="50" customFormat="false" ht="13.8" hidden="false" customHeight="false" outlineLevel="0" collapsed="false">
      <c r="A50" s="112" t="n">
        <f aca="false">'CONTROL ASISTENCIA'!A50</f>
        <v>0</v>
      </c>
      <c r="B50" s="124" t="n">
        <f aca="false">IF(OR('CONTROL ASISTENCIA'!B50="f",'CONTROL ASISTENCIA'!B50="B"),B$2,0)</f>
        <v>0</v>
      </c>
      <c r="C50" s="124" t="n">
        <f aca="false">IF(OR('CONTROL ASISTENCIA'!C50="f",'CONTROL ASISTENCIA'!C50="B"),C$2,0)</f>
        <v>0</v>
      </c>
      <c r="D50" s="124" t="n">
        <f aca="false">IF(OR('CONTROL ASISTENCIA'!D50="f",'CONTROL ASISTENCIA'!D50="B"),D$2,0)</f>
        <v>0</v>
      </c>
      <c r="E50" s="124" t="n">
        <f aca="false">IF(OR('CONTROL ASISTENCIA'!E50="f",'CONTROL ASISTENCIA'!E50="B"),E$2,0)</f>
        <v>0</v>
      </c>
      <c r="F50" s="124" t="n">
        <f aca="false">IF(OR('CONTROL ASISTENCIA'!F50="f",'CONTROL ASISTENCIA'!F50="B"),F$2,0)</f>
        <v>0</v>
      </c>
      <c r="G50" s="124" t="n">
        <f aca="false">IF(OR('CONTROL ASISTENCIA'!G50="f",'CONTROL ASISTENCIA'!G50="B"),G$2,0)</f>
        <v>0</v>
      </c>
      <c r="H50" s="124" t="n">
        <f aca="false">IF(OR('CONTROL ASISTENCIA'!H50="f",'CONTROL ASISTENCIA'!H50="B"),H$2,0)</f>
        <v>0</v>
      </c>
      <c r="I50" s="124" t="n">
        <f aca="false">IF(OR('CONTROL ASISTENCIA'!I50="f",'CONTROL ASISTENCIA'!I50="B"),I$2,0)</f>
        <v>0</v>
      </c>
      <c r="J50" s="124" t="n">
        <f aca="false">IF(OR('CONTROL ASISTENCIA'!J50="f",'CONTROL ASISTENCIA'!J50="B"),J$2,0)</f>
        <v>0</v>
      </c>
      <c r="K50" s="124" t="n">
        <f aca="false">IF(OR('CONTROL ASISTENCIA'!K50="f",'CONTROL ASISTENCIA'!K50="B"),K$2,0)</f>
        <v>0</v>
      </c>
      <c r="L50" s="124" t="n">
        <f aca="false">IF(OR('CONTROL ASISTENCIA'!L50="f",'CONTROL ASISTENCIA'!L50="B"),L$2,0)</f>
        <v>0</v>
      </c>
      <c r="M50" s="124" t="n">
        <f aca="false">IF(OR('CONTROL ASISTENCIA'!M50="f",'CONTROL ASISTENCIA'!M50="B"),M$2,0)</f>
        <v>0</v>
      </c>
      <c r="N50" s="124" t="n">
        <f aca="false">IF(OR('CONTROL ASISTENCIA'!N50="f",'CONTROL ASISTENCIA'!N50="B"),N$2,0)</f>
        <v>0</v>
      </c>
      <c r="O50" s="124" t="n">
        <f aca="false">IF(OR('CONTROL ASISTENCIA'!O50="f",'CONTROL ASISTENCIA'!O50="B"),O$2,0)</f>
        <v>0</v>
      </c>
      <c r="P50" s="124" t="n">
        <f aca="false">IF(OR('CONTROL ASISTENCIA'!P50="f",'CONTROL ASISTENCIA'!P50="B"),P$2,0)</f>
        <v>0</v>
      </c>
      <c r="Q50" s="124" t="n">
        <f aca="false">IF(OR('CONTROL ASISTENCIA'!Q50="f",'CONTROL ASISTENCIA'!Q50="B"),Q$2,0)</f>
        <v>0</v>
      </c>
      <c r="R50" s="124" t="n">
        <f aca="false">IF(OR('CONTROL ASISTENCIA'!R50="f",'CONTROL ASISTENCIA'!R50="B"),R$2,0)</f>
        <v>0</v>
      </c>
      <c r="S50" s="124" t="n">
        <f aca="false">IF(OR('CONTROL ASISTENCIA'!S50="f",'CONTROL ASISTENCIA'!S50="B"),S$2,0)</f>
        <v>0</v>
      </c>
      <c r="T50" s="124" t="n">
        <f aca="false">IF(OR('CONTROL ASISTENCIA'!T50="f",'CONTROL ASISTENCIA'!T50="B"),T$2,0)</f>
        <v>0</v>
      </c>
      <c r="U50" s="124" t="n">
        <f aca="false">IF(OR('CONTROL ASISTENCIA'!U50="f",'CONTROL ASISTENCIA'!U50="B"),U$2,0)</f>
        <v>0</v>
      </c>
      <c r="V50" s="124" t="n">
        <f aca="false">IF(OR('CONTROL ASISTENCIA'!V50="f",'CONTROL ASISTENCIA'!V50="B"),V$2,0)</f>
        <v>0</v>
      </c>
      <c r="W50" s="124" t="n">
        <f aca="false">IF(OR('CONTROL ASISTENCIA'!W50="f",'CONTROL ASISTENCIA'!W50="B"),W$2,0)</f>
        <v>0</v>
      </c>
      <c r="X50" s="124" t="n">
        <f aca="false">IF(OR('CONTROL ASISTENCIA'!X50="f",'CONTROL ASISTENCIA'!X50="B"),X$2,0)</f>
        <v>0</v>
      </c>
      <c r="Y50" s="124" t="n">
        <f aca="false">IF(OR('CONTROL ASISTENCIA'!Y50="f",'CONTROL ASISTENCIA'!Y50="B"),Y$2,0)</f>
        <v>0</v>
      </c>
      <c r="Z50" s="124" t="n">
        <f aca="false">IF(OR('CONTROL ASISTENCIA'!Z50="f",'CONTROL ASISTENCIA'!Z50="B"),Z$2,0)</f>
        <v>0</v>
      </c>
      <c r="AA50" s="124" t="n">
        <f aca="false">IF(OR('CONTROL ASISTENCIA'!AA50="f",'CONTROL ASISTENCIA'!AA50="B"),AA$2,0)</f>
        <v>0</v>
      </c>
      <c r="AB50" s="124" t="n">
        <f aca="false">IF(OR('CONTROL ASISTENCIA'!AB50="f",'CONTROL ASISTENCIA'!AB50="B"),AB$2,0)</f>
        <v>0</v>
      </c>
      <c r="AC50" s="124" t="n">
        <f aca="false">IF(OR('CONTROL ASISTENCIA'!AC50="f",'CONTROL ASISTENCIA'!AC50="B"),AC$2,0)</f>
        <v>0</v>
      </c>
      <c r="AD50" s="124" t="n">
        <f aca="false">IF(OR('CONTROL ASISTENCIA'!AD50="f",'CONTROL ASISTENCIA'!AD50="B"),AD$2,0)</f>
        <v>0</v>
      </c>
      <c r="AE50" s="124" t="n">
        <f aca="false">IF(OR('CONTROL ASISTENCIA'!AE50="f",'CONTROL ASISTENCIA'!AE50="B"),AE$2,0)</f>
        <v>0</v>
      </c>
      <c r="AF50" s="124" t="n">
        <f aca="false">IF(OR('CONTROL ASISTENCIA'!AF50="f",'CONTROL ASISTENCIA'!AF50="B"),AF$2,0)</f>
        <v>0</v>
      </c>
      <c r="AG50" s="124" t="n">
        <f aca="false">IF(OR('CONTROL ASISTENCIA'!AG50="f",'CONTROL ASISTENCIA'!AG50="B"),AG$2,0)</f>
        <v>0</v>
      </c>
      <c r="AH50" s="124" t="n">
        <f aca="false">IF(OR('CONTROL ASISTENCIA'!AH50="f",'CONTROL ASISTENCIA'!AH50="B"),AH$2,0)</f>
        <v>0</v>
      </c>
      <c r="AI50" s="124" t="n">
        <f aca="false">IF(OR('CONTROL ASISTENCIA'!AI50="f",'CONTROL ASISTENCIA'!AI50="B"),AI$2,0)</f>
        <v>0</v>
      </c>
      <c r="AJ50" s="124" t="n">
        <f aca="false">IF(OR('CONTROL ASISTENCIA'!AJ50="f",'CONTROL ASISTENCIA'!AJ50="B"),AJ$2,0)</f>
        <v>0</v>
      </c>
      <c r="AK50" s="124" t="n">
        <f aca="false">IF(OR('CONTROL ASISTENCIA'!AK50="f",'CONTROL ASISTENCIA'!AK50="B"),AK$2,0)</f>
        <v>0</v>
      </c>
      <c r="AL50" s="124" t="n">
        <f aca="false">IF(OR('CONTROL ASISTENCIA'!AL50="f",'CONTROL ASISTENCIA'!AL50="B"),AL$2,0)</f>
        <v>0</v>
      </c>
      <c r="AM50" s="124" t="n">
        <f aca="false">IF(OR('CONTROL ASISTENCIA'!AM50="f",'CONTROL ASISTENCIA'!AM50="B"),AM$2,0)</f>
        <v>0</v>
      </c>
      <c r="AN50" s="124" t="n">
        <f aca="false">IF(OR('CONTROL ASISTENCIA'!AN50="f",'CONTROL ASISTENCIA'!AN50="B"),AN$2,0)</f>
        <v>0</v>
      </c>
      <c r="AO50" s="124" t="n">
        <f aca="false">IF(OR('CONTROL ASISTENCIA'!AO50="f",'CONTROL ASISTENCIA'!AO50="B"),AO$2,0)</f>
        <v>0</v>
      </c>
      <c r="AP50" s="112" t="n">
        <f aca="false">SUM(B50:AO50)</f>
        <v>0</v>
      </c>
    </row>
    <row r="52" customFormat="false" ht="13.8" hidden="false" customHeight="false" outlineLevel="0" collapsed="false">
      <c r="B52" s="0" t="n">
        <v>1</v>
      </c>
      <c r="C52" s="0" t="n">
        <v>2</v>
      </c>
      <c r="D52" s="0" t="n">
        <v>3</v>
      </c>
      <c r="E52" s="0" t="n">
        <v>4</v>
      </c>
      <c r="F52" s="0" t="n">
        <v>5</v>
      </c>
      <c r="G52" s="0" t="n">
        <v>6</v>
      </c>
      <c r="H52" s="0" t="n">
        <v>7</v>
      </c>
      <c r="I52" s="0" t="n">
        <v>8</v>
      </c>
      <c r="J52" s="0" t="n">
        <v>9</v>
      </c>
      <c r="K52" s="0" t="n">
        <v>10</v>
      </c>
      <c r="L52" s="0" t="n">
        <v>11</v>
      </c>
      <c r="M52" s="0" t="n">
        <v>12</v>
      </c>
      <c r="N52" s="0" t="n">
        <v>13</v>
      </c>
      <c r="O52" s="0" t="n">
        <v>14</v>
      </c>
      <c r="P52" s="0" t="n">
        <v>15</v>
      </c>
      <c r="Q52" s="0" t="n">
        <v>16</v>
      </c>
      <c r="R52" s="0" t="n">
        <v>17</v>
      </c>
      <c r="S52" s="0" t="n">
        <v>18</v>
      </c>
      <c r="T52" s="0" t="n">
        <v>19</v>
      </c>
      <c r="U52" s="0" t="n">
        <v>20</v>
      </c>
      <c r="V52" s="0" t="n">
        <v>21</v>
      </c>
      <c r="W52" s="0" t="n">
        <v>22</v>
      </c>
      <c r="X52" s="0" t="n">
        <v>23</v>
      </c>
      <c r="Y52" s="0" t="n">
        <v>24</v>
      </c>
      <c r="Z52" s="0" t="n">
        <v>25</v>
      </c>
      <c r="AA52" s="0" t="n">
        <v>26</v>
      </c>
      <c r="AB52" s="0" t="n">
        <v>27</v>
      </c>
      <c r="AC52" s="0" t="n">
        <v>28</v>
      </c>
      <c r="AD52" s="0" t="n">
        <v>29</v>
      </c>
      <c r="AE52" s="0" t="n">
        <v>30</v>
      </c>
      <c r="AF52" s="0" t="n">
        <v>31</v>
      </c>
      <c r="AG52" s="0" t="n">
        <v>32</v>
      </c>
      <c r="AH52" s="0" t="n">
        <v>33</v>
      </c>
      <c r="AI52" s="0" t="n">
        <v>34</v>
      </c>
      <c r="AJ52" s="0" t="n">
        <v>35</v>
      </c>
      <c r="AK52" s="0" t="n">
        <v>36</v>
      </c>
      <c r="AL52" s="0" t="n">
        <v>37</v>
      </c>
      <c r="AM52" s="0" t="n">
        <v>38</v>
      </c>
      <c r="AN52" s="0" t="n">
        <v>39</v>
      </c>
      <c r="AO52" s="0" t="n">
        <v>40</v>
      </c>
    </row>
  </sheetData>
  <conditionalFormatting sqref="B2:AO2">
    <cfRule type="colorScale" priority="2">
      <colorScale>
        <cfvo type="min" val="0"/>
        <cfvo type="max" val="0"/>
        <color rgb="FFFFF685"/>
        <color rgb="FF65C295"/>
      </colorScale>
    </cfRule>
  </conditionalFormatting>
  <conditionalFormatting sqref="AP3:AP50">
    <cfRule type="colorScale" priority="3">
      <colorScale>
        <cfvo type="min" val="0"/>
        <cfvo type="percentile" val="50"/>
        <cfvo type="max" val="0"/>
        <color rgb="FFFFFFFF"/>
        <color rgb="FFFFFF00"/>
        <color rgb="FFED1C24"/>
      </colorScale>
    </cfRule>
  </conditionalFormatting>
  <conditionalFormatting sqref="B3:AO50">
    <cfRule type="colorScale" priority="4">
      <colorScale>
        <cfvo type="min" val="0"/>
        <cfvo type="percentile" val="50"/>
        <cfvo type="max" val="0"/>
        <color rgb="FFFFFFFF"/>
        <color rgb="FFFFFF00"/>
        <color rgb="FFED1C24"/>
      </colorScale>
    </cfRule>
  </conditionalFormatting>
  <conditionalFormatting sqref="B3:AO50">
    <cfRule type="colorScale" priority="5">
      <colorScale>
        <cfvo type="min" val="0"/>
        <cfvo type="percentile" val="50"/>
        <cfvo type="max" val="0"/>
        <color rgb="FFFFFFFF"/>
        <color rgb="FFFFFF00"/>
        <color rgb="FFED1C24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1" sqref="E4:M8 B14"/>
    </sheetView>
  </sheetViews>
  <sheetFormatPr defaultRowHeight="13.8" zeroHeight="false" outlineLevelRow="0" outlineLevelCol="0"/>
  <cols>
    <col collapsed="false" customWidth="true" hidden="false" outlineLevel="0" max="1" min="1" style="0" width="56.7"/>
    <col collapsed="false" customWidth="true" hidden="false" outlineLevel="0" max="2" min="2" style="0" width="16.19"/>
    <col collapsed="false" customWidth="true" hidden="false" outlineLevel="0" max="3" min="3" style="0" width="71.14"/>
    <col collapsed="false" customWidth="true" hidden="false" outlineLevel="0" max="4" min="4" style="0" width="1.74"/>
    <col collapsed="false" customWidth="true" hidden="false" outlineLevel="0" max="64" min="5" style="0" width="13.36"/>
  </cols>
  <sheetData>
    <row r="2" customFormat="false" ht="13.8" hidden="false" customHeight="false" outlineLevel="0" collapsed="false">
      <c r="A2" s="125" t="n">
        <f aca="false">IF('CONTROL ASISTENCIA'!AQ3="NC","",'CONTROL ASISTENCIA'!A3)</f>
        <v>0</v>
      </c>
      <c r="B2" s="125" t="n">
        <f aca="false">IF('CONTROL ASISTENCIA'!AQ3="NC","",SGAF!B2)</f>
        <v>0</v>
      </c>
      <c r="C2" s="126" t="n">
        <f aca="false">IF('CONTROL ASISTENCIA'!AQ3="NC","",SGAF!E2)</f>
        <v>0</v>
      </c>
      <c r="D2" s="0" t="s">
        <v>48</v>
      </c>
    </row>
    <row r="3" customFormat="false" ht="13.8" hidden="false" customHeight="false" outlineLevel="0" collapsed="false">
      <c r="A3" s="125" t="n">
        <f aca="false">IF('CONTROL ASISTENCIA'!AQ4="NC","",'CONTROL ASISTENCIA'!A4)</f>
        <v>0</v>
      </c>
      <c r="B3" s="125" t="n">
        <f aca="false">IF('CONTROL ASISTENCIA'!AQ4="NC","",SGAF!B3)</f>
        <v>0</v>
      </c>
      <c r="C3" s="126" t="n">
        <f aca="false">IF('CONTROL ASISTENCIA'!AQ4="NC","",SGAF!E3)</f>
        <v>0</v>
      </c>
      <c r="D3" s="0" t="s">
        <v>48</v>
      </c>
    </row>
    <row r="4" customFormat="false" ht="13.8" hidden="false" customHeight="false" outlineLevel="0" collapsed="false">
      <c r="A4" s="125" t="n">
        <f aca="false">IF('CONTROL ASISTENCIA'!AQ5="NC","",'CONTROL ASISTENCIA'!A5)</f>
        <v>0</v>
      </c>
      <c r="B4" s="125" t="n">
        <f aca="false">IF('CONTROL ASISTENCIA'!AQ5="NC","",SGAF!B4)</f>
        <v>0</v>
      </c>
      <c r="C4" s="126" t="n">
        <f aca="false">IF('CONTROL ASISTENCIA'!AQ5="NC","",SGAF!E4)</f>
        <v>0</v>
      </c>
      <c r="D4" s="0" t="s">
        <v>48</v>
      </c>
    </row>
    <row r="5" customFormat="false" ht="13.8" hidden="false" customHeight="false" outlineLevel="0" collapsed="false">
      <c r="A5" s="125" t="n">
        <f aca="false">IF('CONTROL ASISTENCIA'!AQ6="NC","",'CONTROL ASISTENCIA'!A6)</f>
        <v>0</v>
      </c>
      <c r="B5" s="125" t="n">
        <f aca="false">IF('CONTROL ASISTENCIA'!AQ6="NC","",SGAF!B5)</f>
        <v>0</v>
      </c>
      <c r="C5" s="126" t="n">
        <f aca="false">IF('CONTROL ASISTENCIA'!AQ6="NC","",SGAF!E5)</f>
        <v>0</v>
      </c>
      <c r="D5" s="0" t="s">
        <v>48</v>
      </c>
    </row>
    <row r="6" customFormat="false" ht="13.8" hidden="false" customHeight="false" outlineLevel="0" collapsed="false">
      <c r="A6" s="125" t="n">
        <f aca="false">IF('CONTROL ASISTENCIA'!AQ7="NC","",'CONTROL ASISTENCIA'!A7)</f>
        <v>0</v>
      </c>
      <c r="B6" s="125" t="n">
        <f aca="false">IF('CONTROL ASISTENCIA'!AQ7="NC","",SGAF!B6)</f>
        <v>0</v>
      </c>
      <c r="C6" s="126" t="n">
        <f aca="false">IF('CONTROL ASISTENCIA'!AQ7="NC","",SGAF!E6)</f>
        <v>0</v>
      </c>
      <c r="D6" s="0" t="s">
        <v>48</v>
      </c>
    </row>
    <row r="7" customFormat="false" ht="13.8" hidden="false" customHeight="false" outlineLevel="0" collapsed="false">
      <c r="A7" s="125" t="n">
        <f aca="false">IF('CONTROL ASISTENCIA'!AQ8="NC","",'CONTROL ASISTENCIA'!A8)</f>
        <v>0</v>
      </c>
      <c r="B7" s="125" t="n">
        <f aca="false">IF('CONTROL ASISTENCIA'!AQ8="NC","",SGAF!B7)</f>
        <v>0</v>
      </c>
      <c r="C7" s="126" t="n">
        <f aca="false">IF('CONTROL ASISTENCIA'!AQ8="NC","",SGAF!E7)</f>
        <v>0</v>
      </c>
      <c r="D7" s="0" t="s">
        <v>48</v>
      </c>
    </row>
    <row r="8" customFormat="false" ht="13.8" hidden="false" customHeight="false" outlineLevel="0" collapsed="false">
      <c r="A8" s="125" t="n">
        <f aca="false">IF('CONTROL ASISTENCIA'!AQ9="NC","",'CONTROL ASISTENCIA'!A9)</f>
        <v>0</v>
      </c>
      <c r="B8" s="125" t="n">
        <f aca="false">IF('CONTROL ASISTENCIA'!AQ9="NC","",SGAF!B8)</f>
        <v>0</v>
      </c>
      <c r="C8" s="126" t="n">
        <f aca="false">IF('CONTROL ASISTENCIA'!AQ9="NC","",SGAF!E8)</f>
        <v>0</v>
      </c>
      <c r="D8" s="0" t="s">
        <v>48</v>
      </c>
    </row>
    <row r="9" customFormat="false" ht="13.8" hidden="false" customHeight="false" outlineLevel="0" collapsed="false">
      <c r="A9" s="125" t="n">
        <f aca="false">IF('CONTROL ASISTENCIA'!AQ10="NC","",'CONTROL ASISTENCIA'!A10)</f>
        <v>0</v>
      </c>
      <c r="B9" s="125" t="n">
        <f aca="false">IF('CONTROL ASISTENCIA'!AQ10="NC","",SGAF!B9)</f>
        <v>0</v>
      </c>
      <c r="C9" s="126" t="n">
        <f aca="false">IF('CONTROL ASISTENCIA'!AQ10="NC","",SGAF!E9)</f>
        <v>0</v>
      </c>
      <c r="D9" s="0" t="s">
        <v>48</v>
      </c>
    </row>
    <row r="10" customFormat="false" ht="13.8" hidden="false" customHeight="false" outlineLevel="0" collapsed="false">
      <c r="A10" s="125" t="n">
        <f aca="false">IF('CONTROL ASISTENCIA'!AQ11="NC","",'CONTROL ASISTENCIA'!A11)</f>
        <v>0</v>
      </c>
      <c r="B10" s="125" t="n">
        <f aca="false">IF('CONTROL ASISTENCIA'!AQ11="NC","",SGAF!B10)</f>
        <v>0</v>
      </c>
      <c r="C10" s="126" t="n">
        <f aca="false">IF('CONTROL ASISTENCIA'!AQ11="NC","",SGAF!E10)</f>
        <v>0</v>
      </c>
      <c r="D10" s="0" t="s">
        <v>48</v>
      </c>
    </row>
    <row r="11" customFormat="false" ht="13.8" hidden="false" customHeight="false" outlineLevel="0" collapsed="false">
      <c r="A11" s="125" t="n">
        <f aca="false">IF('CONTROL ASISTENCIA'!AQ12="NC","",'CONTROL ASISTENCIA'!A12)</f>
        <v>0</v>
      </c>
      <c r="B11" s="125" t="n">
        <f aca="false">IF('CONTROL ASISTENCIA'!AQ12="NC","",SGAF!B11)</f>
        <v>0</v>
      </c>
      <c r="C11" s="126" t="n">
        <f aca="false">IF('CONTROL ASISTENCIA'!AQ12="NC","",SGAF!E11)</f>
        <v>0</v>
      </c>
      <c r="D11" s="0" t="s">
        <v>48</v>
      </c>
    </row>
    <row r="12" customFormat="false" ht="13.8" hidden="false" customHeight="false" outlineLevel="0" collapsed="false">
      <c r="A12" s="125" t="n">
        <f aca="false">IF('CONTROL ASISTENCIA'!AQ13="NC","",'CONTROL ASISTENCIA'!A13)</f>
        <v>0</v>
      </c>
      <c r="B12" s="125" t="n">
        <f aca="false">IF('CONTROL ASISTENCIA'!AQ13="NC","",SGAF!B12)</f>
        <v>0</v>
      </c>
      <c r="C12" s="126" t="n">
        <f aca="false">IF('CONTROL ASISTENCIA'!AQ13="NC","",SGAF!E12)</f>
        <v>0</v>
      </c>
      <c r="D12" s="0" t="s">
        <v>48</v>
      </c>
    </row>
    <row r="13" customFormat="false" ht="13.8" hidden="false" customHeight="false" outlineLevel="0" collapsed="false">
      <c r="A13" s="125" t="n">
        <f aca="false">IF('CONTROL ASISTENCIA'!AQ14="NC","",'CONTROL ASISTENCIA'!A14)</f>
        <v>0</v>
      </c>
      <c r="B13" s="125" t="n">
        <f aca="false">IF('CONTROL ASISTENCIA'!AQ14="NC","",SGAF!B13)</f>
        <v>0</v>
      </c>
      <c r="C13" s="126" t="n">
        <f aca="false">IF('CONTROL ASISTENCIA'!AQ14="NC","",SGAF!E13)</f>
        <v>0</v>
      </c>
      <c r="D13" s="0" t="s">
        <v>48</v>
      </c>
    </row>
    <row r="14" customFormat="false" ht="13.8" hidden="false" customHeight="false" outlineLevel="0" collapsed="false">
      <c r="A14" s="125" t="n">
        <f aca="false">IF('CONTROL ASISTENCIA'!AQ15="NC","",'CONTROL ASISTENCIA'!A15)</f>
        <v>0</v>
      </c>
      <c r="B14" s="125" t="n">
        <f aca="false">IF('CONTROL ASISTENCIA'!AQ15="NC","",SGAF!B14)</f>
        <v>0</v>
      </c>
      <c r="C14" s="126" t="n">
        <f aca="false">IF('CONTROL ASISTENCIA'!AQ15="NC","",SGAF!E14)</f>
        <v>0</v>
      </c>
      <c r="D14" s="0" t="s">
        <v>48</v>
      </c>
    </row>
    <row r="15" customFormat="false" ht="13.8" hidden="false" customHeight="false" outlineLevel="0" collapsed="false">
      <c r="A15" s="125" t="n">
        <f aca="false">IF('CONTROL ASISTENCIA'!AQ16="NC","",'CONTROL ASISTENCIA'!A16)</f>
        <v>0</v>
      </c>
      <c r="B15" s="125" t="n">
        <f aca="false">IF('CONTROL ASISTENCIA'!AQ16="NC","",SGAF!B13)</f>
        <v>0</v>
      </c>
      <c r="C15" s="126" t="n">
        <f aca="false">IF('CONTROL ASISTENCIA'!AQ16="NC","",SGAF!E13)</f>
        <v>0</v>
      </c>
      <c r="D15" s="0" t="s">
        <v>48</v>
      </c>
    </row>
    <row r="16" customFormat="false" ht="13.8" hidden="false" customHeight="false" outlineLevel="0" collapsed="false">
      <c r="A16" s="125" t="n">
        <f aca="false">IF('CONTROL ASISTENCIA'!AQ17="NC","",'CONTROL ASISTENCIA'!A17)</f>
        <v>0</v>
      </c>
      <c r="B16" s="125" t="n">
        <f aca="false">IF('CONTROL ASISTENCIA'!AQ17="NC","",SGAF!B14)</f>
        <v>0</v>
      </c>
      <c r="C16" s="126" t="n">
        <f aca="false">IF('CONTROL ASISTENCIA'!AQ17="NC","",SGAF!E14)</f>
        <v>0</v>
      </c>
      <c r="D16" s="0" t="s">
        <v>48</v>
      </c>
    </row>
    <row r="17" customFormat="false" ht="13.8" hidden="false" customHeight="false" outlineLevel="0" collapsed="false">
      <c r="A17" s="125" t="n">
        <f aca="false">IF('CONTROL ASISTENCIA'!AQ18="NC","",'CONTROL ASISTENCIA'!A18)</f>
        <v>0</v>
      </c>
      <c r="B17" s="125" t="n">
        <f aca="false">IF('CONTROL ASISTENCIA'!AQ18="NC","",SGAF!B15)</f>
        <v>0</v>
      </c>
      <c r="C17" s="126" t="n">
        <f aca="false">IF('CONTROL ASISTENCIA'!AQ18="NC","",SGAF!E15)</f>
        <v>0</v>
      </c>
      <c r="D17" s="0" t="s">
        <v>48</v>
      </c>
    </row>
    <row r="18" customFormat="false" ht="13.8" hidden="false" customHeight="false" outlineLevel="0" collapsed="false">
      <c r="A18" s="125" t="n">
        <f aca="false">IF('CONTROL ASISTENCIA'!AQ19="NC","",'CONTROL ASISTENCIA'!A19)</f>
        <v>0</v>
      </c>
      <c r="B18" s="125" t="n">
        <f aca="false">IF('CONTROL ASISTENCIA'!AQ19="NC","",SGAF!B16)</f>
        <v>0</v>
      </c>
      <c r="C18" s="126" t="n">
        <f aca="false">IF('CONTROL ASISTENCIA'!AQ19="NC","",SGAF!E16)</f>
        <v>0</v>
      </c>
      <c r="D18" s="0" t="s">
        <v>48</v>
      </c>
    </row>
    <row r="19" customFormat="false" ht="13.8" hidden="false" customHeight="false" outlineLevel="0" collapsed="false">
      <c r="A19" s="125" t="n">
        <f aca="false">IF('CONTROL ASISTENCIA'!AQ20="NC","",'CONTROL ASISTENCIA'!A20)</f>
        <v>0</v>
      </c>
      <c r="B19" s="125" t="n">
        <f aca="false">IF('CONTROL ASISTENCIA'!AQ20="NC","",SGAF!B17)</f>
        <v>0</v>
      </c>
      <c r="C19" s="126" t="n">
        <f aca="false">IF('CONTROL ASISTENCIA'!AQ20="NC","",SGAF!E17)</f>
        <v>0</v>
      </c>
      <c r="D19" s="0" t="s">
        <v>48</v>
      </c>
    </row>
    <row r="20" customFormat="false" ht="13.8" hidden="false" customHeight="false" outlineLevel="0" collapsed="false">
      <c r="A20" s="125" t="n">
        <f aca="false">IF('CONTROL ASISTENCIA'!AQ21="NC","",'CONTROL ASISTENCIA'!A21)</f>
        <v>0</v>
      </c>
      <c r="B20" s="125" t="n">
        <f aca="false">IF('CONTROL ASISTENCIA'!AQ21="NC","",SGAF!B18)</f>
        <v>0</v>
      </c>
      <c r="C20" s="126" t="n">
        <f aca="false">IF('CONTROL ASISTENCIA'!AQ21="NC","",SGAF!E18)</f>
        <v>0</v>
      </c>
      <c r="D20" s="0" t="s">
        <v>48</v>
      </c>
    </row>
    <row r="21" customFormat="false" ht="13.8" hidden="false" customHeight="false" outlineLevel="0" collapsed="false">
      <c r="A21" s="125" t="n">
        <f aca="false">IF('CONTROL ASISTENCIA'!AQ22="NC","",'CONTROL ASISTENCIA'!A22)</f>
        <v>0</v>
      </c>
      <c r="B21" s="125" t="n">
        <f aca="false">IF('CONTROL ASISTENCIA'!AQ22="NC","",SGAF!B19)</f>
        <v>0</v>
      </c>
      <c r="C21" s="126" t="n">
        <f aca="false">IF('CONTROL ASISTENCIA'!AQ22="NC","",SGAF!E19)</f>
        <v>0</v>
      </c>
      <c r="D21" s="0" t="s">
        <v>48</v>
      </c>
    </row>
    <row r="22" customFormat="false" ht="13.8" hidden="false" customHeight="false" outlineLevel="0" collapsed="false">
      <c r="A22" s="125" t="n">
        <f aca="false">IF('CONTROL ASISTENCIA'!AQ23="NC","",'CONTROL ASISTENCIA'!A23)</f>
        <v>0</v>
      </c>
      <c r="B22" s="125" t="n">
        <f aca="false">IF('CONTROL ASISTENCIA'!AQ23="NC","",SGAF!B20)</f>
        <v>0</v>
      </c>
      <c r="C22" s="126" t="n">
        <f aca="false">IF('CONTROL ASISTENCIA'!AQ23="NC","",SGAF!E20)</f>
        <v>0</v>
      </c>
      <c r="D22" s="0" t="s">
        <v>48</v>
      </c>
    </row>
    <row r="23" customFormat="false" ht="13.8" hidden="false" customHeight="false" outlineLevel="0" collapsed="false">
      <c r="A23" s="125" t="n">
        <f aca="false">IF('CONTROL ASISTENCIA'!AQ24="NC","",'CONTROL ASISTENCIA'!A24)</f>
        <v>0</v>
      </c>
      <c r="B23" s="125" t="n">
        <f aca="false">IF('CONTROL ASISTENCIA'!AQ24="NC","",SGAF!B21)</f>
        <v>0</v>
      </c>
      <c r="C23" s="126" t="n">
        <f aca="false">IF('CONTROL ASISTENCIA'!AQ24="NC","",SGAF!E21)</f>
        <v>0</v>
      </c>
      <c r="D23" s="0" t="s">
        <v>48</v>
      </c>
    </row>
    <row r="24" customFormat="false" ht="13.8" hidden="false" customHeight="false" outlineLevel="0" collapsed="false">
      <c r="A24" s="125" t="n">
        <f aca="false">IF('CONTROL ASISTENCIA'!AQ25="NC","",'CONTROL ASISTENCIA'!A25)</f>
        <v>0</v>
      </c>
      <c r="B24" s="125" t="n">
        <f aca="false">IF('CONTROL ASISTENCIA'!AQ25="NC","",SGAF!B22)</f>
        <v>0</v>
      </c>
      <c r="C24" s="126" t="n">
        <f aca="false">IF('CONTROL ASISTENCIA'!AQ25="NC","",SGAF!E22)</f>
        <v>0</v>
      </c>
      <c r="D24" s="0" t="s">
        <v>48</v>
      </c>
    </row>
    <row r="25" customFormat="false" ht="13.8" hidden="false" customHeight="false" outlineLevel="0" collapsed="false">
      <c r="A25" s="125" t="n">
        <f aca="false">IF('CONTROL ASISTENCIA'!AQ26="NC","",'CONTROL ASISTENCIA'!A26)</f>
        <v>0</v>
      </c>
      <c r="B25" s="125" t="n">
        <f aca="false">IF('CONTROL ASISTENCIA'!AQ26="NC","",SGAF!B23)</f>
        <v>0</v>
      </c>
      <c r="C25" s="126" t="n">
        <f aca="false">IF('CONTROL ASISTENCIA'!AQ26="NC","",SGAF!E23)</f>
        <v>0</v>
      </c>
      <c r="D25" s="0" t="s">
        <v>48</v>
      </c>
    </row>
    <row r="26" customFormat="false" ht="13.8" hidden="false" customHeight="false" outlineLevel="0" collapsed="false">
      <c r="A26" s="125" t="n">
        <f aca="false">IF('CONTROL ASISTENCIA'!AQ27="NC","",'CONTROL ASISTENCIA'!A27)</f>
        <v>0</v>
      </c>
      <c r="B26" s="125" t="n">
        <f aca="false">IF('CONTROL ASISTENCIA'!AQ27="NC","",SGAF!B24)</f>
        <v>0</v>
      </c>
      <c r="C26" s="126" t="n">
        <f aca="false">IF('CONTROL ASISTENCIA'!AQ27="NC","",SGAF!E24)</f>
        <v>0</v>
      </c>
      <c r="D26" s="0" t="s">
        <v>48</v>
      </c>
    </row>
    <row r="27" customFormat="false" ht="13.8" hidden="false" customHeight="false" outlineLevel="0" collapsed="false">
      <c r="A27" s="125" t="n">
        <f aca="false">IF('CONTROL ASISTENCIA'!AQ28="NC","",'CONTROL ASISTENCIA'!A28)</f>
        <v>0</v>
      </c>
      <c r="B27" s="125" t="n">
        <f aca="false">IF('CONTROL ASISTENCIA'!AQ28="NC","",SGAF!B25)</f>
        <v>0</v>
      </c>
      <c r="C27" s="126" t="n">
        <f aca="false">IF('CONTROL ASISTENCIA'!AQ28="NC","",SGAF!E25)</f>
        <v>0</v>
      </c>
      <c r="D27" s="0" t="s">
        <v>48</v>
      </c>
    </row>
    <row r="28" customFormat="false" ht="13.8" hidden="false" customHeight="false" outlineLevel="0" collapsed="false">
      <c r="A28" s="125" t="n">
        <f aca="false">IF('CONTROL ASISTENCIA'!AQ29="NC","",'CONTROL ASISTENCIA'!A29)</f>
        <v>0</v>
      </c>
      <c r="B28" s="125" t="n">
        <f aca="false">IF('CONTROL ASISTENCIA'!AQ29="NC","",SGAF!B26)</f>
        <v>0</v>
      </c>
      <c r="C28" s="126" t="n">
        <f aca="false">IF('CONTROL ASISTENCIA'!AQ29="NC","",SGAF!E26)</f>
        <v>0</v>
      </c>
      <c r="D28" s="0" t="s">
        <v>48</v>
      </c>
    </row>
    <row r="29" customFormat="false" ht="13.8" hidden="false" customHeight="false" outlineLevel="0" collapsed="false">
      <c r="A29" s="125" t="n">
        <f aca="false">IF('CONTROL ASISTENCIA'!AQ30="NC","",'CONTROL ASISTENCIA'!A30)</f>
        <v>0</v>
      </c>
      <c r="B29" s="125" t="n">
        <f aca="false">IF('CONTROL ASISTENCIA'!AQ30="NC","",SGAF!B27)</f>
        <v>0</v>
      </c>
      <c r="C29" s="126" t="n">
        <f aca="false">IF('CONTROL ASISTENCIA'!AQ30="NC","",SGAF!E27)</f>
        <v>0</v>
      </c>
      <c r="D29" s="0" t="s">
        <v>48</v>
      </c>
    </row>
    <row r="30" customFormat="false" ht="13.8" hidden="false" customHeight="false" outlineLevel="0" collapsed="false">
      <c r="A30" s="125" t="n">
        <f aca="false">IF('CONTROL ASISTENCIA'!AQ31="NC","",'CONTROL ASISTENCIA'!A31)</f>
        <v>0</v>
      </c>
      <c r="B30" s="125" t="n">
        <f aca="false">IF('CONTROL ASISTENCIA'!AQ31="NC","",SGAF!B28)</f>
        <v>0</v>
      </c>
      <c r="C30" s="126" t="n">
        <f aca="false">IF('CONTROL ASISTENCIA'!AQ31="NC","",SGAF!E28)</f>
        <v>0</v>
      </c>
      <c r="D30" s="0" t="s">
        <v>48</v>
      </c>
    </row>
    <row r="31" customFormat="false" ht="13.8" hidden="false" customHeight="false" outlineLevel="0" collapsed="false">
      <c r="A31" s="125" t="n">
        <f aca="false">IF('CONTROL ASISTENCIA'!AQ32="NC","",'CONTROL ASISTENCIA'!A32)</f>
        <v>0</v>
      </c>
      <c r="B31" s="125" t="n">
        <f aca="false">IF('CONTROL ASISTENCIA'!AQ32="NC","",SGAF!B29)</f>
        <v>0</v>
      </c>
      <c r="C31" s="126" t="n">
        <f aca="false">IF('CONTROL ASISTENCIA'!AQ32="NC","",SGAF!E29)</f>
        <v>0</v>
      </c>
      <c r="D31" s="0" t="s">
        <v>48</v>
      </c>
    </row>
    <row r="32" customFormat="false" ht="13.8" hidden="false" customHeight="false" outlineLevel="0" collapsed="false">
      <c r="A32" s="125" t="n">
        <f aca="false">IF('CONTROL ASISTENCIA'!AQ33="NC","",'CONTROL ASISTENCIA'!A33)</f>
        <v>0</v>
      </c>
      <c r="B32" s="125" t="n">
        <f aca="false">IF('CONTROL ASISTENCIA'!AQ33="NC","",SGAF!B30)</f>
        <v>0</v>
      </c>
      <c r="C32" s="126" t="n">
        <f aca="false">IF('CONTROL ASISTENCIA'!AQ33="NC","",SGAF!E30)</f>
        <v>0</v>
      </c>
      <c r="D32" s="0" t="s">
        <v>48</v>
      </c>
    </row>
    <row r="33" customFormat="false" ht="13.8" hidden="false" customHeight="false" outlineLevel="0" collapsed="false">
      <c r="A33" s="125" t="n">
        <f aca="false">IF('CONTROL ASISTENCIA'!AQ34="NC","",'CONTROL ASISTENCIA'!A34)</f>
        <v>0</v>
      </c>
      <c r="B33" s="125" t="n">
        <f aca="false">IF('CONTROL ASISTENCIA'!AQ34="NC","",SGAF!B31)</f>
        <v>0</v>
      </c>
      <c r="C33" s="126" t="n">
        <f aca="false">IF('CONTROL ASISTENCIA'!AQ34="NC","",SGAF!E31)</f>
        <v>0</v>
      </c>
      <c r="D33" s="0" t="s">
        <v>48</v>
      </c>
    </row>
    <row r="34" customFormat="false" ht="13.8" hidden="false" customHeight="false" outlineLevel="0" collapsed="false">
      <c r="A34" s="125" t="n">
        <f aca="false">IF('CONTROL ASISTENCIA'!AQ35="NC","",'CONTROL ASISTENCIA'!A35)</f>
        <v>0</v>
      </c>
      <c r="B34" s="125" t="n">
        <f aca="false">IF('CONTROL ASISTENCIA'!AQ35="NC","",SGAF!B32)</f>
        <v>0</v>
      </c>
      <c r="C34" s="126" t="n">
        <f aca="false">IF('CONTROL ASISTENCIA'!AQ35="NC","",SGAF!E32)</f>
        <v>0</v>
      </c>
      <c r="D34" s="0" t="s">
        <v>48</v>
      </c>
    </row>
    <row r="35" customFormat="false" ht="13.8" hidden="false" customHeight="false" outlineLevel="0" collapsed="false">
      <c r="A35" s="125" t="n">
        <f aca="false">IF('CONTROL ASISTENCIA'!AQ36="NC","",'CONTROL ASISTENCIA'!A36)</f>
        <v>0</v>
      </c>
      <c r="B35" s="125" t="n">
        <f aca="false">IF('CONTROL ASISTENCIA'!AQ36="NC","",SGAF!B33)</f>
        <v>0</v>
      </c>
      <c r="C35" s="126" t="n">
        <f aca="false">IF('CONTROL ASISTENCIA'!AQ36="NC","",SGAF!E33)</f>
        <v>0</v>
      </c>
      <c r="D35" s="0" t="s">
        <v>48</v>
      </c>
    </row>
    <row r="36" customFormat="false" ht="13.8" hidden="false" customHeight="false" outlineLevel="0" collapsed="false">
      <c r="A36" s="125" t="n">
        <f aca="false">IF('CONTROL ASISTENCIA'!AQ37="NC","",'CONTROL ASISTENCIA'!A37)</f>
        <v>0</v>
      </c>
      <c r="B36" s="125" t="n">
        <f aca="false">IF('CONTROL ASISTENCIA'!AQ37="NC","",SGAF!B34)</f>
        <v>0</v>
      </c>
      <c r="C36" s="126" t="n">
        <f aca="false">IF('CONTROL ASISTENCIA'!AQ37="NC","",SGAF!E34)</f>
        <v>0</v>
      </c>
      <c r="D36" s="0" t="s">
        <v>48</v>
      </c>
    </row>
    <row r="37" customFormat="false" ht="13.8" hidden="false" customHeight="false" outlineLevel="0" collapsed="false">
      <c r="A37" s="125" t="n">
        <f aca="false">IF('CONTROL ASISTENCIA'!AQ38="NC","",'CONTROL ASISTENCIA'!A38)</f>
        <v>0</v>
      </c>
      <c r="B37" s="125" t="n">
        <f aca="false">IF('CONTROL ASISTENCIA'!AQ38="NC","",SGAF!B35)</f>
        <v>0</v>
      </c>
      <c r="C37" s="126" t="n">
        <f aca="false">IF('CONTROL ASISTENCIA'!AQ38="NC","",SGAF!E35)</f>
        <v>0</v>
      </c>
      <c r="D37" s="0" t="s">
        <v>48</v>
      </c>
    </row>
    <row r="38" customFormat="false" ht="13.8" hidden="false" customHeight="false" outlineLevel="0" collapsed="false">
      <c r="A38" s="125" t="n">
        <f aca="false">IF('CONTROL ASISTENCIA'!AQ39="NC","",'CONTROL ASISTENCIA'!A39)</f>
        <v>0</v>
      </c>
      <c r="B38" s="125" t="n">
        <f aca="false">IF('CONTROL ASISTENCIA'!AQ39="NC","",SGAF!B36)</f>
        <v>0</v>
      </c>
      <c r="C38" s="126" t="n">
        <f aca="false">IF('CONTROL ASISTENCIA'!AQ39="NC","",SGAF!E36)</f>
        <v>0</v>
      </c>
      <c r="D38" s="0" t="s">
        <v>48</v>
      </c>
    </row>
    <row r="39" customFormat="false" ht="13.8" hidden="false" customHeight="false" outlineLevel="0" collapsed="false">
      <c r="A39" s="125" t="n">
        <f aca="false">IF('CONTROL ASISTENCIA'!AQ40="NC","",'CONTROL ASISTENCIA'!A40)</f>
        <v>0</v>
      </c>
      <c r="B39" s="125" t="n">
        <f aca="false">IF('CONTROL ASISTENCIA'!AQ40="NC","",SGAF!B37)</f>
        <v>0</v>
      </c>
      <c r="C39" s="126" t="n">
        <f aca="false">IF('CONTROL ASISTENCIA'!AQ40="NC","",SGAF!E37)</f>
        <v>0</v>
      </c>
      <c r="D39" s="0" t="s">
        <v>48</v>
      </c>
    </row>
    <row r="40" customFormat="false" ht="13.8" hidden="false" customHeight="false" outlineLevel="0" collapsed="false">
      <c r="A40" s="125" t="n">
        <f aca="false">IF('CONTROL ASISTENCIA'!AQ41="NC","",'CONTROL ASISTENCIA'!A41)</f>
        <v>0</v>
      </c>
      <c r="B40" s="125" t="n">
        <f aca="false">IF('CONTROL ASISTENCIA'!AQ41="NC","",SGAF!B38)</f>
        <v>0</v>
      </c>
      <c r="C40" s="126" t="n">
        <f aca="false">IF('CONTROL ASISTENCIA'!AQ41="NC","",SGAF!E38)</f>
        <v>0</v>
      </c>
      <c r="D40" s="0" t="s">
        <v>48</v>
      </c>
    </row>
    <row r="41" customFormat="false" ht="13.8" hidden="false" customHeight="false" outlineLevel="0" collapsed="false">
      <c r="A41" s="125" t="n">
        <f aca="false">IF('CONTROL ASISTENCIA'!AQ42="NC","",'CONTROL ASISTENCIA'!A42)</f>
        <v>0</v>
      </c>
      <c r="B41" s="125" t="n">
        <f aca="false">IF('CONTROL ASISTENCIA'!AQ42="NC","",SGAF!B39)</f>
        <v>0</v>
      </c>
      <c r="C41" s="126" t="n">
        <f aca="false">IF('CONTROL ASISTENCIA'!AQ42="NC","",SGAF!E39)</f>
        <v>0</v>
      </c>
      <c r="D41" s="0" t="s">
        <v>48</v>
      </c>
    </row>
    <row r="42" customFormat="false" ht="13.8" hidden="false" customHeight="false" outlineLevel="0" collapsed="false">
      <c r="A42" s="125" t="n">
        <f aca="false">IF('CONTROL ASISTENCIA'!AQ43="NC","",'CONTROL ASISTENCIA'!A43)</f>
        <v>0</v>
      </c>
      <c r="B42" s="125" t="n">
        <f aca="false">IF('CONTROL ASISTENCIA'!AQ43="NC","",SGAF!B40)</f>
        <v>0</v>
      </c>
      <c r="C42" s="126" t="n">
        <f aca="false">IF('CONTROL ASISTENCIA'!AQ43="NC","",SGAF!E40)</f>
        <v>0</v>
      </c>
      <c r="D42" s="0" t="s">
        <v>48</v>
      </c>
    </row>
    <row r="43" customFormat="false" ht="13.8" hidden="false" customHeight="false" outlineLevel="0" collapsed="false">
      <c r="A43" s="125" t="n">
        <f aca="false">IF('CONTROL ASISTENCIA'!AQ44="NC","",'CONTROL ASISTENCIA'!A44)</f>
        <v>0</v>
      </c>
      <c r="B43" s="125" t="n">
        <f aca="false">IF('CONTROL ASISTENCIA'!AQ44="NC","",SGAF!B41)</f>
        <v>0</v>
      </c>
      <c r="C43" s="126" t="n">
        <f aca="false">IF('CONTROL ASISTENCIA'!AQ44="NC","",SGAF!E41)</f>
        <v>0</v>
      </c>
      <c r="D43" s="0" t="s">
        <v>48</v>
      </c>
    </row>
    <row r="44" customFormat="false" ht="13.8" hidden="false" customHeight="false" outlineLevel="0" collapsed="false">
      <c r="A44" s="125" t="n">
        <f aca="false">IF('CONTROL ASISTENCIA'!AQ45="NC","",'CONTROL ASISTENCIA'!A45)</f>
        <v>0</v>
      </c>
      <c r="B44" s="125" t="n">
        <f aca="false">IF('CONTROL ASISTENCIA'!AQ45="NC","",SGAF!B42)</f>
        <v>0</v>
      </c>
      <c r="C44" s="126" t="n">
        <f aca="false">IF('CONTROL ASISTENCIA'!AQ45="NC","",SGAF!E42)</f>
        <v>0</v>
      </c>
      <c r="D44" s="0" t="s">
        <v>48</v>
      </c>
    </row>
    <row r="45" customFormat="false" ht="13.8" hidden="false" customHeight="false" outlineLevel="0" collapsed="false">
      <c r="A45" s="125" t="n">
        <f aca="false">IF('CONTROL ASISTENCIA'!AQ46="NC","",'CONTROL ASISTENCIA'!A46)</f>
        <v>0</v>
      </c>
      <c r="B45" s="125" t="n">
        <f aca="false">IF('CONTROL ASISTENCIA'!AQ46="NC","",SGAF!B43)</f>
        <v>0</v>
      </c>
      <c r="C45" s="126" t="n">
        <f aca="false">IF('CONTROL ASISTENCIA'!AQ46="NC","",SGAF!E43)</f>
        <v>0</v>
      </c>
      <c r="D45" s="0" t="s">
        <v>48</v>
      </c>
    </row>
    <row r="46" customFormat="false" ht="13.8" hidden="false" customHeight="false" outlineLevel="0" collapsed="false">
      <c r="A46" s="125" t="n">
        <f aca="false">IF('CONTROL ASISTENCIA'!AQ47="NC","",'CONTROL ASISTENCIA'!A47)</f>
        <v>0</v>
      </c>
      <c r="B46" s="125" t="n">
        <f aca="false">IF('CONTROL ASISTENCIA'!AQ47="NC","",SGAF!B44)</f>
        <v>0</v>
      </c>
      <c r="C46" s="126" t="n">
        <f aca="false">IF('CONTROL ASISTENCIA'!AQ47="NC","",SGAF!E44)</f>
        <v>0</v>
      </c>
      <c r="D46" s="0" t="s">
        <v>48</v>
      </c>
    </row>
    <row r="47" customFormat="false" ht="13.8" hidden="false" customHeight="false" outlineLevel="0" collapsed="false">
      <c r="A47" s="125" t="n">
        <f aca="false">IF('CONTROL ASISTENCIA'!AQ48="NC","",'CONTROL ASISTENCIA'!A48)</f>
        <v>0</v>
      </c>
      <c r="B47" s="125" t="n">
        <f aca="false">IF('CONTROL ASISTENCIA'!AQ48="NC","",SGAF!B45)</f>
        <v>0</v>
      </c>
      <c r="C47" s="126" t="n">
        <f aca="false">IF('CONTROL ASISTENCIA'!AQ48="NC","",SGAF!E45)</f>
        <v>0</v>
      </c>
      <c r="D47" s="0" t="s">
        <v>48</v>
      </c>
    </row>
    <row r="48" customFormat="false" ht="13.8" hidden="false" customHeight="false" outlineLevel="0" collapsed="false">
      <c r="A48" s="125" t="n">
        <f aca="false">IF('CONTROL ASISTENCIA'!AQ49="NC","",'CONTROL ASISTENCIA'!A49)</f>
        <v>0</v>
      </c>
      <c r="B48" s="125" t="n">
        <f aca="false">IF('CONTROL ASISTENCIA'!AQ49="NC","",SGAF!B46)</f>
        <v>0</v>
      </c>
      <c r="C48" s="126" t="n">
        <f aca="false">IF('CONTROL ASISTENCIA'!AQ49="NC","",SGAF!E46)</f>
        <v>0</v>
      </c>
      <c r="D48" s="0" t="s">
        <v>48</v>
      </c>
    </row>
    <row r="49" customFormat="false" ht="13.8" hidden="false" customHeight="false" outlineLevel="0" collapsed="false">
      <c r="A49" s="125" t="n">
        <f aca="false">IF('CONTROL ASISTENCIA'!AQ50="NC","",'CONTROL ASISTENCIA'!A50)</f>
        <v>0</v>
      </c>
      <c r="B49" s="125" t="n">
        <f aca="false">IF('CONTROL ASISTENCIA'!AQ50="NC","",SGAF!B47)</f>
        <v>0</v>
      </c>
      <c r="C49" s="126" t="n">
        <f aca="false">IF('CONTROL ASISTENCIA'!AQ50="NC","",SGAF!E47)</f>
        <v>0</v>
      </c>
      <c r="D49" s="0" t="s">
        <v>48</v>
      </c>
    </row>
    <row r="50" customFormat="false" ht="13.8" hidden="false" customHeight="false" outlineLevel="0" collapsed="false">
      <c r="A50" s="125" t="n">
        <f aca="false">IF('CONTROL ASISTENCIA'!AQ51="NC","",'CONTROL ASISTENCIA'!A51)</f>
        <v>0</v>
      </c>
      <c r="B50" s="125" t="n">
        <f aca="false">IF('CONTROL ASISTENCIA'!AQ51="NC","",SGAF!B48)</f>
        <v>0</v>
      </c>
      <c r="C50" s="126" t="n">
        <f aca="false">IF('CONTROL ASISTENCIA'!AQ51="NC","",SGAF!E48)</f>
        <v>0</v>
      </c>
      <c r="D50" s="0" t="s">
        <v>48</v>
      </c>
    </row>
    <row r="51" customFormat="false" ht="13.8" hidden="false" customHeight="false" outlineLevel="0" collapsed="false">
      <c r="A51" s="127"/>
      <c r="B51" s="127"/>
    </row>
    <row r="52" customFormat="false" ht="13.8" hidden="false" customHeight="false" outlineLevel="0" collapsed="false">
      <c r="A52" s="127"/>
      <c r="B52" s="127"/>
    </row>
    <row r="53" customFormat="false" ht="13.8" hidden="false" customHeight="false" outlineLevel="0" collapsed="false">
      <c r="A53" s="128" t="str">
        <f aca="false">IF('CONTROL ASISTENCIA'!AQ3="NC",'CONTROL ASISTENCIA'!A3, "")</f>
        <v/>
      </c>
      <c r="B53" s="128" t="str">
        <f aca="false">IF('CONTROL ASISTENCIA'!AQ3="NC",SGAF!B2,"")</f>
        <v/>
      </c>
      <c r="C53" s="126" t="str">
        <f aca="false">IF('CONTROL ASISTENCIA'!AQ3="NC",SGAF!E2,"")</f>
        <v/>
      </c>
      <c r="D53" s="0" t="s">
        <v>48</v>
      </c>
    </row>
    <row r="54" customFormat="false" ht="13.8" hidden="false" customHeight="false" outlineLevel="0" collapsed="false">
      <c r="A54" s="128" t="str">
        <f aca="false">IF('CONTROL ASISTENCIA'!AQ4="NC",'CONTROL ASISTENCIA'!A4, "")</f>
        <v/>
      </c>
      <c r="B54" s="128" t="str">
        <f aca="false">IF('CONTROL ASISTENCIA'!AQ4="NC",SGAF!B3,"")</f>
        <v/>
      </c>
      <c r="C54" s="126" t="str">
        <f aca="false">IF('CONTROL ASISTENCIA'!AQ4="NC",SGAF!E3,"")</f>
        <v/>
      </c>
      <c r="D54" s="0" t="s">
        <v>48</v>
      </c>
    </row>
    <row r="55" customFormat="false" ht="13.8" hidden="false" customHeight="false" outlineLevel="0" collapsed="false">
      <c r="A55" s="128" t="str">
        <f aca="false">IF('CONTROL ASISTENCIA'!AQ5="NC",'CONTROL ASISTENCIA'!A5, "")</f>
        <v/>
      </c>
      <c r="B55" s="128" t="str">
        <f aca="false">IF('CONTROL ASISTENCIA'!AQ5="NC",SGAF!B4,"")</f>
        <v/>
      </c>
      <c r="C55" s="126" t="str">
        <f aca="false">IF('CONTROL ASISTENCIA'!AQ5="NC",SGAF!E4,"")</f>
        <v/>
      </c>
      <c r="D55" s="0" t="s">
        <v>48</v>
      </c>
    </row>
    <row r="56" customFormat="false" ht="13.8" hidden="false" customHeight="false" outlineLevel="0" collapsed="false">
      <c r="A56" s="128" t="str">
        <f aca="false">IF('CONTROL ASISTENCIA'!AQ6="NC",'CONTROL ASISTENCIA'!A6, "")</f>
        <v/>
      </c>
      <c r="B56" s="128" t="str">
        <f aca="false">IF('CONTROL ASISTENCIA'!AQ6="NC",SGAF!B5,"")</f>
        <v/>
      </c>
      <c r="C56" s="126" t="str">
        <f aca="false">IF('CONTROL ASISTENCIA'!AQ6="NC",SGAF!E5,"")</f>
        <v/>
      </c>
      <c r="D56" s="0" t="s">
        <v>48</v>
      </c>
    </row>
    <row r="57" customFormat="false" ht="13.8" hidden="false" customHeight="false" outlineLevel="0" collapsed="false">
      <c r="A57" s="128" t="str">
        <f aca="false">IF('CONTROL ASISTENCIA'!AQ7="NC",'CONTROL ASISTENCIA'!A7, "")</f>
        <v/>
      </c>
      <c r="B57" s="128" t="str">
        <f aca="false">IF('CONTROL ASISTENCIA'!AQ7="NC",SGAF!B6,"")</f>
        <v/>
      </c>
      <c r="C57" s="126" t="str">
        <f aca="false">IF('CONTROL ASISTENCIA'!AQ7="NC",SGAF!E6,"")</f>
        <v/>
      </c>
      <c r="D57" s="0" t="s">
        <v>48</v>
      </c>
    </row>
    <row r="58" customFormat="false" ht="13.8" hidden="false" customHeight="false" outlineLevel="0" collapsed="false">
      <c r="A58" s="128" t="str">
        <f aca="false">IF('CONTROL ASISTENCIA'!AQ8="NC",'CONTROL ASISTENCIA'!A8, "")</f>
        <v/>
      </c>
      <c r="B58" s="128" t="str">
        <f aca="false">IF('CONTROL ASISTENCIA'!AQ8="NC",SGAF!B7,"")</f>
        <v/>
      </c>
      <c r="C58" s="126" t="str">
        <f aca="false">IF('CONTROL ASISTENCIA'!AQ8="NC",SGAF!E7,"")</f>
        <v/>
      </c>
      <c r="D58" s="0" t="s">
        <v>48</v>
      </c>
    </row>
    <row r="59" customFormat="false" ht="13.8" hidden="false" customHeight="false" outlineLevel="0" collapsed="false">
      <c r="A59" s="128" t="str">
        <f aca="false">IF('CONTROL ASISTENCIA'!AQ9="NC",'CONTROL ASISTENCIA'!A9, "")</f>
        <v/>
      </c>
      <c r="B59" s="128" t="str">
        <f aca="false">IF('CONTROL ASISTENCIA'!AQ9="NC",SGAF!B8,"")</f>
        <v/>
      </c>
      <c r="C59" s="126" t="str">
        <f aca="false">IF('CONTROL ASISTENCIA'!AQ9="NC",SGAF!E8,"")</f>
        <v/>
      </c>
      <c r="D59" s="0" t="s">
        <v>48</v>
      </c>
    </row>
    <row r="60" customFormat="false" ht="13.8" hidden="false" customHeight="false" outlineLevel="0" collapsed="false">
      <c r="A60" s="128" t="str">
        <f aca="false">IF('CONTROL ASISTENCIA'!AQ10="NC",'CONTROL ASISTENCIA'!A10, "")</f>
        <v/>
      </c>
      <c r="B60" s="128" t="str">
        <f aca="false">IF('CONTROL ASISTENCIA'!AQ10="NC",SGAF!B9,"")</f>
        <v/>
      </c>
      <c r="C60" s="126" t="str">
        <f aca="false">IF('CONTROL ASISTENCIA'!AQ10="NC",SGAF!E9,"")</f>
        <v/>
      </c>
      <c r="D60" s="0" t="s">
        <v>48</v>
      </c>
    </row>
    <row r="61" customFormat="false" ht="13.8" hidden="false" customHeight="false" outlineLevel="0" collapsed="false">
      <c r="A61" s="128" t="str">
        <f aca="false">IF('CONTROL ASISTENCIA'!AQ11="NC",'CONTROL ASISTENCIA'!A11, "")</f>
        <v/>
      </c>
      <c r="B61" s="128" t="str">
        <f aca="false">IF('CONTROL ASISTENCIA'!AQ11="NC",SGAF!B10,"")</f>
        <v/>
      </c>
      <c r="C61" s="126" t="str">
        <f aca="false">IF('CONTROL ASISTENCIA'!AQ11="NC",SGAF!E10,"")</f>
        <v/>
      </c>
      <c r="D61" s="0" t="s">
        <v>48</v>
      </c>
    </row>
    <row r="62" customFormat="false" ht="13.8" hidden="false" customHeight="false" outlineLevel="0" collapsed="false">
      <c r="A62" s="128" t="str">
        <f aca="false">IF('CONTROL ASISTENCIA'!AQ12="NC",'CONTROL ASISTENCIA'!A12, "")</f>
        <v/>
      </c>
      <c r="B62" s="128" t="str">
        <f aca="false">IF('CONTROL ASISTENCIA'!AQ12="NC",SGAF!B11,"")</f>
        <v/>
      </c>
      <c r="C62" s="126" t="str">
        <f aca="false">IF('CONTROL ASISTENCIA'!AQ12="NC",SGAF!E11,"")</f>
        <v/>
      </c>
      <c r="D62" s="0" t="s">
        <v>48</v>
      </c>
    </row>
    <row r="63" customFormat="false" ht="13.8" hidden="false" customHeight="false" outlineLevel="0" collapsed="false">
      <c r="A63" s="128" t="str">
        <f aca="false">IF('CONTROL ASISTENCIA'!AQ13="NC",'CONTROL ASISTENCIA'!A13, "")</f>
        <v/>
      </c>
      <c r="B63" s="128" t="str">
        <f aca="false">IF('CONTROL ASISTENCIA'!AQ13="NC",SGAF!B12,"")</f>
        <v/>
      </c>
      <c r="C63" s="126" t="str">
        <f aca="false">IF('CONTROL ASISTENCIA'!AQ13="NC",SGAF!E12,"")</f>
        <v/>
      </c>
      <c r="D63" s="0" t="s">
        <v>48</v>
      </c>
    </row>
    <row r="64" customFormat="false" ht="13.8" hidden="false" customHeight="false" outlineLevel="0" collapsed="false">
      <c r="A64" s="128" t="str">
        <f aca="false">IF('CONTROL ASISTENCIA'!AQ14="NC",'CONTROL ASISTENCIA'!A14, "")</f>
        <v/>
      </c>
      <c r="B64" s="128" t="str">
        <f aca="false">IF('CONTROL ASISTENCIA'!AQ14="NC",#REF!,"")</f>
        <v/>
      </c>
      <c r="C64" s="126" t="str">
        <f aca="false">IF('CONTROL ASISTENCIA'!AQ14="NC",#REF!,"")</f>
        <v/>
      </c>
      <c r="D64" s="0" t="s">
        <v>48</v>
      </c>
    </row>
    <row r="65" customFormat="false" ht="13.8" hidden="false" customHeight="false" outlineLevel="0" collapsed="false">
      <c r="A65" s="128" t="str">
        <f aca="false">IF('CONTROL ASISTENCIA'!AQ15="NC",'CONTROL ASISTENCIA'!A15, "")</f>
        <v/>
      </c>
      <c r="B65" s="128" t="str">
        <f aca="false">IF('CONTROL ASISTENCIA'!AQ15="NC",#REF!,"")</f>
        <v/>
      </c>
      <c r="C65" s="126" t="str">
        <f aca="false">IF('CONTROL ASISTENCIA'!AQ15="NC",#REF!,"")</f>
        <v/>
      </c>
      <c r="D65" s="0" t="s">
        <v>48</v>
      </c>
    </row>
    <row r="66" customFormat="false" ht="13.8" hidden="false" customHeight="false" outlineLevel="0" collapsed="false">
      <c r="A66" s="128" t="str">
        <f aca="false">IF('CONTROL ASISTENCIA'!AQ16="NC",'CONTROL ASISTENCIA'!A16, "")</f>
        <v/>
      </c>
      <c r="B66" s="128" t="str">
        <f aca="false">IF('CONTROL ASISTENCIA'!AQ16="NC",SGAF!B13,"")</f>
        <v/>
      </c>
      <c r="C66" s="126" t="str">
        <f aca="false">IF('CONTROL ASISTENCIA'!AQ16="NC",SGAF!E13,"")</f>
        <v/>
      </c>
      <c r="D66" s="0" t="s">
        <v>48</v>
      </c>
    </row>
    <row r="67" customFormat="false" ht="13.8" hidden="false" customHeight="false" outlineLevel="0" collapsed="false">
      <c r="A67" s="128" t="str">
        <f aca="false">IF('CONTROL ASISTENCIA'!AQ17="NC",'CONTROL ASISTENCIA'!A17, "")</f>
        <v/>
      </c>
      <c r="B67" s="128" t="str">
        <f aca="false">IF('CONTROL ASISTENCIA'!AQ17="NC",SGAF!B14,"")</f>
        <v/>
      </c>
      <c r="C67" s="126" t="str">
        <f aca="false">IF('CONTROL ASISTENCIA'!AQ17="NC",SGAF!E14,"")</f>
        <v/>
      </c>
      <c r="D67" s="0" t="s">
        <v>48</v>
      </c>
    </row>
    <row r="68" customFormat="false" ht="13.8" hidden="false" customHeight="false" outlineLevel="0" collapsed="false">
      <c r="A68" s="128" t="str">
        <f aca="false">IF('CONTROL ASISTENCIA'!AQ18="NC",'CONTROL ASISTENCIA'!A18, "")</f>
        <v/>
      </c>
      <c r="B68" s="128" t="str">
        <f aca="false">IF('CONTROL ASISTENCIA'!AQ18="NC",SGAF!B15,"")</f>
        <v/>
      </c>
      <c r="C68" s="126" t="str">
        <f aca="false">IF('CONTROL ASISTENCIA'!AQ18="NC",SGAF!E15,"")</f>
        <v/>
      </c>
      <c r="D68" s="0" t="s">
        <v>48</v>
      </c>
    </row>
    <row r="69" customFormat="false" ht="13.8" hidden="false" customHeight="false" outlineLevel="0" collapsed="false">
      <c r="A69" s="128" t="str">
        <f aca="false">IF('CONTROL ASISTENCIA'!AQ19="NC",'CONTROL ASISTENCIA'!A19, "")</f>
        <v/>
      </c>
      <c r="B69" s="128" t="str">
        <f aca="false">IF('CONTROL ASISTENCIA'!AQ19="NC",SGAF!B16,"")</f>
        <v/>
      </c>
      <c r="C69" s="126" t="str">
        <f aca="false">IF('CONTROL ASISTENCIA'!AQ19="NC",SGAF!E16,"")</f>
        <v/>
      </c>
      <c r="D69" s="0" t="s">
        <v>48</v>
      </c>
    </row>
    <row r="70" customFormat="false" ht="13.8" hidden="false" customHeight="false" outlineLevel="0" collapsed="false">
      <c r="A70" s="128" t="str">
        <f aca="false">IF('CONTROL ASISTENCIA'!AQ20="NC",'CONTROL ASISTENCIA'!A20, "")</f>
        <v/>
      </c>
      <c r="B70" s="128" t="str">
        <f aca="false">IF('CONTROL ASISTENCIA'!AQ20="NC",SGAF!B17,"")</f>
        <v/>
      </c>
      <c r="C70" s="126" t="str">
        <f aca="false">IF('CONTROL ASISTENCIA'!AQ20="NC",SGAF!E17,"")</f>
        <v/>
      </c>
      <c r="D70" s="0" t="s">
        <v>48</v>
      </c>
    </row>
    <row r="71" customFormat="false" ht="13.8" hidden="false" customHeight="false" outlineLevel="0" collapsed="false">
      <c r="A71" s="128" t="str">
        <f aca="false">IF('CONTROL ASISTENCIA'!AQ21="NC",'CONTROL ASISTENCIA'!A21, "")</f>
        <v/>
      </c>
      <c r="B71" s="128" t="str">
        <f aca="false">IF('CONTROL ASISTENCIA'!AQ21="NC",SGAF!B18,"")</f>
        <v/>
      </c>
      <c r="C71" s="126" t="str">
        <f aca="false">IF('CONTROL ASISTENCIA'!AQ21="NC",SGAF!E18,"")</f>
        <v/>
      </c>
      <c r="D71" s="0" t="s">
        <v>48</v>
      </c>
    </row>
    <row r="72" customFormat="false" ht="13.8" hidden="false" customHeight="false" outlineLevel="0" collapsed="false">
      <c r="A72" s="128" t="str">
        <f aca="false">IF('CONTROL ASISTENCIA'!AQ22="NC",'CONTROL ASISTENCIA'!A22, "")</f>
        <v/>
      </c>
      <c r="B72" s="128" t="str">
        <f aca="false">IF('CONTROL ASISTENCIA'!AQ22="NC",SGAF!B19,"")</f>
        <v/>
      </c>
      <c r="C72" s="126" t="str">
        <f aca="false">IF('CONTROL ASISTENCIA'!AQ22="NC",SGAF!E19,"")</f>
        <v/>
      </c>
      <c r="D72" s="0" t="s">
        <v>48</v>
      </c>
    </row>
    <row r="73" customFormat="false" ht="13.8" hidden="false" customHeight="false" outlineLevel="0" collapsed="false">
      <c r="A73" s="128" t="str">
        <f aca="false">IF('CONTROL ASISTENCIA'!AQ23="NC",'CONTROL ASISTENCIA'!A23, "")</f>
        <v/>
      </c>
      <c r="B73" s="128" t="str">
        <f aca="false">IF('CONTROL ASISTENCIA'!AQ23="NC",SGAF!B20,"")</f>
        <v/>
      </c>
      <c r="C73" s="126" t="str">
        <f aca="false">IF('CONTROL ASISTENCIA'!AQ23="NC",SGAF!E20,"")</f>
        <v/>
      </c>
      <c r="D73" s="0" t="s">
        <v>48</v>
      </c>
    </row>
    <row r="74" customFormat="false" ht="13.8" hidden="false" customHeight="false" outlineLevel="0" collapsed="false">
      <c r="A74" s="128" t="str">
        <f aca="false">IF('CONTROL ASISTENCIA'!AQ24="NC",'CONTROL ASISTENCIA'!A24, "")</f>
        <v/>
      </c>
      <c r="B74" s="128" t="str">
        <f aca="false">IF('CONTROL ASISTENCIA'!AQ24="NC",SGAF!B21,"")</f>
        <v/>
      </c>
      <c r="C74" s="126" t="str">
        <f aca="false">IF('CONTROL ASISTENCIA'!AQ24="NC",SGAF!E21,"")</f>
        <v/>
      </c>
      <c r="D74" s="0" t="s">
        <v>48</v>
      </c>
    </row>
    <row r="75" customFormat="false" ht="13.8" hidden="false" customHeight="false" outlineLevel="0" collapsed="false">
      <c r="A75" s="128" t="str">
        <f aca="false">IF('CONTROL ASISTENCIA'!AQ25="NC",'CONTROL ASISTENCIA'!A25, "")</f>
        <v/>
      </c>
      <c r="B75" s="128" t="str">
        <f aca="false">IF('CONTROL ASISTENCIA'!AQ25="NC",SGAF!B22,"")</f>
        <v/>
      </c>
      <c r="C75" s="126" t="str">
        <f aca="false">IF('CONTROL ASISTENCIA'!AQ25="NC",SGAF!E22,"")</f>
        <v/>
      </c>
      <c r="D75" s="0" t="s">
        <v>48</v>
      </c>
    </row>
    <row r="76" customFormat="false" ht="13.8" hidden="false" customHeight="false" outlineLevel="0" collapsed="false">
      <c r="A76" s="128" t="str">
        <f aca="false">IF('CONTROL ASISTENCIA'!AQ26="NC",'CONTROL ASISTENCIA'!A26, "")</f>
        <v/>
      </c>
      <c r="B76" s="128" t="str">
        <f aca="false">IF('CONTROL ASISTENCIA'!AQ26="NC",SGAF!B23,"")</f>
        <v/>
      </c>
      <c r="C76" s="126" t="str">
        <f aca="false">IF('CONTROL ASISTENCIA'!AQ26="NC",SGAF!E23,"")</f>
        <v/>
      </c>
      <c r="D76" s="0" t="s">
        <v>48</v>
      </c>
    </row>
    <row r="77" customFormat="false" ht="13.8" hidden="false" customHeight="false" outlineLevel="0" collapsed="false">
      <c r="A77" s="128" t="str">
        <f aca="false">IF('CONTROL ASISTENCIA'!AQ27="NC",'CONTROL ASISTENCIA'!A27, "")</f>
        <v/>
      </c>
      <c r="B77" s="128" t="str">
        <f aca="false">IF('CONTROL ASISTENCIA'!AQ27="NC",SGAF!B24,"")</f>
        <v/>
      </c>
      <c r="C77" s="126" t="str">
        <f aca="false">IF('CONTROL ASISTENCIA'!AQ27="NC",SGAF!E24,"")</f>
        <v/>
      </c>
      <c r="D77" s="0" t="s">
        <v>48</v>
      </c>
    </row>
    <row r="78" customFormat="false" ht="13.8" hidden="false" customHeight="false" outlineLevel="0" collapsed="false">
      <c r="A78" s="128" t="str">
        <f aca="false">IF('CONTROL ASISTENCIA'!AQ28="NC",'CONTROL ASISTENCIA'!A28, "")</f>
        <v/>
      </c>
      <c r="B78" s="128" t="str">
        <f aca="false">IF('CONTROL ASISTENCIA'!AQ28="NC",SGAF!B25,"")</f>
        <v/>
      </c>
      <c r="C78" s="126" t="str">
        <f aca="false">IF('CONTROL ASISTENCIA'!AQ28="NC",SGAF!E25,"")</f>
        <v/>
      </c>
      <c r="D78" s="0" t="s">
        <v>48</v>
      </c>
    </row>
    <row r="79" customFormat="false" ht="13.8" hidden="false" customHeight="false" outlineLevel="0" collapsed="false">
      <c r="A79" s="128" t="str">
        <f aca="false">IF('CONTROL ASISTENCIA'!AQ29="NC",'CONTROL ASISTENCIA'!A29, "")</f>
        <v/>
      </c>
      <c r="B79" s="128" t="str">
        <f aca="false">IF('CONTROL ASISTENCIA'!AQ29="NC",SGAF!B26,"")</f>
        <v/>
      </c>
      <c r="C79" s="126" t="str">
        <f aca="false">IF('CONTROL ASISTENCIA'!AQ29="NC",SGAF!E26,"")</f>
        <v/>
      </c>
      <c r="D79" s="0" t="s">
        <v>48</v>
      </c>
    </row>
    <row r="80" customFormat="false" ht="13.8" hidden="false" customHeight="false" outlineLevel="0" collapsed="false">
      <c r="A80" s="128" t="str">
        <f aca="false">IF('CONTROL ASISTENCIA'!AQ30="NC",'CONTROL ASISTENCIA'!A30, "")</f>
        <v/>
      </c>
      <c r="B80" s="128" t="str">
        <f aca="false">IF('CONTROL ASISTENCIA'!AQ30="NC",SGAF!B27,"")</f>
        <v/>
      </c>
      <c r="C80" s="126" t="str">
        <f aca="false">IF('CONTROL ASISTENCIA'!AQ30="NC",SGAF!E27,"")</f>
        <v/>
      </c>
      <c r="D80" s="0" t="s">
        <v>48</v>
      </c>
    </row>
    <row r="81" customFormat="false" ht="13.8" hidden="false" customHeight="false" outlineLevel="0" collapsed="false">
      <c r="A81" s="128" t="str">
        <f aca="false">IF('CONTROL ASISTENCIA'!AQ31="NC",'CONTROL ASISTENCIA'!A31, "")</f>
        <v/>
      </c>
      <c r="B81" s="128" t="str">
        <f aca="false">IF('CONTROL ASISTENCIA'!AQ31="NC",SGAF!B28,"")</f>
        <v/>
      </c>
      <c r="C81" s="126" t="str">
        <f aca="false">IF('CONTROL ASISTENCIA'!AQ31="NC",SGAF!E28,"")</f>
        <v/>
      </c>
      <c r="D81" s="0" t="s">
        <v>48</v>
      </c>
    </row>
    <row r="82" customFormat="false" ht="13.8" hidden="false" customHeight="false" outlineLevel="0" collapsed="false">
      <c r="A82" s="128" t="str">
        <f aca="false">IF('CONTROL ASISTENCIA'!AQ32="NC",'CONTROL ASISTENCIA'!A32, "")</f>
        <v/>
      </c>
      <c r="B82" s="128" t="str">
        <f aca="false">IF('CONTROL ASISTENCIA'!AQ32="NC",SGAF!B29,"")</f>
        <v/>
      </c>
      <c r="C82" s="126" t="str">
        <f aca="false">IF('CONTROL ASISTENCIA'!AQ32="NC",SGAF!E29,"")</f>
        <v/>
      </c>
      <c r="D82" s="0" t="s">
        <v>48</v>
      </c>
    </row>
    <row r="83" customFormat="false" ht="13.8" hidden="false" customHeight="false" outlineLevel="0" collapsed="false">
      <c r="A83" s="128" t="str">
        <f aca="false">IF('CONTROL ASISTENCIA'!AQ33="NC",'CONTROL ASISTENCIA'!A33, "")</f>
        <v/>
      </c>
      <c r="B83" s="128" t="str">
        <f aca="false">IF('CONTROL ASISTENCIA'!AQ33="NC",SGAF!B30,"")</f>
        <v/>
      </c>
      <c r="C83" s="126" t="str">
        <f aca="false">IF('CONTROL ASISTENCIA'!AQ33="NC",SGAF!E30,"")</f>
        <v/>
      </c>
      <c r="D83" s="0" t="s">
        <v>48</v>
      </c>
    </row>
    <row r="84" customFormat="false" ht="13.8" hidden="false" customHeight="false" outlineLevel="0" collapsed="false">
      <c r="A84" s="128" t="str">
        <f aca="false">IF('CONTROL ASISTENCIA'!AQ34="NC",'CONTROL ASISTENCIA'!A34, "")</f>
        <v/>
      </c>
      <c r="B84" s="128" t="str">
        <f aca="false">IF('CONTROL ASISTENCIA'!AQ34="NC",SGAF!B31,"")</f>
        <v/>
      </c>
      <c r="C84" s="126" t="str">
        <f aca="false">IF('CONTROL ASISTENCIA'!AQ34="NC",SGAF!E31,"")</f>
        <v/>
      </c>
      <c r="D84" s="0" t="s">
        <v>48</v>
      </c>
    </row>
    <row r="85" customFormat="false" ht="13.8" hidden="false" customHeight="false" outlineLevel="0" collapsed="false">
      <c r="A85" s="128" t="str">
        <f aca="false">IF('CONTROL ASISTENCIA'!AQ35="NC",'CONTROL ASISTENCIA'!A35, "")</f>
        <v/>
      </c>
      <c r="B85" s="128" t="str">
        <f aca="false">IF('CONTROL ASISTENCIA'!AQ35="NC",SGAF!B32,"")</f>
        <v/>
      </c>
      <c r="C85" s="126" t="str">
        <f aca="false">IF('CONTROL ASISTENCIA'!AQ35="NC",SGAF!E32,"")</f>
        <v/>
      </c>
      <c r="D85" s="0" t="s">
        <v>48</v>
      </c>
    </row>
    <row r="86" customFormat="false" ht="13.8" hidden="false" customHeight="false" outlineLevel="0" collapsed="false">
      <c r="A86" s="128" t="str">
        <f aca="false">IF('CONTROL ASISTENCIA'!AQ36="NC",'CONTROL ASISTENCIA'!A36, "")</f>
        <v/>
      </c>
      <c r="B86" s="128" t="str">
        <f aca="false">IF('CONTROL ASISTENCIA'!AQ36="NC",SGAF!B33,"")</f>
        <v/>
      </c>
      <c r="C86" s="126" t="str">
        <f aca="false">IF('CONTROL ASISTENCIA'!AQ36="NC",SGAF!E33,"")</f>
        <v/>
      </c>
      <c r="D86" s="0" t="s">
        <v>48</v>
      </c>
    </row>
    <row r="87" customFormat="false" ht="13.8" hidden="false" customHeight="false" outlineLevel="0" collapsed="false">
      <c r="A87" s="128" t="str">
        <f aca="false">IF('CONTROL ASISTENCIA'!AQ37="NC",'CONTROL ASISTENCIA'!A37, "")</f>
        <v/>
      </c>
      <c r="B87" s="128" t="str">
        <f aca="false">IF('CONTROL ASISTENCIA'!AQ37="NC",SGAF!B34,"")</f>
        <v/>
      </c>
      <c r="C87" s="126" t="str">
        <f aca="false">IF('CONTROL ASISTENCIA'!AQ37="NC",SGAF!E34,"")</f>
        <v/>
      </c>
      <c r="D87" s="0" t="s">
        <v>48</v>
      </c>
    </row>
    <row r="88" customFormat="false" ht="13.8" hidden="false" customHeight="false" outlineLevel="0" collapsed="false">
      <c r="A88" s="128" t="str">
        <f aca="false">IF('CONTROL ASISTENCIA'!AQ38="NC",'CONTROL ASISTENCIA'!A38, "")</f>
        <v/>
      </c>
      <c r="B88" s="128" t="str">
        <f aca="false">IF('CONTROL ASISTENCIA'!AQ38="NC",SGAF!B35,"")</f>
        <v/>
      </c>
      <c r="C88" s="126" t="str">
        <f aca="false">IF('CONTROL ASISTENCIA'!AQ38="NC",SGAF!E35,"")</f>
        <v/>
      </c>
      <c r="D88" s="0" t="s">
        <v>48</v>
      </c>
    </row>
    <row r="89" customFormat="false" ht="13.8" hidden="false" customHeight="false" outlineLevel="0" collapsed="false">
      <c r="A89" s="128" t="str">
        <f aca="false">IF('CONTROL ASISTENCIA'!AQ39="NC",'CONTROL ASISTENCIA'!A39, "")</f>
        <v/>
      </c>
      <c r="B89" s="128" t="str">
        <f aca="false">IF('CONTROL ASISTENCIA'!AQ39="NC",SGAF!B36,"")</f>
        <v/>
      </c>
      <c r="C89" s="126" t="str">
        <f aca="false">IF('CONTROL ASISTENCIA'!AQ39="NC",SGAF!E36,"")</f>
        <v/>
      </c>
      <c r="D89" s="0" t="s">
        <v>48</v>
      </c>
    </row>
    <row r="90" customFormat="false" ht="13.8" hidden="false" customHeight="false" outlineLevel="0" collapsed="false">
      <c r="A90" s="128" t="str">
        <f aca="false">IF('CONTROL ASISTENCIA'!AQ40="NC",'CONTROL ASISTENCIA'!A40, "")</f>
        <v/>
      </c>
      <c r="B90" s="128" t="str">
        <f aca="false">IF('CONTROL ASISTENCIA'!AQ40="NC",SGAF!B37,"")</f>
        <v/>
      </c>
      <c r="C90" s="126" t="str">
        <f aca="false">IF('CONTROL ASISTENCIA'!AQ40="NC",SGAF!E37,"")</f>
        <v/>
      </c>
      <c r="D90" s="0" t="s">
        <v>48</v>
      </c>
    </row>
    <row r="91" customFormat="false" ht="13.8" hidden="false" customHeight="false" outlineLevel="0" collapsed="false">
      <c r="A91" s="128" t="str">
        <f aca="false">IF('CONTROL ASISTENCIA'!AQ41="NC",'CONTROL ASISTENCIA'!A41, "")</f>
        <v/>
      </c>
      <c r="B91" s="128" t="str">
        <f aca="false">IF('CONTROL ASISTENCIA'!AQ41="NC",SGAF!B38,"")</f>
        <v/>
      </c>
      <c r="C91" s="126" t="str">
        <f aca="false">IF('CONTROL ASISTENCIA'!AQ41="NC",SGAF!E38,"")</f>
        <v/>
      </c>
      <c r="D91" s="0" t="s">
        <v>48</v>
      </c>
    </row>
    <row r="92" customFormat="false" ht="13.8" hidden="false" customHeight="false" outlineLevel="0" collapsed="false">
      <c r="A92" s="128" t="str">
        <f aca="false">IF('CONTROL ASISTENCIA'!AQ42="NC",'CONTROL ASISTENCIA'!A42, "")</f>
        <v/>
      </c>
      <c r="B92" s="128" t="str">
        <f aca="false">IF('CONTROL ASISTENCIA'!AQ42="NC",SGAF!B39,"")</f>
        <v/>
      </c>
      <c r="C92" s="126" t="str">
        <f aca="false">IF('CONTROL ASISTENCIA'!AQ42="NC",SGAF!E39,"")</f>
        <v/>
      </c>
      <c r="D92" s="0" t="s">
        <v>48</v>
      </c>
    </row>
    <row r="93" customFormat="false" ht="13.8" hidden="false" customHeight="false" outlineLevel="0" collapsed="false">
      <c r="A93" s="128" t="str">
        <f aca="false">IF('CONTROL ASISTENCIA'!AQ43="NC",'CONTROL ASISTENCIA'!A43, "")</f>
        <v/>
      </c>
      <c r="B93" s="128" t="str">
        <f aca="false">IF('CONTROL ASISTENCIA'!AQ43="NC",SGAF!B40,"")</f>
        <v/>
      </c>
      <c r="C93" s="126" t="str">
        <f aca="false">IF('CONTROL ASISTENCIA'!AQ43="NC",SGAF!E40,"")</f>
        <v/>
      </c>
      <c r="D93" s="0" t="s">
        <v>48</v>
      </c>
    </row>
    <row r="94" customFormat="false" ht="13.8" hidden="false" customHeight="false" outlineLevel="0" collapsed="false">
      <c r="A94" s="128" t="str">
        <f aca="false">IF('CONTROL ASISTENCIA'!AQ44="NC",'CONTROL ASISTENCIA'!A44, "")</f>
        <v/>
      </c>
      <c r="B94" s="128" t="str">
        <f aca="false">IF('CONTROL ASISTENCIA'!AQ44="NC",SGAF!B41,"")</f>
        <v/>
      </c>
      <c r="C94" s="126" t="str">
        <f aca="false">IF('CONTROL ASISTENCIA'!AQ44="NC",SGAF!E41,"")</f>
        <v/>
      </c>
      <c r="D94" s="0" t="s">
        <v>48</v>
      </c>
    </row>
    <row r="95" customFormat="false" ht="13.8" hidden="false" customHeight="false" outlineLevel="0" collapsed="false">
      <c r="A95" s="128" t="str">
        <f aca="false">IF('CONTROL ASISTENCIA'!AQ45="NC",'CONTROL ASISTENCIA'!A45, "")</f>
        <v/>
      </c>
      <c r="B95" s="128" t="str">
        <f aca="false">IF('CONTROL ASISTENCIA'!AQ45="NC",SGAF!B42,"")</f>
        <v/>
      </c>
      <c r="C95" s="126" t="str">
        <f aca="false">IF('CONTROL ASISTENCIA'!AQ45="NC",SGAF!E42,"")</f>
        <v/>
      </c>
      <c r="D95" s="0" t="s">
        <v>48</v>
      </c>
    </row>
    <row r="96" customFormat="false" ht="13.8" hidden="false" customHeight="false" outlineLevel="0" collapsed="false">
      <c r="A96" s="128" t="str">
        <f aca="false">IF('CONTROL ASISTENCIA'!AQ46="NC",'CONTROL ASISTENCIA'!A46, "")</f>
        <v/>
      </c>
      <c r="B96" s="128" t="str">
        <f aca="false">IF('CONTROL ASISTENCIA'!AQ46="NC",SGAF!B43,"")</f>
        <v/>
      </c>
      <c r="C96" s="126" t="str">
        <f aca="false">IF('CONTROL ASISTENCIA'!AQ46="NC",SGAF!E43,"")</f>
        <v/>
      </c>
      <c r="D96" s="0" t="s">
        <v>48</v>
      </c>
    </row>
    <row r="97" customFormat="false" ht="13.8" hidden="false" customHeight="false" outlineLevel="0" collapsed="false">
      <c r="A97" s="128" t="str">
        <f aca="false">IF('CONTROL ASISTENCIA'!AQ47="NC",'CONTROL ASISTENCIA'!A47, "")</f>
        <v/>
      </c>
      <c r="B97" s="128" t="str">
        <f aca="false">IF('CONTROL ASISTENCIA'!AQ47="NC",SGAF!B44,"")</f>
        <v/>
      </c>
      <c r="C97" s="126" t="str">
        <f aca="false">IF('CONTROL ASISTENCIA'!AQ47="NC",SGAF!E44,"")</f>
        <v/>
      </c>
      <c r="D97" s="0" t="s">
        <v>48</v>
      </c>
    </row>
    <row r="98" customFormat="false" ht="13.8" hidden="false" customHeight="false" outlineLevel="0" collapsed="false">
      <c r="A98" s="128" t="str">
        <f aca="false">IF('CONTROL ASISTENCIA'!AQ48="NC",'CONTROL ASISTENCIA'!A48, "")</f>
        <v/>
      </c>
      <c r="B98" s="128" t="str">
        <f aca="false">IF('CONTROL ASISTENCIA'!AQ48="NC",SGAF!B45,"")</f>
        <v/>
      </c>
      <c r="C98" s="126" t="str">
        <f aca="false">IF('CONTROL ASISTENCIA'!AQ48="NC",SGAF!E45,"")</f>
        <v/>
      </c>
      <c r="D98" s="0" t="s">
        <v>48</v>
      </c>
    </row>
    <row r="99" customFormat="false" ht="13.8" hidden="false" customHeight="false" outlineLevel="0" collapsed="false">
      <c r="A99" s="128" t="str">
        <f aca="false">IF('CONTROL ASISTENCIA'!AQ49="NC",'CONTROL ASISTENCIA'!A49, "")</f>
        <v/>
      </c>
      <c r="B99" s="128" t="str">
        <f aca="false">IF('CONTROL ASISTENCIA'!AQ49="NC",SGAF!B46,"")</f>
        <v/>
      </c>
      <c r="C99" s="126" t="str">
        <f aca="false">IF('CONTROL ASISTENCIA'!AQ49="NC",SGAF!E46,"")</f>
        <v/>
      </c>
      <c r="D99" s="0" t="s">
        <v>48</v>
      </c>
    </row>
    <row r="100" customFormat="false" ht="13.8" hidden="false" customHeight="false" outlineLevel="0" collapsed="false">
      <c r="A100" s="128" t="str">
        <f aca="false">IF('CONTROL ASISTENCIA'!AQ50="NC",'CONTROL ASISTENCIA'!A50, "")</f>
        <v/>
      </c>
      <c r="B100" s="128" t="str">
        <f aca="false">IF('CONTROL ASISTENCIA'!AQ50="NC",SGAF!B47,"")</f>
        <v/>
      </c>
      <c r="C100" s="126" t="str">
        <f aca="false">IF('CONTROL ASISTENCIA'!AQ50="NC",SGAF!E47,"")</f>
        <v/>
      </c>
      <c r="D100" s="0" t="s">
        <v>48</v>
      </c>
    </row>
    <row r="101" customFormat="false" ht="13.8" hidden="false" customHeight="false" outlineLevel="0" collapsed="false">
      <c r="A101" s="128" t="str">
        <f aca="false">IF('CONTROL ASISTENCIA'!AQ51="NC",'CONTROL ASISTENCIA'!A51, "")</f>
        <v/>
      </c>
      <c r="B101" s="128" t="str">
        <f aca="false">IF('CONTROL ASISTENCIA'!AQ51="NC",SGAF!B48,"")</f>
        <v/>
      </c>
      <c r="C101" s="126" t="str">
        <f aca="false">IF('CONTROL ASISTENCIA'!AQ51="NC",SGAF!E48,"")</f>
        <v/>
      </c>
      <c r="D101" s="0" t="s">
        <v>48</v>
      </c>
    </row>
    <row r="102" customFormat="false" ht="13.8" hidden="false" customHeight="false" outlineLevel="0" collapsed="false">
      <c r="A102" s="128" t="str">
        <f aca="false">IF('CONTROL ASISTENCIA'!AQ52="NC",'CONTROL ASISTENCIA'!A52, "")</f>
        <v/>
      </c>
      <c r="B102" s="128" t="str">
        <f aca="false">IF('CONTROL ASISTENCIA'!AQ52="NC",SGAF!B49,"")</f>
        <v/>
      </c>
      <c r="C102" s="126" t="str">
        <f aca="false">IF('CONTROL ASISTENCIA'!AQ52="NC",SGAF!E49,"")</f>
        <v/>
      </c>
      <c r="D102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1" sqref="E4:M8 G2"/>
    </sheetView>
  </sheetViews>
  <sheetFormatPr defaultRowHeight="13.8" zeroHeight="false" outlineLevelRow="0" outlineLevelCol="0"/>
  <cols>
    <col collapsed="false" customWidth="true" hidden="false" outlineLevel="0" max="1" min="1" style="0" width="30.69"/>
    <col collapsed="false" customWidth="true" hidden="false" outlineLevel="0" max="2" min="2" style="0" width="31.26"/>
    <col collapsed="false" customWidth="true" hidden="false" outlineLevel="0" max="3" min="3" style="0" width="57.67"/>
    <col collapsed="false" customWidth="true" hidden="false" outlineLevel="0" max="4" min="4" style="0" width="95.99"/>
    <col collapsed="false" customWidth="true" hidden="false" outlineLevel="0" max="5" min="5" style="0" width="13.23"/>
    <col collapsed="false" customWidth="true" hidden="false" outlineLevel="0" max="6" min="6" style="0" width="13.63"/>
    <col collapsed="false" customWidth="true" hidden="false" outlineLevel="0" max="7" min="7" style="0" width="13.91"/>
    <col collapsed="false" customWidth="true" hidden="false" outlineLevel="0" max="8" min="8" style="0" width="25.71"/>
    <col collapsed="false" customWidth="true" hidden="false" outlineLevel="0" max="9" min="9" style="0" width="13.24"/>
    <col collapsed="false" customWidth="true" hidden="false" outlineLevel="0" max="10" min="10" style="0" width="24.79"/>
    <col collapsed="false" customWidth="true" hidden="false" outlineLevel="0" max="64" min="11" style="0" width="10.92"/>
  </cols>
  <sheetData>
    <row r="1" customFormat="false" ht="13.8" hidden="false" customHeight="false" outlineLevel="0" collapsed="false">
      <c r="A1" s="129" t="s">
        <v>49</v>
      </c>
      <c r="B1" s="129" t="s">
        <v>50</v>
      </c>
      <c r="C1" s="129" t="s">
        <v>51</v>
      </c>
      <c r="D1" s="129" t="s">
        <v>52</v>
      </c>
      <c r="E1" s="129" t="s">
        <v>53</v>
      </c>
      <c r="F1" s="129" t="s">
        <v>54</v>
      </c>
      <c r="G1" s="129" t="s">
        <v>55</v>
      </c>
      <c r="H1" s="129" t="s">
        <v>56</v>
      </c>
      <c r="I1" s="129" t="s">
        <v>57</v>
      </c>
      <c r="J1" s="129" t="s">
        <v>58</v>
      </c>
    </row>
    <row r="2" customFormat="false" ht="13.8" hidden="false" customHeight="false" outlineLevel="0" collapsed="false">
      <c r="A2" s="0" t="str">
        <f aca="false">IF(SGAF!C2="","",RIGHT(SGAF!C2,LEN(SGAF!C2)-FIND(", ",SGAF!C2)-1))</f>
        <v/>
      </c>
      <c r="B2" s="0" t="str">
        <f aca="false">IF(SGAF!C2="","",LEFT(SGAF!C2,FIND(", ",SGAF!C2)-1))</f>
        <v/>
      </c>
      <c r="C2" s="0" t="str">
        <f aca="false">IF(SGAF!E2="","",SGAF!E2)</f>
        <v/>
      </c>
      <c r="D2" s="0" t="str">
        <f aca="false">IF(C2="","",'DATOS ACT CENTRO'!$A$4)</f>
        <v/>
      </c>
      <c r="E2" s="130" t="str">
        <f aca="false">IF(C2="","",'DATOS ACT CENTRO'!$B$4)</f>
        <v/>
      </c>
      <c r="F2" s="0" t="str">
        <f aca="false">IF(SGAF!B2="","",SGAF!B2)</f>
        <v/>
      </c>
      <c r="H2" s="0" t="str">
        <f aca="false">IF(SGAF!I2="","",SUBSTITUTE(SUBSTITUTE(SGAF!I2,"«","",1),"»","",1))</f>
        <v/>
      </c>
      <c r="I2" s="131" t="str">
        <f aca="false">IF(SGAF!I2="","",IF(SGAF!I2=UPPER('DATOS ACT CENTRO'!$C$4),'DATOS ACT CENTRO'!$D$4,""))</f>
        <v/>
      </c>
      <c r="J2" s="0" t="str">
        <f aca="false">IF(SGAF!G2="","",SGAF!G2)</f>
        <v/>
      </c>
    </row>
    <row r="3" customFormat="false" ht="13.8" hidden="false" customHeight="false" outlineLevel="0" collapsed="false">
      <c r="A3" s="0" t="str">
        <f aca="false">IF(SGAF!C3="","",RIGHT(SGAF!C3,LEN(SGAF!C3)-FIND(", ",SGAF!C3)-1))</f>
        <v/>
      </c>
      <c r="B3" s="0" t="str">
        <f aca="false">IF(SGAF!C3="","",LEFT(SGAF!C3,FIND(", ",SGAF!C3)-1))</f>
        <v/>
      </c>
      <c r="C3" s="0" t="str">
        <f aca="false">IF(SGAF!E3="","",SGAF!E3)</f>
        <v/>
      </c>
      <c r="D3" s="0" t="str">
        <f aca="false">IF(C3="","",'DATOS ACT CENTRO'!$A$4)</f>
        <v/>
      </c>
      <c r="E3" s="130" t="str">
        <f aca="false">IF(C3="","",'DATOS ACT CENTRO'!$B$4)</f>
        <v/>
      </c>
      <c r="F3" s="0" t="str">
        <f aca="false">IF(SGAF!B3="","",SGAF!B3)</f>
        <v/>
      </c>
      <c r="H3" s="0" t="str">
        <f aca="false">IF(SGAF!I3="","",SUBSTITUTE(SUBSTITUTE(SGAF!I3,"«","",1),"»","",1))</f>
        <v/>
      </c>
      <c r="I3" s="131" t="str">
        <f aca="false">IF(SGAF!I3="","",IF(SGAF!I3=UPPER('DATOS ACT CENTRO'!$C$4),'DATOS ACT CENTRO'!$D$4,""))</f>
        <v/>
      </c>
      <c r="J3" s="0" t="str">
        <f aca="false">IF(SGAF!G3="","",SGAF!G3)</f>
        <v/>
      </c>
    </row>
    <row r="4" customFormat="false" ht="13.8" hidden="false" customHeight="false" outlineLevel="0" collapsed="false">
      <c r="A4" s="0" t="str">
        <f aca="false">IF(SGAF!C4="","",RIGHT(SGAF!C4,LEN(SGAF!C4)-FIND(", ",SGAF!C4)-1))</f>
        <v/>
      </c>
      <c r="B4" s="0" t="str">
        <f aca="false">IF(SGAF!C4="","",LEFT(SGAF!C4,FIND(", ",SGAF!C4)-1))</f>
        <v/>
      </c>
      <c r="C4" s="0" t="str">
        <f aca="false">IF(SGAF!E4="","",SGAF!E4)</f>
        <v/>
      </c>
      <c r="D4" s="0" t="str">
        <f aca="false">IF(C4="","",'DATOS ACT CENTRO'!$A$4)</f>
        <v/>
      </c>
      <c r="E4" s="130" t="str">
        <f aca="false">IF(C4="","",'DATOS ACT CENTRO'!$B$4)</f>
        <v/>
      </c>
      <c r="F4" s="0" t="str">
        <f aca="false">IF(SGAF!B4="","",SGAF!B4)</f>
        <v/>
      </c>
      <c r="H4" s="0" t="str">
        <f aca="false">IF(SGAF!I4="","",SUBSTITUTE(SUBSTITUTE(SGAF!I4,"«","",1),"»","",1))</f>
        <v/>
      </c>
      <c r="I4" s="131" t="str">
        <f aca="false">IF(SGAF!I4="","",IF(SGAF!I4=UPPER('DATOS ACT CENTRO'!$C$4),'DATOS ACT CENTRO'!$D$4,""))</f>
        <v/>
      </c>
      <c r="J4" s="0" t="str">
        <f aca="false">IF(SGAF!G4="","",SGAF!G4)</f>
        <v/>
      </c>
    </row>
    <row r="5" customFormat="false" ht="13.8" hidden="false" customHeight="false" outlineLevel="0" collapsed="false">
      <c r="A5" s="0" t="str">
        <f aca="false">IF(SGAF!C5="","",RIGHT(SGAF!C5,LEN(SGAF!C5)-FIND(", ",SGAF!C5)-1))</f>
        <v/>
      </c>
      <c r="B5" s="0" t="str">
        <f aca="false">IF(SGAF!C5="","",LEFT(SGAF!C5,FIND(", ",SGAF!C5)-1))</f>
        <v/>
      </c>
      <c r="C5" s="0" t="str">
        <f aca="false">IF(SGAF!E5="","",SGAF!E5)</f>
        <v/>
      </c>
      <c r="D5" s="0" t="str">
        <f aca="false">IF(C5="","",'DATOS ACT CENTRO'!$A$4)</f>
        <v/>
      </c>
      <c r="E5" s="130" t="str">
        <f aca="false">IF(C5="","",'DATOS ACT CENTRO'!$B$4)</f>
        <v/>
      </c>
      <c r="F5" s="0" t="str">
        <f aca="false">IF(SGAF!B5="","",SGAF!B5)</f>
        <v/>
      </c>
      <c r="H5" s="0" t="str">
        <f aca="false">IF(SGAF!I5="","",SUBSTITUTE(SUBSTITUTE(SGAF!I5,"«","",1),"»","",1))</f>
        <v/>
      </c>
      <c r="I5" s="131" t="str">
        <f aca="false">IF(SGAF!I5="","",IF(SGAF!I5=UPPER('DATOS ACT CENTRO'!$C$4),'DATOS ACT CENTRO'!$D$4,""))</f>
        <v/>
      </c>
      <c r="J5" s="0" t="str">
        <f aca="false">IF(SGAF!G5="","",SGAF!G5)</f>
        <v/>
      </c>
    </row>
    <row r="6" customFormat="false" ht="13.8" hidden="false" customHeight="false" outlineLevel="0" collapsed="false">
      <c r="A6" s="0" t="str">
        <f aca="false">IF(SGAF!C6="","",RIGHT(SGAF!C6,LEN(SGAF!C6)-FIND(", ",SGAF!C6)-1))</f>
        <v/>
      </c>
      <c r="B6" s="0" t="str">
        <f aca="false">IF(SGAF!C6="","",LEFT(SGAF!C6,FIND(", ",SGAF!C6)-1))</f>
        <v/>
      </c>
      <c r="C6" s="0" t="str">
        <f aca="false">IF(SGAF!E6="","",SGAF!E6)</f>
        <v/>
      </c>
      <c r="D6" s="0" t="str">
        <f aca="false">IF(C6="","",'DATOS ACT CENTRO'!$A$4)</f>
        <v/>
      </c>
      <c r="E6" s="130" t="str">
        <f aca="false">IF(C6="","",'DATOS ACT CENTRO'!$B$4)</f>
        <v/>
      </c>
      <c r="F6" s="0" t="str">
        <f aca="false">IF(SGAF!B6="","",SGAF!B6)</f>
        <v/>
      </c>
      <c r="H6" s="0" t="str">
        <f aca="false">IF(SGAF!I6="","",SUBSTITUTE(SUBSTITUTE(SGAF!I6,"«","",1),"»","",1))</f>
        <v/>
      </c>
      <c r="I6" s="131" t="str">
        <f aca="false">IF(SGAF!I6="","",IF(SGAF!I6=UPPER('DATOS ACT CENTRO'!$C$4),'DATOS ACT CENTRO'!$D$4,""))</f>
        <v/>
      </c>
      <c r="J6" s="0" t="str">
        <f aca="false">IF(SGAF!G6="","",SGAF!G6)</f>
        <v/>
      </c>
    </row>
    <row r="7" customFormat="false" ht="13.8" hidden="false" customHeight="false" outlineLevel="0" collapsed="false">
      <c r="A7" s="0" t="str">
        <f aca="false">IF(SGAF!C7="","",RIGHT(SGAF!C7,LEN(SGAF!C7)-FIND(", ",SGAF!C7)-1))</f>
        <v/>
      </c>
      <c r="B7" s="0" t="str">
        <f aca="false">IF(SGAF!C7="","",LEFT(SGAF!C7,FIND(", ",SGAF!C7)-1))</f>
        <v/>
      </c>
      <c r="C7" s="0" t="str">
        <f aca="false">IF(SGAF!E7="","",SGAF!E7)</f>
        <v/>
      </c>
      <c r="D7" s="0" t="str">
        <f aca="false">IF(C7="","",'DATOS ACT CENTRO'!$A$4)</f>
        <v/>
      </c>
      <c r="E7" s="130" t="str">
        <f aca="false">IF(C7="","",'DATOS ACT CENTRO'!$B$4)</f>
        <v/>
      </c>
      <c r="F7" s="0" t="str">
        <f aca="false">IF(SGAF!B7="","",SGAF!B7)</f>
        <v/>
      </c>
      <c r="H7" s="0" t="str">
        <f aca="false">IF(SGAF!I7="","",SUBSTITUTE(SUBSTITUTE(SGAF!I7,"«","",1),"»","",1))</f>
        <v/>
      </c>
      <c r="I7" s="131" t="str">
        <f aca="false">IF(SGAF!I7="","",IF(SGAF!I7=UPPER('DATOS ACT CENTRO'!$C$4),'DATOS ACT CENTRO'!$D$4,""))</f>
        <v/>
      </c>
      <c r="J7" s="0" t="str">
        <f aca="false">IF(SGAF!G7="","",SGAF!G7)</f>
        <v/>
      </c>
    </row>
    <row r="8" customFormat="false" ht="13.8" hidden="false" customHeight="false" outlineLevel="0" collapsed="false">
      <c r="A8" s="0" t="str">
        <f aca="false">IF(SGAF!C8="","",RIGHT(SGAF!C8,LEN(SGAF!C8)-FIND(", ",SGAF!C8)-1))</f>
        <v/>
      </c>
      <c r="B8" s="0" t="str">
        <f aca="false">IF(SGAF!C8="","",LEFT(SGAF!C8,FIND(", ",SGAF!C8)-1))</f>
        <v/>
      </c>
      <c r="C8" s="0" t="str">
        <f aca="false">IF(SGAF!E8="","",SGAF!E8)</f>
        <v/>
      </c>
      <c r="D8" s="0" t="str">
        <f aca="false">IF(C8="","",'DATOS ACT CENTRO'!$A$4)</f>
        <v/>
      </c>
      <c r="E8" s="130" t="str">
        <f aca="false">IF(C8="","",'DATOS ACT CENTRO'!$B$4)</f>
        <v/>
      </c>
      <c r="F8" s="0" t="str">
        <f aca="false">IF(SGAF!B8="","",SGAF!B8)</f>
        <v/>
      </c>
      <c r="H8" s="0" t="str">
        <f aca="false">IF(SGAF!I8="","",SUBSTITUTE(SUBSTITUTE(SGAF!I8,"«","",1),"»","",1))</f>
        <v/>
      </c>
      <c r="I8" s="131" t="str">
        <f aca="false">IF(SGAF!I8="","",IF(SGAF!I8=UPPER('DATOS ACT CENTRO'!$C$4),'DATOS ACT CENTRO'!$D$4,""))</f>
        <v/>
      </c>
      <c r="J8" s="0" t="str">
        <f aca="false">IF(SGAF!G8="","",SGAF!G8)</f>
        <v/>
      </c>
    </row>
    <row r="9" customFormat="false" ht="13.8" hidden="false" customHeight="false" outlineLevel="0" collapsed="false">
      <c r="A9" s="0" t="str">
        <f aca="false">IF(SGAF!C9="","",RIGHT(SGAF!C9,LEN(SGAF!C9)-FIND(", ",SGAF!C9)-1))</f>
        <v/>
      </c>
      <c r="B9" s="0" t="str">
        <f aca="false">IF(SGAF!C9="","",LEFT(SGAF!C9,FIND(", ",SGAF!C9)-1))</f>
        <v/>
      </c>
      <c r="C9" s="0" t="str">
        <f aca="false">IF(SGAF!E9="","",SGAF!E9)</f>
        <v/>
      </c>
      <c r="D9" s="0" t="str">
        <f aca="false">IF(C9="","",'DATOS ACT CENTRO'!$A$4)</f>
        <v/>
      </c>
      <c r="E9" s="130" t="str">
        <f aca="false">IF(C9="","",'DATOS ACT CENTRO'!$B$4)</f>
        <v/>
      </c>
      <c r="F9" s="0" t="str">
        <f aca="false">IF(SGAF!B9="","",SGAF!B9)</f>
        <v/>
      </c>
      <c r="H9" s="0" t="str">
        <f aca="false">IF(SGAF!I9="","",SUBSTITUTE(SUBSTITUTE(SGAF!I9,"«","",1),"»","",1))</f>
        <v/>
      </c>
      <c r="I9" s="131" t="str">
        <f aca="false">IF(SGAF!I9="","",IF(SGAF!I9=UPPER('DATOS ACT CENTRO'!$C$4),'DATOS ACT CENTRO'!$D$4,""))</f>
        <v/>
      </c>
      <c r="J9" s="0" t="str">
        <f aca="false">IF(SGAF!G9="","",SGAF!G9)</f>
        <v/>
      </c>
    </row>
    <row r="10" customFormat="false" ht="13.8" hidden="false" customHeight="false" outlineLevel="0" collapsed="false">
      <c r="A10" s="0" t="str">
        <f aca="false">IF(SGAF!C10="","",RIGHT(SGAF!C10,LEN(SGAF!C10)-FIND(", ",SGAF!C10)-1))</f>
        <v/>
      </c>
      <c r="B10" s="0" t="str">
        <f aca="false">IF(SGAF!C10="","",LEFT(SGAF!C10,FIND(", ",SGAF!C10)-1))</f>
        <v/>
      </c>
      <c r="C10" s="0" t="str">
        <f aca="false">IF(SGAF!E10="","",SGAF!E10)</f>
        <v/>
      </c>
      <c r="D10" s="0" t="str">
        <f aca="false">IF(C10="","",'DATOS ACT CENTRO'!$A$4)</f>
        <v/>
      </c>
      <c r="E10" s="130" t="str">
        <f aca="false">IF(C10="","",'DATOS ACT CENTRO'!$B$4)</f>
        <v/>
      </c>
      <c r="F10" s="0" t="str">
        <f aca="false">IF(SGAF!B10="","",SGAF!B10)</f>
        <v/>
      </c>
      <c r="H10" s="0" t="str">
        <f aca="false">IF(SGAF!I10="","",SUBSTITUTE(SUBSTITUTE(SGAF!I10,"«","",1),"»","",1))</f>
        <v/>
      </c>
      <c r="I10" s="131" t="str">
        <f aca="false">IF(SGAF!I10="","",IF(SGAF!I10=UPPER('DATOS ACT CENTRO'!$C$4),'DATOS ACT CENTRO'!$D$4,""))</f>
        <v/>
      </c>
      <c r="J10" s="0" t="str">
        <f aca="false">IF(SGAF!G10="","",SGAF!G10)</f>
        <v/>
      </c>
    </row>
    <row r="11" customFormat="false" ht="13.8" hidden="false" customHeight="false" outlineLevel="0" collapsed="false">
      <c r="A11" s="0" t="str">
        <f aca="false">IF(SGAF!C11="","",RIGHT(SGAF!C11,LEN(SGAF!C11)-FIND(", ",SGAF!C11)-1))</f>
        <v/>
      </c>
      <c r="B11" s="0" t="str">
        <f aca="false">IF(SGAF!C11="","",LEFT(SGAF!C11,FIND(", ",SGAF!C11)-1))</f>
        <v/>
      </c>
      <c r="C11" s="0" t="str">
        <f aca="false">IF(SGAF!E11="","",SGAF!E11)</f>
        <v/>
      </c>
      <c r="D11" s="0" t="str">
        <f aca="false">IF(C11="","",'DATOS ACT CENTRO'!$A$4)</f>
        <v/>
      </c>
      <c r="E11" s="130" t="str">
        <f aca="false">IF(C11="","",'DATOS ACT CENTRO'!$B$4)</f>
        <v/>
      </c>
      <c r="F11" s="0" t="str">
        <f aca="false">IF(SGAF!B11="","",SGAF!B11)</f>
        <v/>
      </c>
      <c r="H11" s="0" t="str">
        <f aca="false">IF(SGAF!I11="","",SUBSTITUTE(SUBSTITUTE(SGAF!I11,"«","",1),"»","",1))</f>
        <v/>
      </c>
      <c r="I11" s="131" t="str">
        <f aca="false">IF(SGAF!I11="","",IF(SGAF!I11=UPPER('DATOS ACT CENTRO'!$C$4),'DATOS ACT CENTRO'!$D$4,""))</f>
        <v/>
      </c>
      <c r="J11" s="0" t="str">
        <f aca="false">IF(SGAF!G11="","",SGAF!G11)</f>
        <v/>
      </c>
    </row>
    <row r="12" customFormat="false" ht="13.8" hidden="false" customHeight="false" outlineLevel="0" collapsed="false">
      <c r="A12" s="0" t="str">
        <f aca="false">IF(SGAF!C12="","",RIGHT(SGAF!C12,LEN(SGAF!C12)-FIND(", ",SGAF!C12)-1))</f>
        <v/>
      </c>
      <c r="B12" s="0" t="str">
        <f aca="false">IF(SGAF!C12="","",LEFT(SGAF!C12,FIND(", ",SGAF!C12)-1))</f>
        <v/>
      </c>
      <c r="C12" s="0" t="str">
        <f aca="false">IF(SGAF!E12="","",SGAF!E12)</f>
        <v/>
      </c>
      <c r="D12" s="0" t="str">
        <f aca="false">IF(C12="","",'DATOS ACT CENTRO'!$A$4)</f>
        <v/>
      </c>
      <c r="E12" s="130" t="str">
        <f aca="false">IF(C12="","",'DATOS ACT CENTRO'!$B$4)</f>
        <v/>
      </c>
      <c r="F12" s="0" t="str">
        <f aca="false">IF(SGAF!B12="","",SGAF!B12)</f>
        <v/>
      </c>
      <c r="H12" s="0" t="str">
        <f aca="false">IF(SGAF!I12="","",SUBSTITUTE(SUBSTITUTE(SGAF!I12,"«","",1),"»","",1))</f>
        <v/>
      </c>
      <c r="I12" s="131" t="str">
        <f aca="false">IF(SGAF!I12="","",IF(SGAF!I12=UPPER('DATOS ACT CENTRO'!$C$4),'DATOS ACT CENTRO'!$D$4,""))</f>
        <v/>
      </c>
      <c r="J12" s="0" t="str">
        <f aca="false">IF(SGAF!G12="","",SGAF!G12)</f>
        <v/>
      </c>
    </row>
    <row r="13" customFormat="false" ht="13.8" hidden="false" customHeight="false" outlineLevel="0" collapsed="false">
      <c r="A13" s="0" t="str">
        <f aca="false">IF(SGAF!C13="","",RIGHT(SGAF!C13,LEN(SGAF!C13)-FIND(", ",SGAF!C13)-1))</f>
        <v/>
      </c>
      <c r="B13" s="0" t="str">
        <f aca="false">IF(SGAF!C13="","",LEFT(SGAF!C13,FIND(", ",SGAF!C13)-1))</f>
        <v/>
      </c>
      <c r="C13" s="0" t="str">
        <f aca="false">IF(SGAF!E13="","",SGAF!E13)</f>
        <v/>
      </c>
      <c r="D13" s="0" t="str">
        <f aca="false">IF(C13="","",'DATOS ACT CENTRO'!$A$4)</f>
        <v/>
      </c>
      <c r="E13" s="130" t="str">
        <f aca="false">IF(C13="","",'DATOS ACT CENTRO'!$B$4)</f>
        <v/>
      </c>
      <c r="F13" s="0" t="str">
        <f aca="false">IF(SGAF!B13="","",SGAF!B13)</f>
        <v/>
      </c>
      <c r="H13" s="0" t="str">
        <f aca="false">IF(SGAF!I13="","",SUBSTITUTE(SUBSTITUTE(SGAF!I13,"«","",1),"»","",1))</f>
        <v/>
      </c>
      <c r="I13" s="131" t="str">
        <f aca="false">IF(SGAF!I13="","",IF(SGAF!I13=UPPER('DATOS ACT CENTRO'!$C$4),'DATOS ACT CENTRO'!$D$4,""))</f>
        <v/>
      </c>
      <c r="J13" s="0" t="str">
        <f aca="false">IF(SGAF!G13="","",SGAF!G13)</f>
        <v/>
      </c>
    </row>
    <row r="14" customFormat="false" ht="13.8" hidden="false" customHeight="false" outlineLevel="0" collapsed="false">
      <c r="A14" s="0" t="str">
        <f aca="false">IF(SGAF!C14="","",RIGHT(SGAF!C14,LEN(SGAF!C14)-FIND(", ",SGAF!C14)-1))</f>
        <v/>
      </c>
      <c r="B14" s="0" t="str">
        <f aca="false">IF(SGAF!C14="","",LEFT(SGAF!C14,FIND(", ",SGAF!C14)-1))</f>
        <v/>
      </c>
      <c r="C14" s="0" t="str">
        <f aca="false">IF(SGAF!E14="","",SGAF!E14)</f>
        <v/>
      </c>
      <c r="D14" s="0" t="str">
        <f aca="false">IF(C14="","",'DATOS ACT CENTRO'!$A$4)</f>
        <v/>
      </c>
      <c r="E14" s="130" t="str">
        <f aca="false">IF(C14="","",'DATOS ACT CENTRO'!$B$4)</f>
        <v/>
      </c>
      <c r="F14" s="0" t="str">
        <f aca="false">IF(SGAF!B14="","",SGAF!B14)</f>
        <v/>
      </c>
      <c r="H14" s="0" t="str">
        <f aca="false">IF(SGAF!I14="","",SUBSTITUTE(SUBSTITUTE(SGAF!I14,"«","",1),"»","",1))</f>
        <v/>
      </c>
      <c r="I14" s="131" t="str">
        <f aca="false">IF(SGAF!I14="","",IF(SGAF!I14=UPPER('DATOS ACT CENTRO'!$C$4),'DATOS ACT CENTRO'!$D$4,""))</f>
        <v/>
      </c>
      <c r="J14" s="0" t="str">
        <f aca="false">IF(SGAF!G14="","",SGAF!G14)</f>
        <v/>
      </c>
    </row>
    <row r="15" customFormat="false" ht="13.8" hidden="false" customHeight="false" outlineLevel="0" collapsed="false">
      <c r="A15" s="0" t="str">
        <f aca="false">IF(SGAF!C13="","",RIGHT(SGAF!C13,LEN(SGAF!C13)-FIND(", ",SGAF!C13)-1))</f>
        <v/>
      </c>
      <c r="B15" s="0" t="str">
        <f aca="false">IF(SGAF!C13="","",LEFT(SGAF!C13,FIND(", ",SGAF!C13)-1))</f>
        <v/>
      </c>
      <c r="C15" s="0" t="str">
        <f aca="false">IF(SGAF!E13="","",SGAF!E13)</f>
        <v/>
      </c>
      <c r="D15" s="0" t="str">
        <f aca="false">IF(C15="","",'DATOS ACT CENTRO'!$A$4)</f>
        <v/>
      </c>
      <c r="E15" s="130" t="str">
        <f aca="false">IF(C15="","",'DATOS ACT CENTRO'!$B$4)</f>
        <v/>
      </c>
      <c r="F15" s="0" t="str">
        <f aca="false">IF(SGAF!B13="","",SGAF!B13)</f>
        <v/>
      </c>
      <c r="H15" s="0" t="str">
        <f aca="false">IF(SGAF!I13="","",SUBSTITUTE(SUBSTITUTE(SGAF!I13,"«","",1),"»","",1))</f>
        <v/>
      </c>
      <c r="I15" s="131" t="str">
        <f aca="false">IF(SGAF!I13="","",IF(SGAF!I13=UPPER('DATOS ACT CENTRO'!$C$4),'DATOS ACT CENTRO'!$D$4,""))</f>
        <v/>
      </c>
      <c r="J15" s="0" t="str">
        <f aca="false">IF(SGAF!G13="","",SGAF!G13)</f>
        <v/>
      </c>
    </row>
    <row r="16" customFormat="false" ht="13.8" hidden="false" customHeight="false" outlineLevel="0" collapsed="false">
      <c r="A16" s="0" t="str">
        <f aca="false">IF(SGAF!C14="","",RIGHT(SGAF!C14,LEN(SGAF!C14)-FIND(", ",SGAF!C14)-1))</f>
        <v/>
      </c>
      <c r="B16" s="0" t="str">
        <f aca="false">IF(SGAF!C14="","",LEFT(SGAF!C14,FIND(", ",SGAF!C14)-1))</f>
        <v/>
      </c>
      <c r="C16" s="0" t="str">
        <f aca="false">IF(SGAF!E14="","",SGAF!E14)</f>
        <v/>
      </c>
      <c r="D16" s="0" t="str">
        <f aca="false">IF(C16="","",'DATOS ACT CENTRO'!$A$4)</f>
        <v/>
      </c>
      <c r="E16" s="130" t="str">
        <f aca="false">IF(C16="","",'DATOS ACT CENTRO'!$B$4)</f>
        <v/>
      </c>
      <c r="F16" s="0" t="str">
        <f aca="false">IF(SGAF!B14="","",SGAF!B14)</f>
        <v/>
      </c>
      <c r="H16" s="0" t="str">
        <f aca="false">IF(SGAF!I14="","",SUBSTITUTE(SUBSTITUTE(SGAF!I14,"«","",1),"»","",1))</f>
        <v/>
      </c>
      <c r="I16" s="131" t="str">
        <f aca="false">IF(SGAF!I14="","",IF(SGAF!I14=UPPER('DATOS ACT CENTRO'!$C$4),'DATOS ACT CENTRO'!$D$4,""))</f>
        <v/>
      </c>
      <c r="J16" s="0" t="str">
        <f aca="false">IF(SGAF!G14="","",SGAF!G14)</f>
        <v/>
      </c>
    </row>
    <row r="17" customFormat="false" ht="13.8" hidden="false" customHeight="false" outlineLevel="0" collapsed="false">
      <c r="A17" s="0" t="str">
        <f aca="false">IF(SGAF!C15="","",RIGHT(SGAF!C15,LEN(SGAF!C15)-FIND(", ",SGAF!C15)-1))</f>
        <v/>
      </c>
      <c r="B17" s="0" t="str">
        <f aca="false">IF(SGAF!C15="","",LEFT(SGAF!C15,FIND(", ",SGAF!C15)-1))</f>
        <v/>
      </c>
      <c r="C17" s="0" t="str">
        <f aca="false">IF(SGAF!E15="","",SGAF!E15)</f>
        <v/>
      </c>
      <c r="D17" s="0" t="str">
        <f aca="false">IF(C17="","",'DATOS ACT CENTRO'!$A$4)</f>
        <v/>
      </c>
      <c r="E17" s="130" t="str">
        <f aca="false">IF(C17="","",'DATOS ACT CENTRO'!$B$4)</f>
        <v/>
      </c>
      <c r="F17" s="0" t="str">
        <f aca="false">IF(SGAF!B15="","",SGAF!B15)</f>
        <v/>
      </c>
      <c r="H17" s="0" t="str">
        <f aca="false">IF(SGAF!I15="","",SUBSTITUTE(SUBSTITUTE(SGAF!I15,"«","",1),"»","",1))</f>
        <v/>
      </c>
      <c r="I17" s="131" t="str">
        <f aca="false">IF(SGAF!I15="","",IF(SGAF!I15=UPPER('DATOS ACT CENTRO'!$C$4),'DATOS ACT CENTRO'!$D$4,""))</f>
        <v/>
      </c>
      <c r="J17" s="0" t="str">
        <f aca="false">IF(SGAF!G15="","",SGAF!G15)</f>
        <v/>
      </c>
    </row>
    <row r="18" customFormat="false" ht="13.8" hidden="false" customHeight="false" outlineLevel="0" collapsed="false">
      <c r="A18" s="0" t="str">
        <f aca="false">IF(SGAF!C16="","",RIGHT(SGAF!C16,LEN(SGAF!C16)-FIND(", ",SGAF!C16)-1))</f>
        <v/>
      </c>
      <c r="B18" s="0" t="str">
        <f aca="false">IF(SGAF!C16="","",LEFT(SGAF!C16,FIND(", ",SGAF!C16)-1))</f>
        <v/>
      </c>
      <c r="C18" s="0" t="str">
        <f aca="false">IF(SGAF!E16="","",SGAF!E16)</f>
        <v/>
      </c>
      <c r="D18" s="0" t="str">
        <f aca="false">IF(C18="","",'DATOS ACT CENTRO'!$A$4)</f>
        <v/>
      </c>
      <c r="E18" s="130" t="str">
        <f aca="false">IF(C18="","",'DATOS ACT CENTRO'!$B$4)</f>
        <v/>
      </c>
      <c r="F18" s="0" t="str">
        <f aca="false">IF(SGAF!B16="","",SGAF!B16)</f>
        <v/>
      </c>
      <c r="H18" s="0" t="str">
        <f aca="false">IF(SGAF!I16="","",SUBSTITUTE(SUBSTITUTE(SGAF!I16,"«","",1),"»","",1))</f>
        <v/>
      </c>
      <c r="I18" s="131" t="str">
        <f aca="false">IF(SGAF!I16="","",IF(SGAF!I16=UPPER('DATOS ACT CENTRO'!$C$4),'DATOS ACT CENTRO'!$D$4,""))</f>
        <v/>
      </c>
      <c r="J18" s="0" t="str">
        <f aca="false">IF(SGAF!G16="","",SGAF!G16)</f>
        <v/>
      </c>
    </row>
    <row r="19" customFormat="false" ht="13.8" hidden="false" customHeight="false" outlineLevel="0" collapsed="false">
      <c r="A19" s="0" t="str">
        <f aca="false">IF(SGAF!C17="","",RIGHT(SGAF!C17,LEN(SGAF!C17)-FIND(", ",SGAF!C17)-1))</f>
        <v/>
      </c>
      <c r="B19" s="0" t="str">
        <f aca="false">IF(SGAF!C17="","",LEFT(SGAF!C17,FIND(", ",SGAF!C17)-1))</f>
        <v/>
      </c>
      <c r="C19" s="0" t="str">
        <f aca="false">IF(SGAF!E17="","",SGAF!E17)</f>
        <v/>
      </c>
      <c r="D19" s="0" t="str">
        <f aca="false">IF(C19="","",'DATOS ACT CENTRO'!$A$4)</f>
        <v/>
      </c>
      <c r="E19" s="130" t="str">
        <f aca="false">IF(C19="","",'DATOS ACT CENTRO'!$B$4)</f>
        <v/>
      </c>
      <c r="F19" s="0" t="str">
        <f aca="false">IF(SGAF!B17="","",SGAF!B17)</f>
        <v/>
      </c>
      <c r="H19" s="0" t="str">
        <f aca="false">IF(SGAF!I17="","",SUBSTITUTE(SUBSTITUTE(SGAF!I17,"«","",1),"»","",1))</f>
        <v/>
      </c>
      <c r="I19" s="131" t="str">
        <f aca="false">IF(SGAF!I17="","",IF(SGAF!I17=UPPER('DATOS ACT CENTRO'!$C$4),'DATOS ACT CENTRO'!$D$4,""))</f>
        <v/>
      </c>
      <c r="J19" s="0" t="str">
        <f aca="false">IF(SGAF!G17="","",SGAF!G17)</f>
        <v/>
      </c>
    </row>
    <row r="20" customFormat="false" ht="13.8" hidden="false" customHeight="false" outlineLevel="0" collapsed="false">
      <c r="A20" s="0" t="str">
        <f aca="false">IF(SGAF!C18="","",RIGHT(SGAF!C18,LEN(SGAF!C18)-FIND(", ",SGAF!C18)-1))</f>
        <v/>
      </c>
      <c r="B20" s="0" t="str">
        <f aca="false">IF(SGAF!C18="","",LEFT(SGAF!C18,FIND(", ",SGAF!C18)-1))</f>
        <v/>
      </c>
      <c r="C20" s="0" t="str">
        <f aca="false">IF(SGAF!E18="","",SGAF!E18)</f>
        <v/>
      </c>
      <c r="D20" s="0" t="str">
        <f aca="false">IF(C20="","",'DATOS ACT CENTRO'!$A$4)</f>
        <v/>
      </c>
      <c r="E20" s="130" t="str">
        <f aca="false">IF(C20="","",'DATOS ACT CENTRO'!$B$4)</f>
        <v/>
      </c>
      <c r="F20" s="0" t="str">
        <f aca="false">IF(SGAF!B18="","",SGAF!B18)</f>
        <v/>
      </c>
      <c r="H20" s="0" t="str">
        <f aca="false">IF(SGAF!I18="","",SUBSTITUTE(SUBSTITUTE(SGAF!I18,"«","",1),"»","",1))</f>
        <v/>
      </c>
      <c r="I20" s="131" t="str">
        <f aca="false">IF(SGAF!I18="","",IF(SGAF!I18=UPPER('DATOS ACT CENTRO'!$C$4),'DATOS ACT CENTRO'!$D$4,""))</f>
        <v/>
      </c>
      <c r="J20" s="0" t="str">
        <f aca="false">IF(SGAF!G18="","",SGAF!G18)</f>
        <v/>
      </c>
    </row>
    <row r="21" customFormat="false" ht="13.8" hidden="false" customHeight="false" outlineLevel="0" collapsed="false">
      <c r="A21" s="0" t="str">
        <f aca="false">IF(SGAF!C19="","",RIGHT(SGAF!C19,LEN(SGAF!C19)-FIND(", ",SGAF!C19)-1))</f>
        <v/>
      </c>
      <c r="B21" s="0" t="str">
        <f aca="false">IF(SGAF!C19="","",LEFT(SGAF!C19,FIND(", ",SGAF!C19)-1))</f>
        <v/>
      </c>
      <c r="C21" s="0" t="str">
        <f aca="false">IF(SGAF!E19="","",SGAF!E19)</f>
        <v/>
      </c>
      <c r="D21" s="0" t="str">
        <f aca="false">IF(C21="","",'DATOS ACT CENTRO'!$A$4)</f>
        <v/>
      </c>
      <c r="E21" s="130" t="str">
        <f aca="false">IF(C21="","",'DATOS ACT CENTRO'!$B$4)</f>
        <v/>
      </c>
      <c r="F21" s="0" t="str">
        <f aca="false">IF(SGAF!B19="","",SGAF!B19)</f>
        <v/>
      </c>
      <c r="H21" s="0" t="str">
        <f aca="false">IF(SGAF!I19="","",SUBSTITUTE(SUBSTITUTE(SGAF!I19,"«","",1),"»","",1))</f>
        <v/>
      </c>
      <c r="I21" s="131" t="str">
        <f aca="false">IF(SGAF!I19="","",IF(SGAF!I19=UPPER('DATOS ACT CENTRO'!$C$4),'DATOS ACT CENTRO'!$D$4,""))</f>
        <v/>
      </c>
      <c r="J21" s="0" t="str">
        <f aca="false">IF(SGAF!G19="","",SGAF!G19)</f>
        <v/>
      </c>
    </row>
    <row r="22" customFormat="false" ht="13.8" hidden="false" customHeight="false" outlineLevel="0" collapsed="false">
      <c r="A22" s="0" t="str">
        <f aca="false">IF(SGAF!C20="","",RIGHT(SGAF!C20,LEN(SGAF!C20)-FIND(", ",SGAF!C20)-1))</f>
        <v/>
      </c>
      <c r="B22" s="0" t="str">
        <f aca="false">IF(SGAF!C20="","",LEFT(SGAF!C20,FIND(", ",SGAF!C20)-1))</f>
        <v/>
      </c>
      <c r="C22" s="0" t="str">
        <f aca="false">IF(SGAF!E20="","",SGAF!E20)</f>
        <v/>
      </c>
      <c r="D22" s="0" t="str">
        <f aca="false">IF(C22="","",'DATOS ACT CENTRO'!$A$4)</f>
        <v/>
      </c>
      <c r="E22" s="130" t="str">
        <f aca="false">IF(C22="","",'DATOS ACT CENTRO'!$B$4)</f>
        <v/>
      </c>
      <c r="F22" s="0" t="str">
        <f aca="false">IF(SGAF!B20="","",SGAF!B20)</f>
        <v/>
      </c>
      <c r="H22" s="0" t="str">
        <f aca="false">IF(SGAF!I20="","",SUBSTITUTE(SUBSTITUTE(SGAF!I20,"«","",1),"»","",1))</f>
        <v/>
      </c>
      <c r="I22" s="131" t="str">
        <f aca="false">IF(SGAF!I20="","",IF(SGAF!I20=UPPER('DATOS ACT CENTRO'!$C$4),'DATOS ACT CENTRO'!$D$4,""))</f>
        <v/>
      </c>
      <c r="J22" s="0" t="str">
        <f aca="false">IF(SGAF!G20="","",SGAF!G20)</f>
        <v/>
      </c>
    </row>
    <row r="23" customFormat="false" ht="13.8" hidden="false" customHeight="false" outlineLevel="0" collapsed="false">
      <c r="A23" s="0" t="str">
        <f aca="false">IF(SGAF!C21="","",RIGHT(SGAF!C21,LEN(SGAF!C21)-FIND(", ",SGAF!C21)-1))</f>
        <v/>
      </c>
      <c r="B23" s="0" t="str">
        <f aca="false">IF(SGAF!C21="","",LEFT(SGAF!C21,FIND(", ",SGAF!C21)-1))</f>
        <v/>
      </c>
      <c r="C23" s="0" t="str">
        <f aca="false">IF(SGAF!E21="","",SGAF!E21)</f>
        <v/>
      </c>
      <c r="D23" s="0" t="str">
        <f aca="false">IF(C23="","",'DATOS ACT CENTRO'!$A$4)</f>
        <v/>
      </c>
      <c r="E23" s="130" t="str">
        <f aca="false">IF(C23="","",'DATOS ACT CENTRO'!$B$4)</f>
        <v/>
      </c>
      <c r="F23" s="0" t="str">
        <f aca="false">IF(SGAF!B21="","",SGAF!B21)</f>
        <v/>
      </c>
      <c r="H23" s="0" t="str">
        <f aca="false">IF(SGAF!I21="","",SUBSTITUTE(SUBSTITUTE(SGAF!I21,"«","",1),"»","",1))</f>
        <v/>
      </c>
      <c r="I23" s="131" t="str">
        <f aca="false">IF(SGAF!I21="","",IF(SGAF!I21=UPPER('DATOS ACT CENTRO'!$C$4),'DATOS ACT CENTRO'!$D$4,""))</f>
        <v/>
      </c>
      <c r="J23" s="0" t="str">
        <f aca="false">IF(SGAF!G21="","",SGAF!G21)</f>
        <v/>
      </c>
    </row>
    <row r="24" customFormat="false" ht="13.8" hidden="false" customHeight="false" outlineLevel="0" collapsed="false">
      <c r="A24" s="0" t="str">
        <f aca="false">IF(SGAF!C22="","",RIGHT(SGAF!C22,LEN(SGAF!C22)-FIND(", ",SGAF!C22)-1))</f>
        <v/>
      </c>
      <c r="B24" s="0" t="str">
        <f aca="false">IF(SGAF!C22="","",LEFT(SGAF!C22,FIND(", ",SGAF!C22)-1))</f>
        <v/>
      </c>
      <c r="C24" s="0" t="str">
        <f aca="false">IF(SGAF!E22="","",SGAF!E22)</f>
        <v/>
      </c>
      <c r="D24" s="0" t="str">
        <f aca="false">IF(C24="","",'DATOS ACT CENTRO'!$A$4)</f>
        <v/>
      </c>
      <c r="E24" s="130" t="str">
        <f aca="false">IF(C24="","",'DATOS ACT CENTRO'!$B$4)</f>
        <v/>
      </c>
      <c r="F24" s="0" t="str">
        <f aca="false">IF(SGAF!B22="","",SGAF!B22)</f>
        <v/>
      </c>
      <c r="H24" s="0" t="str">
        <f aca="false">IF(SGAF!I22="","",SUBSTITUTE(SUBSTITUTE(SGAF!I22,"«","",1),"»","",1))</f>
        <v/>
      </c>
      <c r="I24" s="131" t="str">
        <f aca="false">IF(SGAF!I22="","",IF(SGAF!I22=UPPER('DATOS ACT CENTRO'!$C$4),'DATOS ACT CENTRO'!$D$4,""))</f>
        <v/>
      </c>
      <c r="J24" s="0" t="str">
        <f aca="false">IF(SGAF!G22="","",SGAF!G22)</f>
        <v/>
      </c>
    </row>
    <row r="25" customFormat="false" ht="13.8" hidden="false" customHeight="false" outlineLevel="0" collapsed="false">
      <c r="A25" s="0" t="str">
        <f aca="false">IF(SGAF!C23="","",RIGHT(SGAF!C23,LEN(SGAF!C23)-FIND(", ",SGAF!C23)-1))</f>
        <v/>
      </c>
      <c r="B25" s="0" t="str">
        <f aca="false">IF(SGAF!C23="","",LEFT(SGAF!C23,FIND(", ",SGAF!C23)-1))</f>
        <v/>
      </c>
      <c r="C25" s="0" t="str">
        <f aca="false">IF(SGAF!E23="","",SGAF!E23)</f>
        <v/>
      </c>
      <c r="D25" s="0" t="str">
        <f aca="false">IF(C25="","",'DATOS ACT CENTRO'!$A$4)</f>
        <v/>
      </c>
      <c r="E25" s="130" t="str">
        <f aca="false">IF(C25="","",'DATOS ACT CENTRO'!$B$4)</f>
        <v/>
      </c>
      <c r="F25" s="0" t="str">
        <f aca="false">IF(SGAF!B23="","",SGAF!B23)</f>
        <v/>
      </c>
      <c r="H25" s="0" t="str">
        <f aca="false">IF(SGAF!I23="","",SUBSTITUTE(SUBSTITUTE(SGAF!I23,"«","",1),"»","",1))</f>
        <v/>
      </c>
      <c r="I25" s="131" t="str">
        <f aca="false">IF(SGAF!I23="","",IF(SGAF!I23=UPPER('DATOS ACT CENTRO'!$C$4),'DATOS ACT CENTRO'!$D$4,""))</f>
        <v/>
      </c>
      <c r="J25" s="0" t="str">
        <f aca="false">IF(SGAF!G23="","",SGAF!G23)</f>
        <v/>
      </c>
    </row>
    <row r="26" customFormat="false" ht="13.8" hidden="false" customHeight="false" outlineLevel="0" collapsed="false">
      <c r="A26" s="0" t="str">
        <f aca="false">IF(SGAF!C24="","",RIGHT(SGAF!C24,LEN(SGAF!C24)-FIND(", ",SGAF!C24)-1))</f>
        <v/>
      </c>
      <c r="B26" s="0" t="str">
        <f aca="false">IF(SGAF!C24="","",LEFT(SGAF!C24,FIND(", ",SGAF!C24)-1))</f>
        <v/>
      </c>
      <c r="C26" s="0" t="str">
        <f aca="false">IF(SGAF!E24="","",SGAF!E24)</f>
        <v/>
      </c>
      <c r="D26" s="0" t="str">
        <f aca="false">IF(C26="","",'DATOS ACT CENTRO'!$A$4)</f>
        <v/>
      </c>
      <c r="E26" s="130" t="str">
        <f aca="false">IF(C26="","",'DATOS ACT CENTRO'!$B$4)</f>
        <v/>
      </c>
      <c r="F26" s="0" t="str">
        <f aca="false">IF(SGAF!B24="","",SGAF!B24)</f>
        <v/>
      </c>
      <c r="H26" s="0" t="str">
        <f aca="false">IF(SGAF!I24="","",SUBSTITUTE(SUBSTITUTE(SGAF!I24,"«","",1),"»","",1))</f>
        <v/>
      </c>
      <c r="I26" s="131" t="str">
        <f aca="false">IF(SGAF!I24="","",IF(SGAF!I24=UPPER('DATOS ACT CENTRO'!$C$4),'DATOS ACT CENTRO'!$D$4,""))</f>
        <v/>
      </c>
      <c r="J26" s="0" t="str">
        <f aca="false">IF(SGAF!G24="","",SGAF!G24)</f>
        <v/>
      </c>
    </row>
    <row r="27" customFormat="false" ht="13.8" hidden="false" customHeight="false" outlineLevel="0" collapsed="false">
      <c r="A27" s="0" t="str">
        <f aca="false">IF(SGAF!C25="","",RIGHT(SGAF!C25,LEN(SGAF!C25)-FIND(", ",SGAF!C25)-1))</f>
        <v/>
      </c>
      <c r="B27" s="0" t="str">
        <f aca="false">IF(SGAF!C25="","",LEFT(SGAF!C25,FIND(", ",SGAF!C25)-1))</f>
        <v/>
      </c>
      <c r="C27" s="0" t="str">
        <f aca="false">IF(SGAF!E25="","",SGAF!E25)</f>
        <v/>
      </c>
      <c r="D27" s="0" t="str">
        <f aca="false">IF(C27="","",'DATOS ACT CENTRO'!$A$4)</f>
        <v/>
      </c>
      <c r="E27" s="130" t="str">
        <f aca="false">IF(C27="","",'DATOS ACT CENTRO'!$B$4)</f>
        <v/>
      </c>
      <c r="F27" s="0" t="str">
        <f aca="false">IF(SGAF!B25="","",SGAF!B25)</f>
        <v/>
      </c>
      <c r="H27" s="0" t="str">
        <f aca="false">IF(SGAF!I25="","",SUBSTITUTE(SUBSTITUTE(SGAF!I25,"«","",1),"»","",1))</f>
        <v/>
      </c>
      <c r="I27" s="131" t="str">
        <f aca="false">IF(SGAF!I25="","",IF(SGAF!I25=UPPER('DATOS ACT CENTRO'!$C$4),'DATOS ACT CENTRO'!$D$4,""))</f>
        <v/>
      </c>
      <c r="J27" s="0" t="str">
        <f aca="false">IF(SGAF!G25="","",SGAF!G25)</f>
        <v/>
      </c>
    </row>
    <row r="28" customFormat="false" ht="13.8" hidden="false" customHeight="false" outlineLevel="0" collapsed="false">
      <c r="A28" s="0" t="str">
        <f aca="false">IF(SGAF!C26="","",RIGHT(SGAF!C26,LEN(SGAF!C26)-FIND(", ",SGAF!C26)-1))</f>
        <v/>
      </c>
      <c r="B28" s="0" t="str">
        <f aca="false">IF(SGAF!C26="","",LEFT(SGAF!C26,FIND(", ",SGAF!C26)-1))</f>
        <v/>
      </c>
      <c r="C28" s="0" t="str">
        <f aca="false">IF(SGAF!E26="","",SGAF!E26)</f>
        <v/>
      </c>
      <c r="D28" s="0" t="str">
        <f aca="false">IF(C28="","",'DATOS ACT CENTRO'!$A$4)</f>
        <v/>
      </c>
      <c r="E28" s="130" t="str">
        <f aca="false">IF(C28="","",'DATOS ACT CENTRO'!$B$4)</f>
        <v/>
      </c>
      <c r="F28" s="0" t="str">
        <f aca="false">IF(SGAF!B26="","",SGAF!B26)</f>
        <v/>
      </c>
      <c r="H28" s="0" t="str">
        <f aca="false">IF(SGAF!I26="","",SUBSTITUTE(SUBSTITUTE(SGAF!I26,"«","",1),"»","",1))</f>
        <v/>
      </c>
      <c r="I28" s="131" t="str">
        <f aca="false">IF(SGAF!I26="","",IF(SGAF!I26=UPPER('DATOS ACT CENTRO'!$C$4),'DATOS ACT CENTRO'!$D$4,""))</f>
        <v/>
      </c>
      <c r="J28" s="0" t="str">
        <f aca="false">IF(SGAF!G26="","",SGAF!G26)</f>
        <v/>
      </c>
    </row>
    <row r="29" customFormat="false" ht="13.8" hidden="false" customHeight="false" outlineLevel="0" collapsed="false">
      <c r="A29" s="0" t="str">
        <f aca="false">IF(SGAF!C27="","",RIGHT(SGAF!C27,LEN(SGAF!C27)-FIND(", ",SGAF!C27)-1))</f>
        <v/>
      </c>
      <c r="B29" s="0" t="str">
        <f aca="false">IF(SGAF!C27="","",LEFT(SGAF!C27,FIND(", ",SGAF!C27)-1))</f>
        <v/>
      </c>
      <c r="C29" s="0" t="str">
        <f aca="false">IF(SGAF!E27="","",SGAF!E27)</f>
        <v/>
      </c>
      <c r="D29" s="0" t="str">
        <f aca="false">IF(C29="","",'DATOS ACT CENTRO'!$A$4)</f>
        <v/>
      </c>
      <c r="E29" s="130" t="str">
        <f aca="false">IF(C29="","",'DATOS ACT CENTRO'!$B$4)</f>
        <v/>
      </c>
      <c r="F29" s="0" t="str">
        <f aca="false">IF(SGAF!B27="","",SGAF!B27)</f>
        <v/>
      </c>
      <c r="H29" s="0" t="str">
        <f aca="false">IF(SGAF!I27="","",SUBSTITUTE(SUBSTITUTE(SGAF!I27,"«","",1),"»","",1))</f>
        <v/>
      </c>
      <c r="I29" s="131" t="str">
        <f aca="false">IF(SGAF!I27="","",IF(SGAF!I27=UPPER('DATOS ACT CENTRO'!$C$4),'DATOS ACT CENTRO'!$D$4,""))</f>
        <v/>
      </c>
      <c r="J29" s="0" t="str">
        <f aca="false">IF(SGAF!G27="","",SGAF!G27)</f>
        <v/>
      </c>
    </row>
    <row r="30" customFormat="false" ht="13.8" hidden="false" customHeight="false" outlineLevel="0" collapsed="false">
      <c r="A30" s="0" t="str">
        <f aca="false">IF(SGAF!C28="","",RIGHT(SGAF!C28,LEN(SGAF!C28)-FIND(", ",SGAF!C28)-1))</f>
        <v/>
      </c>
      <c r="B30" s="0" t="str">
        <f aca="false">IF(SGAF!C28="","",LEFT(SGAF!C28,FIND(", ",SGAF!C28)-1))</f>
        <v/>
      </c>
      <c r="C30" s="0" t="str">
        <f aca="false">IF(SGAF!E28="","",SGAF!E28)</f>
        <v/>
      </c>
      <c r="D30" s="0" t="str">
        <f aca="false">IF(C30="","",'DATOS ACT CENTRO'!$A$4)</f>
        <v/>
      </c>
      <c r="E30" s="130" t="str">
        <f aca="false">IF(C30="","",'DATOS ACT CENTRO'!$B$4)</f>
        <v/>
      </c>
      <c r="F30" s="0" t="str">
        <f aca="false">IF(SGAF!B28="","",SGAF!B28)</f>
        <v/>
      </c>
      <c r="H30" s="0" t="str">
        <f aca="false">IF(SGAF!I28="","",SUBSTITUTE(SUBSTITUTE(SGAF!I28,"«","",1),"»","",1))</f>
        <v/>
      </c>
      <c r="I30" s="131" t="str">
        <f aca="false">IF(SGAF!I28="","",IF(SGAF!I28=UPPER('DATOS ACT CENTRO'!$C$4),'DATOS ACT CENTRO'!$D$4,""))</f>
        <v/>
      </c>
      <c r="J30" s="0" t="str">
        <f aca="false">IF(SGAF!G28="","",SGAF!G28)</f>
        <v/>
      </c>
    </row>
    <row r="31" customFormat="false" ht="13.8" hidden="false" customHeight="false" outlineLevel="0" collapsed="false">
      <c r="A31" s="0" t="str">
        <f aca="false">IF(SGAF!C29="","",RIGHT(SGAF!C29,LEN(SGAF!C29)-FIND(", ",SGAF!C29)-1))</f>
        <v/>
      </c>
      <c r="B31" s="0" t="str">
        <f aca="false">IF(SGAF!C29="","",LEFT(SGAF!C29,FIND(", ",SGAF!C29)-1))</f>
        <v/>
      </c>
      <c r="C31" s="0" t="str">
        <f aca="false">IF(SGAF!E29="","",SGAF!E29)</f>
        <v/>
      </c>
      <c r="D31" s="0" t="str">
        <f aca="false">IF(C31="","",'DATOS ACT CENTRO'!$A$4)</f>
        <v/>
      </c>
      <c r="E31" s="130" t="str">
        <f aca="false">IF(C31="","",'DATOS ACT CENTRO'!$B$4)</f>
        <v/>
      </c>
      <c r="F31" s="0" t="str">
        <f aca="false">IF(SGAF!B29="","",SGAF!B29)</f>
        <v/>
      </c>
      <c r="H31" s="0" t="str">
        <f aca="false">IF(SGAF!I29="","",SUBSTITUTE(SUBSTITUTE(SGAF!I29,"«","",1),"»","",1))</f>
        <v/>
      </c>
      <c r="I31" s="131" t="str">
        <f aca="false">IF(SGAF!I29="","",IF(SGAF!I29=UPPER('DATOS ACT CENTRO'!$C$4),'DATOS ACT CENTRO'!$D$4,""))</f>
        <v/>
      </c>
      <c r="J31" s="0" t="str">
        <f aca="false">IF(SGAF!G29="","",SGAF!G29)</f>
        <v/>
      </c>
    </row>
    <row r="32" customFormat="false" ht="13.8" hidden="false" customHeight="false" outlineLevel="0" collapsed="false">
      <c r="A32" s="0" t="str">
        <f aca="false">IF(SGAF!C30="","",RIGHT(SGAF!C30,LEN(SGAF!C30)-FIND(", ",SGAF!C30)-1))</f>
        <v/>
      </c>
      <c r="B32" s="0" t="str">
        <f aca="false">IF(SGAF!C30="","",LEFT(SGAF!C30,FIND(", ",SGAF!C30)-1))</f>
        <v/>
      </c>
      <c r="C32" s="0" t="str">
        <f aca="false">IF(SGAF!E30="","",SGAF!E30)</f>
        <v/>
      </c>
      <c r="D32" s="0" t="str">
        <f aca="false">IF(C32="","",'DATOS ACT CENTRO'!$A$4)</f>
        <v/>
      </c>
      <c r="E32" s="130" t="str">
        <f aca="false">IF(C32="","",'DATOS ACT CENTRO'!$B$4)</f>
        <v/>
      </c>
      <c r="F32" s="0" t="str">
        <f aca="false">IF(SGAF!B30="","",SGAF!B30)</f>
        <v/>
      </c>
      <c r="H32" s="0" t="str">
        <f aca="false">IF(SGAF!I30="","",SUBSTITUTE(SUBSTITUTE(SGAF!I30,"«","",1),"»","",1))</f>
        <v/>
      </c>
      <c r="I32" s="131" t="str">
        <f aca="false">IF(SGAF!I30="","",IF(SGAF!I30=UPPER('DATOS ACT CENTRO'!$C$4),'DATOS ACT CENTRO'!$D$4,""))</f>
        <v/>
      </c>
      <c r="J32" s="0" t="str">
        <f aca="false">IF(SGAF!G30="","",SGAF!G30)</f>
        <v/>
      </c>
    </row>
    <row r="33" customFormat="false" ht="13.8" hidden="false" customHeight="false" outlineLevel="0" collapsed="false">
      <c r="A33" s="0" t="str">
        <f aca="false">IF(SGAF!C31="","",RIGHT(SGAF!C31,LEN(SGAF!C31)-FIND(", ",SGAF!C31)-1))</f>
        <v/>
      </c>
      <c r="B33" s="0" t="str">
        <f aca="false">IF(SGAF!C31="","",LEFT(SGAF!C31,FIND(", ",SGAF!C31)-1))</f>
        <v/>
      </c>
      <c r="C33" s="0" t="str">
        <f aca="false">IF(SGAF!E31="","",SGAF!E31)</f>
        <v/>
      </c>
      <c r="D33" s="0" t="str">
        <f aca="false">IF(C33="","",'DATOS ACT CENTRO'!$A$4)</f>
        <v/>
      </c>
      <c r="E33" s="130" t="str">
        <f aca="false">IF(C33="","",'DATOS ACT CENTRO'!$B$4)</f>
        <v/>
      </c>
      <c r="F33" s="0" t="str">
        <f aca="false">IF(SGAF!B31="","",SGAF!B31)</f>
        <v/>
      </c>
      <c r="H33" s="0" t="str">
        <f aca="false">IF(SGAF!I31="","",SUBSTITUTE(SUBSTITUTE(SGAF!I31,"«","",1),"»","",1))</f>
        <v/>
      </c>
      <c r="I33" s="131" t="str">
        <f aca="false">IF(SGAF!I31="","",IF(SGAF!I31=UPPER('DATOS ACT CENTRO'!$C$4),'DATOS ACT CENTRO'!$D$4,""))</f>
        <v/>
      </c>
      <c r="J33" s="0" t="str">
        <f aca="false">IF(SGAF!G31="","",SGAF!G31)</f>
        <v/>
      </c>
    </row>
    <row r="34" customFormat="false" ht="13.8" hidden="false" customHeight="false" outlineLevel="0" collapsed="false">
      <c r="A34" s="0" t="str">
        <f aca="false">IF(SGAF!C32="","",RIGHT(SGAF!C32,LEN(SGAF!C32)-FIND(", ",SGAF!C32)-1))</f>
        <v/>
      </c>
      <c r="B34" s="0" t="str">
        <f aca="false">IF(SGAF!C32="","",LEFT(SGAF!C32,FIND(", ",SGAF!C32)-1))</f>
        <v/>
      </c>
      <c r="C34" s="0" t="str">
        <f aca="false">IF(SGAF!E32="","",SGAF!E32)</f>
        <v/>
      </c>
      <c r="D34" s="0" t="str">
        <f aca="false">IF(C34="","",'DATOS ACT CENTRO'!$A$4)</f>
        <v/>
      </c>
      <c r="E34" s="130" t="str">
        <f aca="false">IF(C34="","",'DATOS ACT CENTRO'!$B$4)</f>
        <v/>
      </c>
      <c r="F34" s="0" t="str">
        <f aca="false">IF(SGAF!B32="","",SGAF!B32)</f>
        <v/>
      </c>
      <c r="H34" s="0" t="str">
        <f aca="false">IF(SGAF!I32="","",SUBSTITUTE(SUBSTITUTE(SGAF!I32,"«","",1),"»","",1))</f>
        <v/>
      </c>
      <c r="I34" s="131" t="str">
        <f aca="false">IF(SGAF!I32="","",IF(SGAF!I32=UPPER('DATOS ACT CENTRO'!$C$4),'DATOS ACT CENTRO'!$D$4,""))</f>
        <v/>
      </c>
      <c r="J34" s="0" t="str">
        <f aca="false">IF(SGAF!G32="","",SGAF!G32)</f>
        <v/>
      </c>
    </row>
    <row r="35" customFormat="false" ht="13.8" hidden="false" customHeight="false" outlineLevel="0" collapsed="false">
      <c r="A35" s="0" t="str">
        <f aca="false">IF(SGAF!C33="","",RIGHT(SGAF!C33,LEN(SGAF!C33)-FIND(", ",SGAF!C33)-1))</f>
        <v/>
      </c>
      <c r="B35" s="0" t="str">
        <f aca="false">IF(SGAF!C33="","",LEFT(SGAF!C33,FIND(", ",SGAF!C33)-1))</f>
        <v/>
      </c>
      <c r="C35" s="0" t="str">
        <f aca="false">IF(SGAF!E33="","",SGAF!E33)</f>
        <v/>
      </c>
      <c r="D35" s="0" t="str">
        <f aca="false">IF(C35="","",'DATOS ACT CENTRO'!$A$4)</f>
        <v/>
      </c>
      <c r="E35" s="130" t="str">
        <f aca="false">IF(C35="","",'DATOS ACT CENTRO'!$B$4)</f>
        <v/>
      </c>
      <c r="F35" s="0" t="str">
        <f aca="false">IF(SGAF!B33="","",SGAF!B33)</f>
        <v/>
      </c>
      <c r="H35" s="0" t="str">
        <f aca="false">IF(SGAF!I33="","",SUBSTITUTE(SUBSTITUTE(SGAF!I33,"«","",1),"»","",1))</f>
        <v/>
      </c>
      <c r="I35" s="131" t="str">
        <f aca="false">IF(SGAF!I33="","",IF(SGAF!I33=UPPER('DATOS ACT CENTRO'!$C$4),'DATOS ACT CENTRO'!$D$4,""))</f>
        <v/>
      </c>
      <c r="J35" s="0" t="str">
        <f aca="false">IF(SGAF!G33="","",SGAF!G33)</f>
        <v/>
      </c>
    </row>
    <row r="36" customFormat="false" ht="13.8" hidden="false" customHeight="false" outlineLevel="0" collapsed="false">
      <c r="A36" s="0" t="str">
        <f aca="false">IF(SGAF!C34="","",RIGHT(SGAF!C34,LEN(SGAF!C34)-FIND(", ",SGAF!C34)-1))</f>
        <v/>
      </c>
      <c r="B36" s="0" t="str">
        <f aca="false">IF(SGAF!C34="","",LEFT(SGAF!C34,FIND(", ",SGAF!C34)-1))</f>
        <v/>
      </c>
      <c r="C36" s="0" t="str">
        <f aca="false">IF(SGAF!E34="","",SGAF!E34)</f>
        <v/>
      </c>
      <c r="D36" s="0" t="str">
        <f aca="false">IF(C36="","",'DATOS ACT CENTRO'!$A$4)</f>
        <v/>
      </c>
      <c r="E36" s="130" t="str">
        <f aca="false">IF(C36="","",'DATOS ACT CENTRO'!$B$4)</f>
        <v/>
      </c>
      <c r="F36" s="0" t="str">
        <f aca="false">IF(SGAF!B34="","",SGAF!B34)</f>
        <v/>
      </c>
      <c r="H36" s="0" t="str">
        <f aca="false">IF(SGAF!I34="","",SUBSTITUTE(SUBSTITUTE(SGAF!I34,"«","",1),"»","",1))</f>
        <v/>
      </c>
      <c r="I36" s="0" t="str">
        <f aca="false">IF(SGAF!I34="","",IF(SGAF!I34=UPPER('DATOS ACT CENTRO'!$C$4),'DATOS ACT CENTRO'!$D$4,""))</f>
        <v/>
      </c>
      <c r="J36" s="0" t="str">
        <f aca="false">IF(SGAF!G34="","",SGAF!G34)</f>
        <v/>
      </c>
    </row>
    <row r="37" customFormat="false" ht="13.8" hidden="false" customHeight="false" outlineLevel="0" collapsed="false">
      <c r="A37" s="0" t="str">
        <f aca="false">IF(SGAF!C35="","",RIGHT(SGAF!C35,LEN(SGAF!C35)-FIND(", ",SGAF!C35)-1))</f>
        <v/>
      </c>
      <c r="B37" s="0" t="str">
        <f aca="false">IF(SGAF!C35="","",LEFT(SGAF!C35,FIND(", ",SGAF!C35)-1))</f>
        <v/>
      </c>
      <c r="C37" s="0" t="str">
        <f aca="false">IF(SGAF!E35="","",SGAF!E35)</f>
        <v/>
      </c>
      <c r="D37" s="0" t="str">
        <f aca="false">IF(C37="","",'DATOS ACT CENTRO'!$A$4)</f>
        <v/>
      </c>
      <c r="E37" s="130" t="str">
        <f aca="false">IF(C37="","",'DATOS ACT CENTRO'!$B$4)</f>
        <v/>
      </c>
      <c r="F37" s="0" t="str">
        <f aca="false">IF(SGAF!B35="","",SGAF!B35)</f>
        <v/>
      </c>
      <c r="H37" s="0" t="str">
        <f aca="false">IF(SGAF!I35="","",SUBSTITUTE(SUBSTITUTE(SGAF!I35,"«","",1),"»","",1))</f>
        <v/>
      </c>
      <c r="I37" s="0" t="str">
        <f aca="false">IF(SGAF!I35="","",IF(SGAF!I35=UPPER('DATOS ACT CENTRO'!$C$4),'DATOS ACT CENTRO'!$D$4,""))</f>
        <v/>
      </c>
      <c r="J37" s="0" t="str">
        <f aca="false">IF(SGAF!G35="","",SGAF!G35)</f>
        <v/>
      </c>
    </row>
    <row r="38" customFormat="false" ht="13.8" hidden="false" customHeight="false" outlineLevel="0" collapsed="false">
      <c r="A38" s="0" t="str">
        <f aca="false">IF(SGAF!C36="","",RIGHT(SGAF!C36,LEN(SGAF!C36)-FIND(", ",SGAF!C36)-1))</f>
        <v/>
      </c>
      <c r="B38" s="0" t="str">
        <f aca="false">IF(SGAF!C36="","",LEFT(SGAF!C36,FIND(", ",SGAF!C36)-1))</f>
        <v/>
      </c>
      <c r="C38" s="0" t="str">
        <f aca="false">IF(SGAF!E36="","",SGAF!E36)</f>
        <v/>
      </c>
      <c r="D38" s="0" t="str">
        <f aca="false">IF(C38="","",'DATOS ACT CENTRO'!$A$4)</f>
        <v/>
      </c>
      <c r="E38" s="130" t="str">
        <f aca="false">IF(C38="","",'DATOS ACT CENTRO'!$B$4)</f>
        <v/>
      </c>
      <c r="F38" s="0" t="str">
        <f aca="false">IF(SGAF!B36="","",SGAF!B36)</f>
        <v/>
      </c>
      <c r="H38" s="0" t="str">
        <f aca="false">IF(SGAF!I36="","",SUBSTITUTE(SUBSTITUTE(SGAF!I36,"«","",1),"»","",1))</f>
        <v/>
      </c>
      <c r="I38" s="0" t="str">
        <f aca="false">IF(SGAF!I36="","",IF(SGAF!I36=UPPER('DATOS ACT CENTRO'!$C$4),'DATOS ACT CENTRO'!$D$4,""))</f>
        <v/>
      </c>
      <c r="J38" s="0" t="str">
        <f aca="false">IF(SGAF!G36="","",SGAF!G36)</f>
        <v/>
      </c>
    </row>
    <row r="39" customFormat="false" ht="13.8" hidden="false" customHeight="false" outlineLevel="0" collapsed="false">
      <c r="A39" s="0" t="str">
        <f aca="false">IF(SGAF!C37="","",RIGHT(SGAF!C37,LEN(SGAF!C37)-FIND(", ",SGAF!C37)-1))</f>
        <v/>
      </c>
      <c r="B39" s="0" t="str">
        <f aca="false">IF(SGAF!C37="","",LEFT(SGAF!C37,FIND(", ",SGAF!C37)-1))</f>
        <v/>
      </c>
      <c r="C39" s="0" t="str">
        <f aca="false">IF(SGAF!E37="","",SGAF!E37)</f>
        <v/>
      </c>
      <c r="D39" s="0" t="str">
        <f aca="false">IF(C39="","",'DATOS ACT CENTRO'!$A$4)</f>
        <v/>
      </c>
      <c r="E39" s="130" t="str">
        <f aca="false">IF(C39="","",'DATOS ACT CENTRO'!$B$4)</f>
        <v/>
      </c>
      <c r="F39" s="0" t="str">
        <f aca="false">IF(SGAF!B37="","",SGAF!B37)</f>
        <v/>
      </c>
      <c r="H39" s="0" t="str">
        <f aca="false">IF(SGAF!I37="","",SUBSTITUTE(SUBSTITUTE(SGAF!I37,"«","",1),"»","",1))</f>
        <v/>
      </c>
      <c r="I39" s="0" t="str">
        <f aca="false">IF(SGAF!I37="","",IF(SGAF!I37=UPPER('DATOS ACT CENTRO'!$C$4),'DATOS ACT CENTRO'!$D$4,""))</f>
        <v/>
      </c>
      <c r="J39" s="0" t="str">
        <f aca="false">IF(SGAF!G37="","",SGAF!G37)</f>
        <v/>
      </c>
    </row>
    <row r="40" customFormat="false" ht="13.8" hidden="false" customHeight="false" outlineLevel="0" collapsed="false">
      <c r="A40" s="0" t="str">
        <f aca="false">IF(SGAF!C38="","",RIGHT(SGAF!C38,LEN(SGAF!C38)-FIND(", ",SGAF!C38)-1))</f>
        <v/>
      </c>
      <c r="B40" s="0" t="str">
        <f aca="false">IF(SGAF!C38="","",LEFT(SGAF!C38,FIND(", ",SGAF!C38)-1))</f>
        <v/>
      </c>
      <c r="C40" s="0" t="str">
        <f aca="false">IF(SGAF!E38="","",SGAF!E38)</f>
        <v/>
      </c>
      <c r="D40" s="0" t="str">
        <f aca="false">IF(C40="","",'DATOS ACT CENTRO'!$A$4)</f>
        <v/>
      </c>
      <c r="E40" s="130" t="str">
        <f aca="false">IF(C40="","",'DATOS ACT CENTRO'!$B$4)</f>
        <v/>
      </c>
      <c r="F40" s="0" t="str">
        <f aca="false">IF(SGAF!B38="","",SGAF!B38)</f>
        <v/>
      </c>
      <c r="H40" s="0" t="str">
        <f aca="false">IF(SGAF!I38="","",SUBSTITUTE(SUBSTITUTE(SGAF!I38,"«","",1),"»","",1))</f>
        <v/>
      </c>
      <c r="I40" s="0" t="str">
        <f aca="false">IF(SGAF!I38="","",IF(SGAF!I38=UPPER('DATOS ACT CENTRO'!$C$4),'DATOS ACT CENTRO'!$D$4,""))</f>
        <v/>
      </c>
      <c r="J40" s="0" t="str">
        <f aca="false">IF(SGAF!G38="","",SGAF!G38)</f>
        <v/>
      </c>
    </row>
    <row r="41" customFormat="false" ht="13.8" hidden="false" customHeight="false" outlineLevel="0" collapsed="false">
      <c r="A41" s="0" t="str">
        <f aca="false">IF(SGAF!C39="","",RIGHT(SGAF!C39,LEN(SGAF!C39)-FIND(", ",SGAF!C39)-1))</f>
        <v/>
      </c>
      <c r="B41" s="0" t="str">
        <f aca="false">IF(SGAF!C39="","",LEFT(SGAF!C39,FIND(", ",SGAF!C39)-1))</f>
        <v/>
      </c>
      <c r="C41" s="0" t="str">
        <f aca="false">IF(SGAF!E39="","",SGAF!E39)</f>
        <v/>
      </c>
      <c r="D41" s="0" t="str">
        <f aca="false">IF(C41="","",'DATOS ACT CENTRO'!$A$4)</f>
        <v/>
      </c>
      <c r="E41" s="130" t="str">
        <f aca="false">IF(C41="","",'DATOS ACT CENTRO'!$B$4)</f>
        <v/>
      </c>
      <c r="F41" s="0" t="str">
        <f aca="false">IF(SGAF!B39="","",SGAF!B39)</f>
        <v/>
      </c>
      <c r="H41" s="0" t="str">
        <f aca="false">IF(SGAF!I39="","",SUBSTITUTE(SUBSTITUTE(SGAF!I39,"«","",1),"»","",1))</f>
        <v/>
      </c>
      <c r="I41" s="0" t="str">
        <f aca="false">IF(SGAF!I39="","",IF(SGAF!I39=UPPER('DATOS ACT CENTRO'!$C$4),'DATOS ACT CENTRO'!$D$4,""))</f>
        <v/>
      </c>
      <c r="J41" s="0" t="str">
        <f aca="false">IF(SGAF!G39="","",SGAF!G39)</f>
        <v/>
      </c>
    </row>
    <row r="42" customFormat="false" ht="13.8" hidden="false" customHeight="false" outlineLevel="0" collapsed="false">
      <c r="A42" s="0" t="str">
        <f aca="false">IF(SGAF!C40="","",RIGHT(SGAF!C40,LEN(SGAF!C40)-FIND(", ",SGAF!C40)-1))</f>
        <v/>
      </c>
      <c r="B42" s="0" t="str">
        <f aca="false">IF(SGAF!C40="","",LEFT(SGAF!C40,FIND(", ",SGAF!C40)-1))</f>
        <v/>
      </c>
      <c r="C42" s="0" t="str">
        <f aca="false">IF(SGAF!E40="","",SGAF!E40)</f>
        <v/>
      </c>
      <c r="D42" s="0" t="str">
        <f aca="false">IF(C42="","",'DATOS ACT CENTRO'!$A$4)</f>
        <v/>
      </c>
      <c r="E42" s="130" t="str">
        <f aca="false">IF(C42="","",'DATOS ACT CENTRO'!$B$4)</f>
        <v/>
      </c>
      <c r="F42" s="0" t="str">
        <f aca="false">IF(SGAF!B40="","",SGAF!B40)</f>
        <v/>
      </c>
      <c r="H42" s="0" t="str">
        <f aca="false">IF(SGAF!I40="","",SUBSTITUTE(SUBSTITUTE(SGAF!I40,"«","",1),"»","",1))</f>
        <v/>
      </c>
      <c r="I42" s="0" t="str">
        <f aca="false">IF(SGAF!I40="","",IF(SGAF!I40=UPPER('DATOS ACT CENTRO'!$C$4),'DATOS ACT CENTRO'!$D$4,""))</f>
        <v/>
      </c>
      <c r="J42" s="0" t="str">
        <f aca="false">IF(SGAF!G40="","",SGAF!G40)</f>
        <v/>
      </c>
    </row>
    <row r="43" customFormat="false" ht="13.8" hidden="false" customHeight="false" outlineLevel="0" collapsed="false">
      <c r="A43" s="0" t="str">
        <f aca="false">IF(SGAF!C41="","",RIGHT(SGAF!C41,LEN(SGAF!C41)-FIND(", ",SGAF!C41)-1))</f>
        <v/>
      </c>
      <c r="B43" s="0" t="str">
        <f aca="false">IF(SGAF!C41="","",LEFT(SGAF!C41,FIND(", ",SGAF!C41)-1))</f>
        <v/>
      </c>
      <c r="C43" s="0" t="str">
        <f aca="false">IF(SGAF!E41="","",SGAF!E41)</f>
        <v/>
      </c>
      <c r="D43" s="0" t="str">
        <f aca="false">IF(C43="","",'DATOS ACT CENTRO'!$A$4)</f>
        <v/>
      </c>
      <c r="E43" s="130" t="str">
        <f aca="false">IF(C43="","",'DATOS ACT CENTRO'!$B$4)</f>
        <v/>
      </c>
      <c r="F43" s="0" t="str">
        <f aca="false">IF(SGAF!B41="","",SGAF!B41)</f>
        <v/>
      </c>
      <c r="H43" s="0" t="str">
        <f aca="false">IF(SGAF!I41="","",SUBSTITUTE(SUBSTITUTE(SGAF!I41,"«","",1),"»","",1))</f>
        <v/>
      </c>
      <c r="I43" s="0" t="str">
        <f aca="false">IF(SGAF!I41="","",IF(SGAF!I41=UPPER('DATOS ACT CENTRO'!$C$4),'DATOS ACT CENTRO'!$D$4,""))</f>
        <v/>
      </c>
      <c r="J43" s="0" t="str">
        <f aca="false">IF(SGAF!G41="","",SGAF!G41)</f>
        <v/>
      </c>
    </row>
    <row r="44" customFormat="false" ht="13.8" hidden="false" customHeight="false" outlineLevel="0" collapsed="false">
      <c r="A44" s="0" t="str">
        <f aca="false">IF(SGAF!C42="","",RIGHT(SGAF!C42,LEN(SGAF!C42)-FIND(", ",SGAF!C42)-1))</f>
        <v/>
      </c>
      <c r="B44" s="0" t="str">
        <f aca="false">IF(SGAF!C42="","",LEFT(SGAF!C42,FIND(", ",SGAF!C42)-1))</f>
        <v/>
      </c>
      <c r="C44" s="0" t="str">
        <f aca="false">IF(SGAF!E42="","",SGAF!E42)</f>
        <v/>
      </c>
      <c r="D44" s="0" t="str">
        <f aca="false">IF(C44="","",'DATOS ACT CENTRO'!$A$4)</f>
        <v/>
      </c>
      <c r="E44" s="130" t="str">
        <f aca="false">IF(C44="","",'DATOS ACT CENTRO'!$B$4)</f>
        <v/>
      </c>
      <c r="F44" s="0" t="str">
        <f aca="false">IF(SGAF!B42="","",SGAF!B42)</f>
        <v/>
      </c>
      <c r="H44" s="0" t="str">
        <f aca="false">IF(SGAF!I42="","",SUBSTITUTE(SUBSTITUTE(SGAF!I42,"«","",1),"»","",1))</f>
        <v/>
      </c>
      <c r="I44" s="0" t="str">
        <f aca="false">IF(SGAF!I42="","",IF(SGAF!I42=UPPER('DATOS ACT CENTRO'!$C$4),'DATOS ACT CENTRO'!$D$4,""))</f>
        <v/>
      </c>
      <c r="J44" s="0" t="str">
        <f aca="false">IF(SGAF!G42="","",SGAF!G42)</f>
        <v/>
      </c>
    </row>
    <row r="45" customFormat="false" ht="13.8" hidden="false" customHeight="false" outlineLevel="0" collapsed="false">
      <c r="A45" s="0" t="str">
        <f aca="false">IF(SGAF!C43="","",RIGHT(SGAF!C43,LEN(SGAF!C43)-FIND(", ",SGAF!C43)-1))</f>
        <v/>
      </c>
      <c r="B45" s="0" t="str">
        <f aca="false">IF(SGAF!C43="","",LEFT(SGAF!C43,FIND(", ",SGAF!C43)-1))</f>
        <v/>
      </c>
      <c r="C45" s="0" t="str">
        <f aca="false">IF(SGAF!E43="","",SGAF!E43)</f>
        <v/>
      </c>
      <c r="D45" s="0" t="str">
        <f aca="false">IF(C45="","",'DATOS ACT CENTRO'!$A$4)</f>
        <v/>
      </c>
      <c r="E45" s="130" t="str">
        <f aca="false">IF(C45="","",'DATOS ACT CENTRO'!$B$4)</f>
        <v/>
      </c>
      <c r="F45" s="0" t="str">
        <f aca="false">IF(SGAF!B43="","",SGAF!B43)</f>
        <v/>
      </c>
      <c r="H45" s="0" t="str">
        <f aca="false">IF(SGAF!I43="","",SUBSTITUTE(SUBSTITUTE(SGAF!I43,"«","",1),"»","",1))</f>
        <v/>
      </c>
      <c r="I45" s="0" t="str">
        <f aca="false">IF(SGAF!I43="","",IF(SGAF!I43=UPPER('DATOS ACT CENTRO'!$C$4),'DATOS ACT CENTRO'!$D$4,""))</f>
        <v/>
      </c>
      <c r="J45" s="0" t="str">
        <f aca="false">IF(SGAF!G43="","",SGAF!G43)</f>
        <v/>
      </c>
    </row>
    <row r="46" customFormat="false" ht="13.8" hidden="false" customHeight="false" outlineLevel="0" collapsed="false">
      <c r="A46" s="0" t="str">
        <f aca="false">IF(SGAF!C44="","",RIGHT(SGAF!C44,LEN(SGAF!C44)-FIND(", ",SGAF!C44)-1))</f>
        <v/>
      </c>
      <c r="B46" s="0" t="str">
        <f aca="false">IF(SGAF!C44="","",LEFT(SGAF!C44,FIND(", ",SGAF!C44)-1))</f>
        <v/>
      </c>
      <c r="C46" s="0" t="str">
        <f aca="false">IF(SGAF!E44="","",SGAF!E44)</f>
        <v/>
      </c>
      <c r="D46" s="0" t="str">
        <f aca="false">IF(C46="","",'DATOS ACT CENTRO'!$A$4)</f>
        <v/>
      </c>
      <c r="E46" s="130" t="str">
        <f aca="false">IF(C46="","",'DATOS ACT CENTRO'!$B$4)</f>
        <v/>
      </c>
      <c r="F46" s="0" t="str">
        <f aca="false">IF(SGAF!B44="","",SGAF!B44)</f>
        <v/>
      </c>
      <c r="H46" s="0" t="str">
        <f aca="false">IF(SGAF!I44="","",SUBSTITUTE(SUBSTITUTE(SGAF!I44,"«","",1),"»","",1))</f>
        <v/>
      </c>
      <c r="I46" s="0" t="str">
        <f aca="false">IF(SGAF!I44="","",IF(SGAF!I44=UPPER('DATOS ACT CENTRO'!$C$4),'DATOS ACT CENTRO'!$D$4,""))</f>
        <v/>
      </c>
      <c r="J46" s="0" t="str">
        <f aca="false">IF(SGAF!G44="","",SGAF!G44)</f>
        <v/>
      </c>
    </row>
    <row r="47" customFormat="false" ht="13.8" hidden="false" customHeight="false" outlineLevel="0" collapsed="false">
      <c r="A47" s="0" t="str">
        <f aca="false">IF(SGAF!C45="","",RIGHT(SGAF!C45,LEN(SGAF!C45)-FIND(", ",SGAF!C45)-1))</f>
        <v/>
      </c>
      <c r="B47" s="0" t="str">
        <f aca="false">IF(SGAF!C45="","",LEFT(SGAF!C45,FIND(", ",SGAF!C45)-1))</f>
        <v/>
      </c>
      <c r="C47" s="0" t="str">
        <f aca="false">IF(SGAF!E45="","",SGAF!E45)</f>
        <v/>
      </c>
      <c r="D47" s="0" t="str">
        <f aca="false">IF(C47="","",'DATOS ACT CENTRO'!$A$4)</f>
        <v/>
      </c>
      <c r="E47" s="130" t="str">
        <f aca="false">IF(C47="","",'DATOS ACT CENTRO'!$B$4)</f>
        <v/>
      </c>
      <c r="F47" s="0" t="str">
        <f aca="false">IF(SGAF!B45="","",SGAF!B45)</f>
        <v/>
      </c>
      <c r="H47" s="0" t="str">
        <f aca="false">IF(SGAF!I45="","",SUBSTITUTE(SUBSTITUTE(SGAF!I45,"«","",1),"»","",1))</f>
        <v/>
      </c>
      <c r="I47" s="0" t="str">
        <f aca="false">IF(SGAF!I45="","",IF(SGAF!I45=UPPER('DATOS ACT CENTRO'!$C$4),'DATOS ACT CENTRO'!$D$4,""))</f>
        <v/>
      </c>
      <c r="J47" s="0" t="str">
        <f aca="false">IF(SGAF!G45="","",SGAF!G45)</f>
        <v/>
      </c>
    </row>
    <row r="48" customFormat="false" ht="13.8" hidden="false" customHeight="false" outlineLevel="0" collapsed="false">
      <c r="A48" s="0" t="str">
        <f aca="false">IF(SGAF!C46="","",RIGHT(SGAF!C46,LEN(SGAF!C46)-FIND(", ",SGAF!C46)-1))</f>
        <v/>
      </c>
      <c r="B48" s="0" t="str">
        <f aca="false">IF(SGAF!C46="","",LEFT(SGAF!C46,FIND(", ",SGAF!C46)-1))</f>
        <v/>
      </c>
      <c r="C48" s="0" t="str">
        <f aca="false">IF(SGAF!E46="","",SGAF!E46)</f>
        <v/>
      </c>
      <c r="D48" s="0" t="str">
        <f aca="false">IF(C48="","",'DATOS ACT CENTRO'!$A$4)</f>
        <v/>
      </c>
      <c r="E48" s="130" t="str">
        <f aca="false">IF(C48="","",'DATOS ACT CENTRO'!$B$4)</f>
        <v/>
      </c>
      <c r="F48" s="0" t="str">
        <f aca="false">IF(SGAF!B46="","",SGAF!B46)</f>
        <v/>
      </c>
      <c r="H48" s="0" t="str">
        <f aca="false">IF(SGAF!I46="","",SUBSTITUTE(SUBSTITUTE(SGAF!I46,"«","",1),"»","",1))</f>
        <v/>
      </c>
      <c r="I48" s="0" t="str">
        <f aca="false">IF(SGAF!I46="","",IF(SGAF!I46=UPPER('DATOS ACT CENTRO'!$C$4),'DATOS ACT CENTRO'!$D$4,""))</f>
        <v/>
      </c>
      <c r="J48" s="0" t="str">
        <f aca="false">IF(SGAF!G46="","",SGAF!G46)</f>
        <v/>
      </c>
    </row>
    <row r="49" customFormat="false" ht="13.8" hidden="false" customHeight="false" outlineLevel="0" collapsed="false">
      <c r="A49" s="0" t="str">
        <f aca="false">IF(SGAF!C47="","",RIGHT(SGAF!C47,LEN(SGAF!C47)-FIND(", ",SGAF!C47)-1))</f>
        <v/>
      </c>
      <c r="B49" s="0" t="str">
        <f aca="false">IF(SGAF!C47="","",LEFT(SGAF!C47,FIND(", ",SGAF!C47)-1))</f>
        <v/>
      </c>
      <c r="C49" s="0" t="str">
        <f aca="false">IF(SGAF!E47="","",SGAF!E47)</f>
        <v/>
      </c>
      <c r="D49" s="0" t="str">
        <f aca="false">IF(C49="","",'DATOS ACT CENTRO'!$A$4)</f>
        <v/>
      </c>
      <c r="E49" s="130" t="str">
        <f aca="false">IF(C49="","",'DATOS ACT CENTRO'!$B$4)</f>
        <v/>
      </c>
      <c r="F49" s="0" t="str">
        <f aca="false">IF(SGAF!B47="","",SGAF!B47)</f>
        <v/>
      </c>
      <c r="H49" s="0" t="str">
        <f aca="false">IF(SGAF!I47="","",SUBSTITUTE(SUBSTITUTE(SGAF!I47,"«","",1),"»","",1))</f>
        <v/>
      </c>
      <c r="I49" s="0" t="str">
        <f aca="false">IF(SGAF!I47="","",IF(SGAF!I47=UPPER('DATOS ACT CENTRO'!$C$4),'DATOS ACT CENTRO'!$D$4,""))</f>
        <v/>
      </c>
      <c r="J49" s="0" t="str">
        <f aca="false">IF(SGAF!G47="","",SGAF!G47)</f>
        <v/>
      </c>
    </row>
    <row r="50" customFormat="false" ht="13.8" hidden="false" customHeight="false" outlineLevel="0" collapsed="false">
      <c r="A50" s="0" t="str">
        <f aca="false">IF(SGAF!C48="","",RIGHT(SGAF!C48,LEN(SGAF!C48)-FIND(", ",SGAF!C48)-1))</f>
        <v/>
      </c>
      <c r="B50" s="0" t="str">
        <f aca="false">IF(SGAF!C48="","",LEFT(SGAF!C48,FIND(", ",SGAF!C48)-1))</f>
        <v/>
      </c>
      <c r="C50" s="0" t="str">
        <f aca="false">IF(SGAF!E48="","",SGAF!E48)</f>
        <v/>
      </c>
      <c r="D50" s="0" t="str">
        <f aca="false">IF(C50="","",'DATOS ACT CENTRO'!$A$4)</f>
        <v/>
      </c>
      <c r="E50" s="130" t="str">
        <f aca="false">IF(C50="","",'DATOS ACT CENTRO'!$B$4)</f>
        <v/>
      </c>
      <c r="F50" s="0" t="str">
        <f aca="false">IF(SGAF!B48="","",SGAF!B48)</f>
        <v/>
      </c>
      <c r="H50" s="0" t="str">
        <f aca="false">IF(SGAF!I48="","",SUBSTITUTE(SUBSTITUTE(SGAF!I48,"«","",1),"»","",1))</f>
        <v/>
      </c>
      <c r="I50" s="0" t="str">
        <f aca="false">IF(SGAF!I48="","",IF(SGAF!I48=UPPER('DATOS ACT CENTRO'!$C$4),'DATOS ACT CENTRO'!$D$4,""))</f>
        <v/>
      </c>
      <c r="J50" s="0" t="str">
        <f aca="false">IF(SGAF!G48="","",SGAF!G48)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M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1" sqref="E4:M8 B11"/>
    </sheetView>
  </sheetViews>
  <sheetFormatPr defaultRowHeight="13.8" zeroHeight="false" outlineLevelRow="0" outlineLevelCol="0"/>
  <cols>
    <col collapsed="false" customWidth="true" hidden="false" outlineLevel="0" max="1" min="1" style="0" width="27.94"/>
    <col collapsed="false" customWidth="true" hidden="false" outlineLevel="0" max="2" min="2" style="0" width="47.82"/>
    <col collapsed="false" customWidth="true" hidden="false" outlineLevel="0" max="3" min="3" style="0" width="28.6"/>
    <col collapsed="false" customWidth="true" hidden="false" outlineLevel="0" max="41" min="4" style="0" width="28.62"/>
    <col collapsed="false" customWidth="true" hidden="false" outlineLevel="0" max="64" min="42" style="0" width="10.92"/>
  </cols>
  <sheetData>
    <row r="1" customFormat="false" ht="13.8" hidden="false" customHeight="false" outlineLevel="0" collapsed="false">
      <c r="A1" s="132" t="str">
        <f aca="false">'DATOS ACT CENTRO'!A1</f>
        <v>EJERCICIO</v>
      </c>
      <c r="B1" s="133" t="str">
        <f aca="false">'DATOS ACT CENTRO'!B1</f>
        <v>2021-22</v>
      </c>
    </row>
    <row r="2" customFormat="false" ht="13.8" hidden="false" customHeight="false" outlineLevel="0" collapsed="false">
      <c r="A2" s="134" t="s">
        <v>59</v>
      </c>
      <c r="B2" s="58" t="str">
        <f aca="false">'DATOS ACT CENTRO'!A2</f>
        <v>SEMINARIO</v>
      </c>
    </row>
    <row r="3" customFormat="false" ht="13.8" hidden="false" customHeight="false" outlineLevel="0" collapsed="false">
      <c r="A3" s="134" t="s">
        <v>60</v>
      </c>
      <c r="B3" s="0" t="str">
        <f aca="false">'DATOS ACT CENTRO'!A4</f>
        <v/>
      </c>
    </row>
    <row r="4" customFormat="false" ht="13.8" hidden="false" customHeight="false" outlineLevel="0" collapsed="false">
      <c r="A4" s="134" t="s">
        <v>61</v>
      </c>
      <c r="B4" s="0" t="n">
        <f aca="false">'DATOS ACT CENTRO'!A9</f>
        <v>0</v>
      </c>
    </row>
    <row r="5" customFormat="false" ht="13.8" hidden="false" customHeight="false" outlineLevel="0" collapsed="false">
      <c r="A5" s="134" t="s">
        <v>62</v>
      </c>
      <c r="B5" s="0" t="str">
        <f aca="false">CONCATENATE(C5," ",D5)</f>
        <v> </v>
      </c>
      <c r="C5" s="0" t="str">
        <f aca="false">IF('DATOS ACT CENTRO'!D9="","",RIGHT('DATOS ACT CENTRO'!D9,LEN('DATOS ACT CENTRO'!D9)-FIND(", ",'DATOS ACT CENTRO'!D9)-1))</f>
        <v/>
      </c>
      <c r="D5" s="0" t="str">
        <f aca="false">IF('DATOS ACT CENTRO'!D9="","",LEFT('DATOS ACT CENTRO'!D9,FIND(", ",'DATOS ACT CENTRO'!D9)-1))</f>
        <v/>
      </c>
    </row>
    <row r="6" customFormat="false" ht="13.8" hidden="false" customHeight="false" outlineLevel="0" collapsed="false">
      <c r="A6" s="135" t="s">
        <v>16</v>
      </c>
      <c r="B6" s="0" t="str">
        <f aca="false">UPPER(SUBSTITUTE(SUBSTITUTE('DATOS ACT CENTRO'!C4,"«","",1),"»","",1))</f>
        <v>0</v>
      </c>
    </row>
    <row r="7" customFormat="false" ht="13.8" hidden="false" customHeight="false" outlineLevel="0" collapsed="false">
      <c r="A7" s="136" t="s">
        <v>38</v>
      </c>
      <c r="B7" s="0" t="str">
        <f aca="false">UPPER('DATOS ACT CENTRO'!I9)</f>
        <v/>
      </c>
    </row>
    <row r="8" customFormat="false" ht="13.8" hidden="false" customHeight="false" outlineLevel="0" collapsed="false">
      <c r="A8" s="136" t="s">
        <v>63</v>
      </c>
      <c r="B8" s="0" t="n">
        <f aca="false">'DATOS ACT CENTRO'!C11</f>
        <v>0</v>
      </c>
    </row>
    <row r="9" customFormat="false" ht="13.8" hidden="false" customHeight="false" outlineLevel="0" collapsed="false">
      <c r="A9" s="134" t="s">
        <v>21</v>
      </c>
      <c r="B9" s="0" t="n">
        <f aca="false">'DATOS ACT CENTRO'!D7</f>
        <v>0</v>
      </c>
    </row>
    <row r="10" customFormat="false" ht="13.8" hidden="false" customHeight="false" outlineLevel="0" collapsed="false">
      <c r="A10" s="137" t="s">
        <v>64</v>
      </c>
      <c r="B10" s="0" t="str">
        <f aca="false">CONCATENATE("[",B90,"]")</f>
        <v>[]</v>
      </c>
    </row>
    <row r="11" customFormat="false" ht="13.8" hidden="false" customHeight="false" outlineLevel="0" collapsed="false">
      <c r="A11" s="138" t="s">
        <v>65</v>
      </c>
      <c r="B11" s="0" t="str">
        <f aca="false">'DATOS ACT CENTRO'!B12</f>
        <v>HORAS</v>
      </c>
      <c r="C11" s="0" t="n">
        <f aca="false">'DATOS ACT CENTRO'!C12</f>
        <v>0</v>
      </c>
    </row>
    <row r="12" customFormat="false" ht="13.8" hidden="false" customHeight="false" outlineLevel="0" collapsed="false">
      <c r="A12" s="139" t="s">
        <v>66</v>
      </c>
      <c r="B12" s="131" t="str">
        <f aca="false">IF('DATOS ACT CENTRO'!E4&lt;&gt;"",'DATOS ACT CENTRO'!E3,"")</f>
        <v/>
      </c>
      <c r="C12" s="0" t="str">
        <f aca="false">IF('DATOS ACT CENTRO'!F4&lt;&gt;"",'DATOS ACT CENTRO'!F3,"")</f>
        <v/>
      </c>
      <c r="D12" s="0" t="str">
        <f aca="false">IF('DATOS ACT CENTRO'!G4&lt;&gt;"",'DATOS ACT CENTRO'!G3,"")</f>
        <v/>
      </c>
      <c r="E12" s="0" t="str">
        <f aca="false">IF('DATOS ACT CENTRO'!H4&lt;&gt;"",'DATOS ACT CENTRO'!H3,"")</f>
        <v/>
      </c>
      <c r="F12" s="0" t="str">
        <f aca="false">IF('DATOS ACT CENTRO'!I4&lt;&gt;"",'DATOS ACT CENTRO'!I3,"")</f>
        <v/>
      </c>
      <c r="G12" s="131" t="str">
        <f aca="false">IF('DATOS ACT CENTRO'!J4&lt;&gt;"",'DATOS ACT CENTRO'!J3,"")</f>
        <v/>
      </c>
      <c r="H12" s="131" t="str">
        <f aca="false">IF('DATOS ACT CENTRO'!K4&lt;&gt;"",'DATOS ACT CENTRO'!K3,"")</f>
        <v/>
      </c>
      <c r="I12" s="131" t="str">
        <f aca="false">IF('DATOS ACT CENTRO'!L4&lt;&gt;"",'DATOS ACT CENTRO'!L3,"")</f>
        <v/>
      </c>
      <c r="J12" s="131" t="str">
        <f aca="false">IF('DATOS ACT CENTRO'!M4&lt;&gt;"",'DATOS ACT CENTRO'!M3,"")</f>
        <v/>
      </c>
      <c r="K12" s="131" t="str">
        <f aca="false">IF('DATOS ACT CENTRO'!N4&lt;&gt;"",'DATOS ACT CENTRO'!N3,"")</f>
        <v/>
      </c>
      <c r="L12" s="131" t="str">
        <f aca="false">IF('DATOS ACT CENTRO'!O4&lt;&gt;"",'DATOS ACT CENTRO'!O3,"")</f>
        <v/>
      </c>
      <c r="M12" s="131" t="str">
        <f aca="false">IF('DATOS ACT CENTRO'!P4&lt;&gt;"",'DATOS ACT CENTRO'!P3,"")</f>
        <v/>
      </c>
      <c r="N12" s="131" t="str">
        <f aca="false">IF('DATOS ACT CENTRO'!Q4&lt;&gt;"",'DATOS ACT CENTRO'!Q3,"")</f>
        <v/>
      </c>
      <c r="O12" s="131" t="str">
        <f aca="false">IF('DATOS ACT CENTRO'!R4&lt;&gt;"",'DATOS ACT CENTRO'!R3,"")</f>
        <v/>
      </c>
      <c r="P12" s="131" t="str">
        <f aca="false">IF('DATOS ACT CENTRO'!S4&lt;&gt;"",'DATOS ACT CENTRO'!S3,"")</f>
        <v/>
      </c>
      <c r="Q12" s="131" t="str">
        <f aca="false">IF('DATOS ACT CENTRO'!T4&lt;&gt;"",'DATOS ACT CENTRO'!T3,"")</f>
        <v/>
      </c>
      <c r="R12" s="131" t="str">
        <f aca="false">IF('DATOS ACT CENTRO'!U4&lt;&gt;"",'DATOS ACT CENTRO'!U3,"")</f>
        <v/>
      </c>
      <c r="S12" s="131" t="str">
        <f aca="false">IF('DATOS ACT CENTRO'!V4&lt;&gt;"",'DATOS ACT CENTRO'!V3,"")</f>
        <v/>
      </c>
      <c r="T12" s="131" t="str">
        <f aca="false">IF('DATOS ACT CENTRO'!W4&lt;&gt;"",'DATOS ACT CENTRO'!W3,"")</f>
        <v/>
      </c>
      <c r="U12" s="131" t="str">
        <f aca="false">IF('DATOS ACT CENTRO'!X4&lt;&gt;"",'DATOS ACT CENTRO'!X3,"")</f>
        <v/>
      </c>
      <c r="V12" s="0" t="str">
        <f aca="false">IF('DATOS ACT CENTRO'!Y4&lt;&gt;"",'DATOS ACT CENTRO'!Y3,"")</f>
        <v/>
      </c>
      <c r="W12" s="0" t="str">
        <f aca="false">IF('DATOS ACT CENTRO'!Z4&lt;&gt;"",'DATOS ACT CENTRO'!Z3,"")</f>
        <v/>
      </c>
      <c r="X12" s="0" t="str">
        <f aca="false">IF('DATOS ACT CENTRO'!AA4&lt;&gt;"",'DATOS ACT CENTRO'!AA3,"")</f>
        <v/>
      </c>
      <c r="Y12" s="0" t="str">
        <f aca="false">IF('DATOS ACT CENTRO'!AB4&lt;&gt;"",'DATOS ACT CENTRO'!AB3,"")</f>
        <v/>
      </c>
      <c r="Z12" s="0" t="str">
        <f aca="false">IF('DATOS ACT CENTRO'!AC4&lt;&gt;"",'DATOS ACT CENTRO'!AC3,"")</f>
        <v/>
      </c>
      <c r="AA12" s="0" t="str">
        <f aca="false">IF('DATOS ACT CENTRO'!AD4&lt;&gt;"",'DATOS ACT CENTRO'!AD3,"")</f>
        <v/>
      </c>
      <c r="AB12" s="0" t="str">
        <f aca="false">IF('DATOS ACT CENTRO'!AE4&lt;&gt;"",'DATOS ACT CENTRO'!AE3,"")</f>
        <v/>
      </c>
      <c r="AC12" s="0" t="str">
        <f aca="false">IF('DATOS ACT CENTRO'!AF4&lt;&gt;"",'DATOS ACT CENTRO'!AF3,"")</f>
        <v/>
      </c>
      <c r="AD12" s="0" t="str">
        <f aca="false">IF('DATOS ACT CENTRO'!AG4&lt;&gt;"",'DATOS ACT CENTRO'!AG3,"")</f>
        <v/>
      </c>
      <c r="AE12" s="0" t="str">
        <f aca="false">IF('DATOS ACT CENTRO'!AH4&lt;&gt;"",'DATOS ACT CENTRO'!AH3,"")</f>
        <v/>
      </c>
      <c r="AF12" s="0" t="str">
        <f aca="false">IF('DATOS ACT CENTRO'!AI4&lt;&gt;"",'DATOS ACT CENTRO'!AI3,"")</f>
        <v/>
      </c>
      <c r="AG12" s="0" t="str">
        <f aca="false">IF('DATOS ACT CENTRO'!AJ4&lt;&gt;"",'DATOS ACT CENTRO'!AJ3,"")</f>
        <v/>
      </c>
      <c r="AH12" s="0" t="str">
        <f aca="false">IF('DATOS ACT CENTRO'!AK4&lt;&gt;"",'DATOS ACT CENTRO'!AK3,"")</f>
        <v/>
      </c>
      <c r="AI12" s="0" t="str">
        <f aca="false">IF('DATOS ACT CENTRO'!AL4&lt;&gt;"",'DATOS ACT CENTRO'!AL3,"")</f>
        <v/>
      </c>
      <c r="AJ12" s="0" t="str">
        <f aca="false">IF('DATOS ACT CENTRO'!AM4&lt;&gt;"",'DATOS ACT CENTRO'!AM3,"")</f>
        <v/>
      </c>
      <c r="AK12" s="0" t="str">
        <f aca="false">IF('DATOS ACT CENTRO'!AN4&lt;&gt;"",'DATOS ACT CENTRO'!AN3,"")</f>
        <v/>
      </c>
      <c r="AL12" s="0" t="str">
        <f aca="false">IF('DATOS ACT CENTRO'!AO4&lt;&gt;"",'DATOS ACT CENTRO'!AO3,"")</f>
        <v/>
      </c>
      <c r="AM12" s="0" t="str">
        <f aca="false">IF('DATOS ACT CENTRO'!AP4&lt;&gt;"",'DATOS ACT CENTRO'!AP3,"")</f>
        <v/>
      </c>
      <c r="AN12" s="0" t="str">
        <f aca="false">IF('DATOS ACT CENTRO'!AQ4&lt;&gt;"",'DATOS ACT CENTRO'!AQ3,"")</f>
        <v/>
      </c>
      <c r="AO12" s="140" t="str">
        <f aca="false">IF('DATOS ACT CENTRO'!AR4&lt;&gt;"",'DATOS ACT CENTRO'!AR3,"")</f>
        <v/>
      </c>
      <c r="AP12" s="141"/>
      <c r="AQ12" s="141"/>
      <c r="AR12" s="141"/>
      <c r="AS12" s="141"/>
      <c r="AT12" s="141"/>
      <c r="AU12" s="141"/>
      <c r="AV12" s="141"/>
    </row>
    <row r="13" customFormat="false" ht="13.8" hidden="false" customHeight="false" outlineLevel="0" collapsed="false">
      <c r="A13" s="136" t="s">
        <v>41</v>
      </c>
      <c r="B13" s="142" t="str">
        <f aca="false">IF('DATOS ACT CENTRO'!E4&lt;&gt;"",TEXT('DATOS ACT CENTRO'!E4,"aaaa-mm-dd"),"")</f>
        <v/>
      </c>
      <c r="C13" s="142" t="str">
        <f aca="false">IF('DATOS ACT CENTRO'!F4&lt;&gt;"",TEXT('DATOS ACT CENTRO'!F4,"aaaa-mm-dd"),"")</f>
        <v/>
      </c>
      <c r="D13" s="142" t="str">
        <f aca="false">IF('DATOS ACT CENTRO'!G4&lt;&gt;"",TEXT('DATOS ACT CENTRO'!G4,"aaaa-mm-dd"),"")</f>
        <v/>
      </c>
      <c r="E13" s="142" t="str">
        <f aca="false">IF('DATOS ACT CENTRO'!H4&lt;&gt;"",TEXT('DATOS ACT CENTRO'!H4,"aaaa-mm-dd"),"")</f>
        <v/>
      </c>
      <c r="F13" s="142" t="str">
        <f aca="false">IF('DATOS ACT CENTRO'!I4&lt;&gt;"",TEXT('DATOS ACT CENTRO'!I4,"aaaa-mm-dd"),"")</f>
        <v/>
      </c>
      <c r="G13" s="142" t="str">
        <f aca="false">IF('DATOS ACT CENTRO'!J4&lt;&gt;"",TEXT('DATOS ACT CENTRO'!J4,"aaaa-mm-dd"),"")</f>
        <v/>
      </c>
      <c r="H13" s="142" t="str">
        <f aca="false">IF('DATOS ACT CENTRO'!K4&lt;&gt;"",TEXT('DATOS ACT CENTRO'!K4,"aaaa-mm-dd"),"")</f>
        <v/>
      </c>
      <c r="I13" s="142" t="str">
        <f aca="false">IF('DATOS ACT CENTRO'!L4&lt;&gt;"",TEXT('DATOS ACT CENTRO'!L4,"aaaa-mm-dd"),"")</f>
        <v/>
      </c>
      <c r="J13" s="142" t="str">
        <f aca="false">IF('DATOS ACT CENTRO'!M4&lt;&gt;"",TEXT('DATOS ACT CENTRO'!M4,"aaaa-mm-dd"),"")</f>
        <v/>
      </c>
      <c r="K13" s="142" t="str">
        <f aca="false">IF('DATOS ACT CENTRO'!N4&lt;&gt;"",TEXT('DATOS ACT CENTRO'!N4,"aaaa-mm-dd"),"")</f>
        <v/>
      </c>
      <c r="L13" s="142" t="str">
        <f aca="false">IF('DATOS ACT CENTRO'!O4&lt;&gt;"",TEXT('DATOS ACT CENTRO'!O4,"aaaa-mm-dd"),"")</f>
        <v/>
      </c>
      <c r="M13" s="142" t="str">
        <f aca="false">IF('DATOS ACT CENTRO'!P4&lt;&gt;"",TEXT('DATOS ACT CENTRO'!P4,"aaaa-mm-dd"),"")</f>
        <v/>
      </c>
      <c r="N13" s="142" t="str">
        <f aca="false">IF('DATOS ACT CENTRO'!Q4&lt;&gt;"",TEXT('DATOS ACT CENTRO'!Q4,"aaaa-mm-dd"),"")</f>
        <v/>
      </c>
      <c r="O13" s="142" t="str">
        <f aca="false">IF('DATOS ACT CENTRO'!R4&lt;&gt;"",TEXT('DATOS ACT CENTRO'!R4,"aaaa-mm-dd"),"")</f>
        <v/>
      </c>
      <c r="P13" s="142" t="str">
        <f aca="false">IF('DATOS ACT CENTRO'!S4&lt;&gt;"",TEXT('DATOS ACT CENTRO'!S4,"aaaa-mm-dd"),"")</f>
        <v/>
      </c>
      <c r="Q13" s="142" t="str">
        <f aca="false">IF('DATOS ACT CENTRO'!T4&lt;&gt;"",TEXT('DATOS ACT CENTRO'!T4,"aaaa-mm-dd"),"")</f>
        <v/>
      </c>
      <c r="R13" s="142" t="str">
        <f aca="false">IF('DATOS ACT CENTRO'!U4&lt;&gt;"",TEXT('DATOS ACT CENTRO'!U4,"aaaa-mm-dd"),"")</f>
        <v/>
      </c>
      <c r="S13" s="142" t="str">
        <f aca="false">IF('DATOS ACT CENTRO'!V4&lt;&gt;"",TEXT('DATOS ACT CENTRO'!V4,"aaaa-mm-dd"),"")</f>
        <v/>
      </c>
      <c r="T13" s="142" t="str">
        <f aca="false">IF('DATOS ACT CENTRO'!W4&lt;&gt;"",TEXT('DATOS ACT CENTRO'!W4,"aaaa-mm-dd"),"")</f>
        <v/>
      </c>
      <c r="U13" s="142" t="str">
        <f aca="false">IF('DATOS ACT CENTRO'!X4&lt;&gt;"",TEXT('DATOS ACT CENTRO'!X4,"aaaa-mm-dd"),"")</f>
        <v/>
      </c>
      <c r="V13" s="142" t="str">
        <f aca="false">IF('DATOS ACT CENTRO'!Y4&lt;&gt;"",TEXT('DATOS ACT CENTRO'!Y4,"aaaa-mm-dd"),"")</f>
        <v/>
      </c>
      <c r="W13" s="142" t="str">
        <f aca="false">IF('DATOS ACT CENTRO'!Z4&lt;&gt;"",TEXT('DATOS ACT CENTRO'!Z4,"aaaa-mm-dd"),"")</f>
        <v/>
      </c>
      <c r="X13" s="142" t="str">
        <f aca="false">IF('DATOS ACT CENTRO'!AA4&lt;&gt;"",TEXT('DATOS ACT CENTRO'!AA4,"aaaa-mm-dd"),"")</f>
        <v/>
      </c>
      <c r="Y13" s="142" t="str">
        <f aca="false">IF('DATOS ACT CENTRO'!AB4&lt;&gt;"",TEXT('DATOS ACT CENTRO'!AB4,"aaaa-mm-dd"),"")</f>
        <v/>
      </c>
      <c r="Z13" s="142" t="str">
        <f aca="false">IF('DATOS ACT CENTRO'!AC4&lt;&gt;"",TEXT('DATOS ACT CENTRO'!AC4,"aaaa-mm-dd"),"")</f>
        <v/>
      </c>
      <c r="AA13" s="142" t="str">
        <f aca="false">IF('DATOS ACT CENTRO'!AD4&lt;&gt;"",TEXT('DATOS ACT CENTRO'!AD4,"aaaa-mm-dd"),"")</f>
        <v/>
      </c>
      <c r="AB13" s="142" t="str">
        <f aca="false">IF('DATOS ACT CENTRO'!AE4&lt;&gt;"",TEXT('DATOS ACT CENTRO'!AE4,"aaaa-mm-dd"),"")</f>
        <v/>
      </c>
      <c r="AC13" s="142" t="str">
        <f aca="false">IF('DATOS ACT CENTRO'!AF4&lt;&gt;"",TEXT('DATOS ACT CENTRO'!AF4,"aaaa-mm-dd"),"")</f>
        <v/>
      </c>
      <c r="AD13" s="142" t="str">
        <f aca="false">IF('DATOS ACT CENTRO'!AG4&lt;&gt;"",TEXT('DATOS ACT CENTRO'!AG4,"aaaa-mm-dd"),"")</f>
        <v/>
      </c>
      <c r="AE13" s="142" t="str">
        <f aca="false">IF('DATOS ACT CENTRO'!AH4&lt;&gt;"",TEXT('DATOS ACT CENTRO'!AH4,"aaaa-mm-dd"),"")</f>
        <v/>
      </c>
      <c r="AF13" s="142" t="str">
        <f aca="false">IF('DATOS ACT CENTRO'!AI4&lt;&gt;"",TEXT('DATOS ACT CENTRO'!AI4,"aaaa-mm-dd"),"")</f>
        <v/>
      </c>
      <c r="AG13" s="142" t="str">
        <f aca="false">IF('DATOS ACT CENTRO'!AJ4&lt;&gt;"",TEXT('DATOS ACT CENTRO'!AJ4,"aaaa-mm-dd"),"")</f>
        <v/>
      </c>
      <c r="AH13" s="142" t="str">
        <f aca="false">IF('DATOS ACT CENTRO'!AK4&lt;&gt;"",TEXT('DATOS ACT CENTRO'!AK4,"aaaa-mm-dd"),"")</f>
        <v/>
      </c>
      <c r="AI13" s="142" t="str">
        <f aca="false">IF('DATOS ACT CENTRO'!AL4&lt;&gt;"",TEXT('DATOS ACT CENTRO'!AL4,"aaaa-mm-dd"),"")</f>
        <v/>
      </c>
      <c r="AJ13" s="142" t="str">
        <f aca="false">IF('DATOS ACT CENTRO'!AM4&lt;&gt;"",TEXT('DATOS ACT CENTRO'!AM4,"aaaa-mm-dd"),"")</f>
        <v/>
      </c>
      <c r="AK13" s="142" t="str">
        <f aca="false">IF('DATOS ACT CENTRO'!AN4&lt;&gt;"",TEXT('DATOS ACT CENTRO'!AN4,"aaaa-mm-dd"),"")</f>
        <v/>
      </c>
      <c r="AL13" s="142" t="str">
        <f aca="false">IF('DATOS ACT CENTRO'!AO4&lt;&gt;"",TEXT('DATOS ACT CENTRO'!AO4,"aaaa-mm-dd"),"")</f>
        <v/>
      </c>
      <c r="AM13" s="142" t="str">
        <f aca="false">IF('DATOS ACT CENTRO'!AP4&lt;&gt;"",TEXT('DATOS ACT CENTRO'!AP4,"aaaa-mm-dd"),"")</f>
        <v/>
      </c>
      <c r="AN13" s="142" t="str">
        <f aca="false">IF('DATOS ACT CENTRO'!AQ4&lt;&gt;"",TEXT('DATOS ACT CENTRO'!AQ4,"aaaa-mm-dd"),"")</f>
        <v/>
      </c>
      <c r="AO13" s="143" t="str">
        <f aca="false">IF('DATOS ACT CENTRO'!AR4&lt;&gt;"",TEXT('DATOS ACT CENTRO'!AR4,"aaaa-mm-dd"),"")</f>
        <v/>
      </c>
    </row>
    <row r="14" customFormat="false" ht="13.8" hidden="false" customHeight="false" outlineLevel="0" collapsed="false">
      <c r="A14" s="136" t="s">
        <v>67</v>
      </c>
      <c r="B14" s="144" t="str">
        <f aca="false">IF(B12&lt;&gt;"",TEXT('DATOS ACT CENTRO'!E7,"hh:mm"),"")</f>
        <v/>
      </c>
      <c r="C14" s="144" t="str">
        <f aca="false">IF(C12&lt;&gt;"",TEXT('DATOS ACT CENTRO'!F7,"hh:mm"),"")</f>
        <v/>
      </c>
      <c r="D14" s="144" t="str">
        <f aca="false">IF(D12&lt;&gt;"",TEXT('DATOS ACT CENTRO'!G7,"hh:mm"),"")</f>
        <v/>
      </c>
      <c r="E14" s="144" t="str">
        <f aca="false">IF(E12&lt;&gt;"",TEXT('DATOS ACT CENTRO'!H7,"hh:mm"),"")</f>
        <v/>
      </c>
      <c r="F14" s="144" t="str">
        <f aca="false">IF(F12&lt;&gt;"",TEXT('DATOS ACT CENTRO'!I7,"hh:mm"),"")</f>
        <v/>
      </c>
      <c r="G14" s="144" t="str">
        <f aca="false">IF(G12&lt;&gt;"",TEXT('DATOS ACT CENTRO'!J7,"hh:mm"),"")</f>
        <v/>
      </c>
      <c r="H14" s="144" t="str">
        <f aca="false">IF(H12&lt;&gt;"",TEXT('DATOS ACT CENTRO'!K7,"hh:mm"),"")</f>
        <v/>
      </c>
      <c r="I14" s="144" t="str">
        <f aca="false">IF(I12&lt;&gt;"",TEXT('DATOS ACT CENTRO'!L7,"hh:mm"),"")</f>
        <v/>
      </c>
      <c r="J14" s="144" t="str">
        <f aca="false">IF(J12&lt;&gt;"",TEXT('DATOS ACT CENTRO'!M7,"hh:mm"),"")</f>
        <v/>
      </c>
      <c r="K14" s="144" t="str">
        <f aca="false">IF(K12&lt;&gt;"",TEXT('DATOS ACT CENTRO'!N7,"hh:mm"),"")</f>
        <v/>
      </c>
      <c r="L14" s="144" t="str">
        <f aca="false">IF(L12&lt;&gt;"",TEXT('DATOS ACT CENTRO'!O7,"hh:mm"),"")</f>
        <v/>
      </c>
      <c r="M14" s="144" t="str">
        <f aca="false">IF(M12&lt;&gt;"",TEXT('DATOS ACT CENTRO'!P7,"hh:mm"),"")</f>
        <v/>
      </c>
      <c r="N14" s="144" t="str">
        <f aca="false">IF(N12&lt;&gt;"",TEXT('DATOS ACT CENTRO'!Q7,"hh:mm"),"")</f>
        <v/>
      </c>
      <c r="O14" s="144" t="str">
        <f aca="false">IF(O12&lt;&gt;"",TEXT('DATOS ACT CENTRO'!R7,"hh:mm"),"")</f>
        <v/>
      </c>
      <c r="P14" s="144" t="str">
        <f aca="false">IF(P12&lt;&gt;"",TEXT('DATOS ACT CENTRO'!S7,"hh:mm"),"")</f>
        <v/>
      </c>
      <c r="Q14" s="144" t="str">
        <f aca="false">IF(Q12&lt;&gt;"",TEXT('DATOS ACT CENTRO'!T7,"hh:mm"),"")</f>
        <v/>
      </c>
      <c r="R14" s="144" t="str">
        <f aca="false">IF(R12&lt;&gt;"",TEXT('DATOS ACT CENTRO'!U7,"hh:mm"),"")</f>
        <v/>
      </c>
      <c r="S14" s="144" t="str">
        <f aca="false">IF(S12&lt;&gt;"",TEXT('DATOS ACT CENTRO'!V7,"hh:mm"),"")</f>
        <v/>
      </c>
      <c r="T14" s="144" t="str">
        <f aca="false">IF(T12&lt;&gt;"",TEXT('DATOS ACT CENTRO'!W7,"hh:mm"),"")</f>
        <v/>
      </c>
      <c r="U14" s="144" t="str">
        <f aca="false">IF(U12&lt;&gt;"",TEXT('DATOS ACT CENTRO'!X7,"hh:mm"),"")</f>
        <v/>
      </c>
      <c r="V14" s="144" t="str">
        <f aca="false">IF(V12&lt;&gt;"",TEXT('DATOS ACT CENTRO'!Y7,"hh:mm"),"")</f>
        <v/>
      </c>
      <c r="W14" s="144" t="str">
        <f aca="false">IF(W12&lt;&gt;"",TEXT('DATOS ACT CENTRO'!Z7,"hh:mm"),"")</f>
        <v/>
      </c>
      <c r="X14" s="144" t="str">
        <f aca="false">IF(X12&lt;&gt;"",TEXT('DATOS ACT CENTRO'!AA7,"hh:mm"),"")</f>
        <v/>
      </c>
      <c r="Y14" s="144" t="str">
        <f aca="false">IF(Y12&lt;&gt;"",TEXT('DATOS ACT CENTRO'!AB7,"hh:mm"),"")</f>
        <v/>
      </c>
      <c r="Z14" s="144" t="str">
        <f aca="false">IF(Z12&lt;&gt;"",TEXT('DATOS ACT CENTRO'!AC7,"hh:mm"),"")</f>
        <v/>
      </c>
      <c r="AA14" s="144" t="str">
        <f aca="false">IF(AA12&lt;&gt;"",TEXT('DATOS ACT CENTRO'!AD7,"hh:mm"),"")</f>
        <v/>
      </c>
      <c r="AB14" s="144" t="str">
        <f aca="false">IF(AB12&lt;&gt;"",TEXT('DATOS ACT CENTRO'!AE7,"hh:mm"),"")</f>
        <v/>
      </c>
      <c r="AC14" s="144" t="str">
        <f aca="false">IF(AC12&lt;&gt;"",TEXT('DATOS ACT CENTRO'!AF7,"hh:mm"),"")</f>
        <v/>
      </c>
      <c r="AD14" s="144" t="str">
        <f aca="false">IF(AD12&lt;&gt;"",TEXT('DATOS ACT CENTRO'!AG7,"hh:mm"),"")</f>
        <v/>
      </c>
      <c r="AE14" s="144" t="str">
        <f aca="false">IF(AE12&lt;&gt;"",TEXT('DATOS ACT CENTRO'!AH7,"hh:mm"),"")</f>
        <v/>
      </c>
      <c r="AF14" s="144" t="str">
        <f aca="false">IF(AF12&lt;&gt;"",TEXT('DATOS ACT CENTRO'!AI7,"hh:mm"),"")</f>
        <v/>
      </c>
      <c r="AG14" s="144" t="str">
        <f aca="false">IF(AG12&lt;&gt;"",TEXT('DATOS ACT CENTRO'!AJ7,"hh:mm"),"")</f>
        <v/>
      </c>
      <c r="AH14" s="144" t="str">
        <f aca="false">IF(AH12&lt;&gt;"",TEXT('DATOS ACT CENTRO'!AK7,"hh:mm"),"")</f>
        <v/>
      </c>
      <c r="AI14" s="144" t="str">
        <f aca="false">IF(AI12&lt;&gt;"",TEXT('DATOS ACT CENTRO'!AL7,"hh:mm"),"")</f>
        <v/>
      </c>
      <c r="AJ14" s="144" t="str">
        <f aca="false">IF(AJ12&lt;&gt;"",TEXT('DATOS ACT CENTRO'!AM7,"hh:mm"),"")</f>
        <v/>
      </c>
      <c r="AK14" s="144" t="str">
        <f aca="false">IF(AK12&lt;&gt;"",TEXT('DATOS ACT CENTRO'!AN7,"hh:mm"),"")</f>
        <v/>
      </c>
      <c r="AL14" s="144" t="str">
        <f aca="false">IF(AL12&lt;&gt;"",TEXT('DATOS ACT CENTRO'!AO7,"hh:mm"),"")</f>
        <v/>
      </c>
      <c r="AM14" s="144" t="str">
        <f aca="false">IF(AM12&lt;&gt;"",TEXT('DATOS ACT CENTRO'!AP7,"hh:mm"),"")</f>
        <v/>
      </c>
      <c r="AN14" s="144" t="str">
        <f aca="false">IF(AN12&lt;&gt;"",TEXT('DATOS ACT CENTRO'!AQ7,"hh:mm"),"")</f>
        <v/>
      </c>
      <c r="AO14" s="145" t="str">
        <f aca="false">IF(AO12&lt;&gt;"",TEXT('DATOS ACT CENTRO'!AR7,"hh:mm"),"")</f>
        <v/>
      </c>
    </row>
    <row r="15" customFormat="false" ht="13.8" hidden="false" customHeight="false" outlineLevel="0" collapsed="false">
      <c r="A15" s="136" t="s">
        <v>68</v>
      </c>
      <c r="B15" s="144" t="str">
        <f aca="false">IF(B12&lt;&gt;"",TEXT('DATOS ACT CENTRO'!E7+'DATOS ACT CENTRO'!E5/24,"hh:mm"),"")</f>
        <v/>
      </c>
      <c r="C15" s="144" t="str">
        <f aca="false">IF(C12&lt;&gt;"",TEXT('DATOS ACT CENTRO'!F7+'DATOS ACT CENTRO'!F5/24,"hh:mm"),"")</f>
        <v/>
      </c>
      <c r="D15" s="144" t="str">
        <f aca="false">IF(D12&lt;&gt;"",TEXT('DATOS ACT CENTRO'!G7+'DATOS ACT CENTRO'!G5/24,"hh:mm"),"")</f>
        <v/>
      </c>
      <c r="E15" s="144" t="str">
        <f aca="false">IF(E12&lt;&gt;"",TEXT('DATOS ACT CENTRO'!H7+'DATOS ACT CENTRO'!H5/24,"hh:mm"),"")</f>
        <v/>
      </c>
      <c r="F15" s="144" t="str">
        <f aca="false">IF(F12&lt;&gt;"",TEXT('DATOS ACT CENTRO'!I7+'DATOS ACT CENTRO'!I5/24,"hh:mm"),"")</f>
        <v/>
      </c>
      <c r="G15" s="144" t="str">
        <f aca="false">IF(G12&lt;&gt;"",TEXT('DATOS ACT CENTRO'!J7+'DATOS ACT CENTRO'!J5/24,"hh:mm"),"")</f>
        <v/>
      </c>
      <c r="H15" s="144" t="str">
        <f aca="false">IF(H12&lt;&gt;"",TEXT('DATOS ACT CENTRO'!K7+'DATOS ACT CENTRO'!K5/24,"hh:mm"),"")</f>
        <v/>
      </c>
      <c r="I15" s="144" t="str">
        <f aca="false">IF(I12&lt;&gt;"",TEXT('DATOS ACT CENTRO'!L7+'DATOS ACT CENTRO'!L5/24,"hh:mm"),"")</f>
        <v/>
      </c>
      <c r="J15" s="144" t="str">
        <f aca="false">IF(J12&lt;&gt;"",TEXT('DATOS ACT CENTRO'!M7+'DATOS ACT CENTRO'!M5/24,"hh:mm"),"")</f>
        <v/>
      </c>
      <c r="K15" s="144" t="str">
        <f aca="false">IF(K12&lt;&gt;"",TEXT('DATOS ACT CENTRO'!N7+'DATOS ACT CENTRO'!N5/24,"hh:mm"),"")</f>
        <v/>
      </c>
      <c r="L15" s="144" t="str">
        <f aca="false">IF(L12&lt;&gt;"",TEXT('DATOS ACT CENTRO'!O7+'DATOS ACT CENTRO'!O5/24,"hh:mm"),"")</f>
        <v/>
      </c>
      <c r="M15" s="144" t="str">
        <f aca="false">IF(M12&lt;&gt;"",TEXT('DATOS ACT CENTRO'!P7+'DATOS ACT CENTRO'!P5/24,"hh:mm"),"")</f>
        <v/>
      </c>
      <c r="N15" s="144" t="str">
        <f aca="false">IF(N12&lt;&gt;"",TEXT('DATOS ACT CENTRO'!Q7+'DATOS ACT CENTRO'!Q5/24,"hh:mm"),"")</f>
        <v/>
      </c>
      <c r="O15" s="144" t="str">
        <f aca="false">IF(O12&lt;&gt;"",TEXT('DATOS ACT CENTRO'!R7+'DATOS ACT CENTRO'!R5/24,"hh:mm"),"")</f>
        <v/>
      </c>
      <c r="P15" s="144" t="str">
        <f aca="false">IF(P12&lt;&gt;"",TEXT('DATOS ACT CENTRO'!S7+'DATOS ACT CENTRO'!S5/24,"hh:mm"),"")</f>
        <v/>
      </c>
      <c r="Q15" s="144" t="str">
        <f aca="false">IF(Q12&lt;&gt;"",TEXT('DATOS ACT CENTRO'!T7+'DATOS ACT CENTRO'!T5/24,"hh:mm"),"")</f>
        <v/>
      </c>
      <c r="R15" s="144" t="str">
        <f aca="false">IF(R12&lt;&gt;"",TEXT('DATOS ACT CENTRO'!U7+'DATOS ACT CENTRO'!U5/24,"hh:mm"),"")</f>
        <v/>
      </c>
      <c r="S15" s="144" t="str">
        <f aca="false">IF(S12&lt;&gt;"",TEXT('DATOS ACT CENTRO'!V7+'DATOS ACT CENTRO'!V5/24,"hh:mm"),"")</f>
        <v/>
      </c>
      <c r="T15" s="144" t="str">
        <f aca="false">IF(T12&lt;&gt;"",TEXT('DATOS ACT CENTRO'!W7+'DATOS ACT CENTRO'!W5/24,"hh:mm"),"")</f>
        <v/>
      </c>
      <c r="U15" s="144" t="str">
        <f aca="false">IF(U12&lt;&gt;"",TEXT('DATOS ACT CENTRO'!X7+'DATOS ACT CENTRO'!X5/24,"hh:mm"),"")</f>
        <v/>
      </c>
      <c r="V15" s="144" t="str">
        <f aca="false">IF(V12&lt;&gt;"",TEXT('DATOS ACT CENTRO'!Y7+'DATOS ACT CENTRO'!Y5/24,"hh:mm"),"")</f>
        <v/>
      </c>
      <c r="W15" s="144" t="str">
        <f aca="false">IF(W12&lt;&gt;"",TEXT('DATOS ACT CENTRO'!Z7+'DATOS ACT CENTRO'!Z5/24,"hh:mm"),"")</f>
        <v/>
      </c>
      <c r="X15" s="144" t="str">
        <f aca="false">IF(X12&lt;&gt;"",TEXT('DATOS ACT CENTRO'!AA7+'DATOS ACT CENTRO'!AA5/24,"hh:mm"),"")</f>
        <v/>
      </c>
      <c r="Y15" s="144" t="str">
        <f aca="false">IF(Y12&lt;&gt;"",TEXT('DATOS ACT CENTRO'!AB7+'DATOS ACT CENTRO'!AB5/24,"hh:mm"),"")</f>
        <v/>
      </c>
      <c r="Z15" s="144" t="str">
        <f aca="false">IF(Z12&lt;&gt;"",TEXT('DATOS ACT CENTRO'!AC7+'DATOS ACT CENTRO'!AC5/24,"hh:mm"),"")</f>
        <v/>
      </c>
      <c r="AA15" s="144" t="str">
        <f aca="false">IF(AA12&lt;&gt;"",TEXT('DATOS ACT CENTRO'!AD7+'DATOS ACT CENTRO'!AD5/24,"hh:mm"),"")</f>
        <v/>
      </c>
      <c r="AB15" s="144" t="str">
        <f aca="false">IF(AB12&lt;&gt;"",TEXT('DATOS ACT CENTRO'!AE7+'DATOS ACT CENTRO'!AE5/24,"hh:mm"),"")</f>
        <v/>
      </c>
      <c r="AC15" s="144" t="str">
        <f aca="false">IF(AC12&lt;&gt;"",TEXT('DATOS ACT CENTRO'!AF7+'DATOS ACT CENTRO'!AF5/24,"hh:mm"),"")</f>
        <v/>
      </c>
      <c r="AD15" s="144" t="str">
        <f aca="false">IF(AD12&lt;&gt;"",TEXT('DATOS ACT CENTRO'!AG7+'DATOS ACT CENTRO'!AG5/24,"hh:mm"),"")</f>
        <v/>
      </c>
      <c r="AE15" s="144" t="str">
        <f aca="false">IF(AE12&lt;&gt;"",TEXT('DATOS ACT CENTRO'!AH7+'DATOS ACT CENTRO'!AH5/24,"hh:mm"),"")</f>
        <v/>
      </c>
      <c r="AF15" s="144" t="str">
        <f aca="false">IF(AF12&lt;&gt;"",TEXT('DATOS ACT CENTRO'!AI7+'DATOS ACT CENTRO'!AI5/24,"hh:mm"),"")</f>
        <v/>
      </c>
      <c r="AG15" s="144" t="str">
        <f aca="false">IF(AG12&lt;&gt;"",TEXT('DATOS ACT CENTRO'!AJ7+'DATOS ACT CENTRO'!AJ5/24,"hh:mm"),"")</f>
        <v/>
      </c>
      <c r="AH15" s="144" t="str">
        <f aca="false">IF(AH12&lt;&gt;"",TEXT('DATOS ACT CENTRO'!AK7+'DATOS ACT CENTRO'!AK5/24,"hh:mm"),"")</f>
        <v/>
      </c>
      <c r="AI15" s="144" t="str">
        <f aca="false">IF(AI12&lt;&gt;"",TEXT('DATOS ACT CENTRO'!AL7+'DATOS ACT CENTRO'!AL5/24,"hh:mm"),"")</f>
        <v/>
      </c>
      <c r="AJ15" s="144" t="str">
        <f aca="false">IF(AJ12&lt;&gt;"",TEXT('DATOS ACT CENTRO'!AM7+'DATOS ACT CENTRO'!AM5/24,"hh:mm"),"")</f>
        <v/>
      </c>
      <c r="AK15" s="144" t="str">
        <f aca="false">IF(AK12&lt;&gt;"",TEXT('DATOS ACT CENTRO'!AN7+'DATOS ACT CENTRO'!AN5/24,"hh:mm"),"")</f>
        <v/>
      </c>
      <c r="AL15" s="144" t="str">
        <f aca="false">IF(AL12&lt;&gt;"",TEXT('DATOS ACT CENTRO'!AO7+'DATOS ACT CENTRO'!AO5/24,"hh:mm"),"")</f>
        <v/>
      </c>
      <c r="AM15" s="144" t="str">
        <f aca="false">IF(AM12&lt;&gt;"",TEXT('DATOS ACT CENTRO'!AP7+'DATOS ACT CENTRO'!AP5/24,"hh:mm"),"")</f>
        <v/>
      </c>
      <c r="AN15" s="144" t="str">
        <f aca="false">IF(AN12&lt;&gt;"",TEXT('DATOS ACT CENTRO'!AQ7+'DATOS ACT CENTRO'!AQ5/24,"hh:mm"),"")</f>
        <v/>
      </c>
      <c r="AO15" s="145" t="str">
        <f aca="false">IF(AO12&lt;&gt;"",TEXT('DATOS ACT CENTRO'!AR7+'DATOS ACT CENTRO'!AR5/24,"hh:mm"),"")</f>
        <v/>
      </c>
    </row>
    <row r="16" customFormat="false" ht="13.8" hidden="false" customHeight="false" outlineLevel="0" collapsed="false">
      <c r="A16" s="139" t="s">
        <v>69</v>
      </c>
      <c r="B16" s="131" t="str">
        <f aca="false">IF('DATOS ACT CENTRO'!E4&lt;&gt;"",'DATOS ACT CENTRO'!E5,"")</f>
        <v/>
      </c>
      <c r="C16" s="0" t="str">
        <f aca="false">IF('DATOS ACT CENTRO'!F4&lt;&gt;"",'DATOS ACT CENTRO'!F5,"")</f>
        <v/>
      </c>
      <c r="D16" s="0" t="str">
        <f aca="false">IF('DATOS ACT CENTRO'!G4&lt;&gt;"",'DATOS ACT CENTRO'!G5,"")</f>
        <v/>
      </c>
      <c r="E16" s="0" t="str">
        <f aca="false">IF('DATOS ACT CENTRO'!H4&lt;&gt;"",'DATOS ACT CENTRO'!H5,"")</f>
        <v/>
      </c>
      <c r="F16" s="0" t="str">
        <f aca="false">IF('DATOS ACT CENTRO'!I4&lt;&gt;"",'DATOS ACT CENTRO'!I5,"")</f>
        <v/>
      </c>
      <c r="G16" s="131" t="str">
        <f aca="false">IF('DATOS ACT CENTRO'!J4&lt;&gt;"",'DATOS ACT CENTRO'!J5,"")</f>
        <v/>
      </c>
      <c r="H16" s="131" t="str">
        <f aca="false">IF('DATOS ACT CENTRO'!K4&lt;&gt;"",'DATOS ACT CENTRO'!K5,"")</f>
        <v/>
      </c>
      <c r="I16" s="131" t="str">
        <f aca="false">IF('DATOS ACT CENTRO'!L4&lt;&gt;"",'DATOS ACT CENTRO'!L5,"")</f>
        <v/>
      </c>
      <c r="J16" s="131" t="str">
        <f aca="false">IF('DATOS ACT CENTRO'!M4&lt;&gt;"",'DATOS ACT CENTRO'!M5,"")</f>
        <v/>
      </c>
      <c r="K16" s="131" t="str">
        <f aca="false">IF('DATOS ACT CENTRO'!N4&lt;&gt;"",'DATOS ACT CENTRO'!N5,"")</f>
        <v/>
      </c>
      <c r="L16" s="0" t="str">
        <f aca="false">IF('DATOS ACT CENTRO'!O4&lt;&gt;"",'DATOS ACT CENTRO'!O5,"")</f>
        <v/>
      </c>
      <c r="M16" s="0" t="str">
        <f aca="false">IF('DATOS ACT CENTRO'!P4&lt;&gt;"",'DATOS ACT CENTRO'!P5,"")</f>
        <v/>
      </c>
      <c r="N16" s="0" t="str">
        <f aca="false">IF('DATOS ACT CENTRO'!Q4&lt;&gt;"",'DATOS ACT CENTRO'!Q5,"")</f>
        <v/>
      </c>
      <c r="O16" s="0" t="str">
        <f aca="false">IF('DATOS ACT CENTRO'!R4&lt;&gt;"",'DATOS ACT CENTRO'!R5,"")</f>
        <v/>
      </c>
      <c r="P16" s="0" t="str">
        <f aca="false">IF('DATOS ACT CENTRO'!S4&lt;&gt;"",'DATOS ACT CENTRO'!S5,"")</f>
        <v/>
      </c>
      <c r="Q16" s="0" t="str">
        <f aca="false">IF('DATOS ACT CENTRO'!T4&lt;&gt;"",'DATOS ACT CENTRO'!T5,"")</f>
        <v/>
      </c>
      <c r="R16" s="0" t="str">
        <f aca="false">IF('DATOS ACT CENTRO'!U4&lt;&gt;"",'DATOS ACT CENTRO'!U5,"")</f>
        <v/>
      </c>
      <c r="S16" s="0" t="str">
        <f aca="false">IF('DATOS ACT CENTRO'!V4&lt;&gt;"",'DATOS ACT CENTRO'!V5,"")</f>
        <v/>
      </c>
      <c r="T16" s="0" t="str">
        <f aca="false">IF('DATOS ACT CENTRO'!W4&lt;&gt;"",'DATOS ACT CENTRO'!W5,"")</f>
        <v/>
      </c>
      <c r="U16" s="0" t="str">
        <f aca="false">IF('DATOS ACT CENTRO'!X4&lt;&gt;"",'DATOS ACT CENTRO'!X5,"")</f>
        <v/>
      </c>
      <c r="V16" s="0" t="str">
        <f aca="false">IF('DATOS ACT CENTRO'!Y4&lt;&gt;"",'DATOS ACT CENTRO'!Y5,"")</f>
        <v/>
      </c>
      <c r="W16" s="0" t="str">
        <f aca="false">IF('DATOS ACT CENTRO'!Z4&lt;&gt;"",'DATOS ACT CENTRO'!Z5,"")</f>
        <v/>
      </c>
      <c r="X16" s="0" t="str">
        <f aca="false">IF('DATOS ACT CENTRO'!AA4&lt;&gt;"",'DATOS ACT CENTRO'!AA5,"")</f>
        <v/>
      </c>
      <c r="Y16" s="0" t="str">
        <f aca="false">IF('DATOS ACT CENTRO'!AB4&lt;&gt;"",'DATOS ACT CENTRO'!AB5,"")</f>
        <v/>
      </c>
      <c r="Z16" s="0" t="str">
        <f aca="false">IF('DATOS ACT CENTRO'!AC4&lt;&gt;"",'DATOS ACT CENTRO'!AC5,"")</f>
        <v/>
      </c>
      <c r="AA16" s="0" t="str">
        <f aca="false">IF('DATOS ACT CENTRO'!AD4&lt;&gt;"",'DATOS ACT CENTRO'!AD5,"")</f>
        <v/>
      </c>
      <c r="AB16" s="0" t="str">
        <f aca="false">IF('DATOS ACT CENTRO'!AE4&lt;&gt;"",'DATOS ACT CENTRO'!AE5,"")</f>
        <v/>
      </c>
      <c r="AC16" s="0" t="str">
        <f aca="false">IF('DATOS ACT CENTRO'!AF4&lt;&gt;"",'DATOS ACT CENTRO'!AF5,"")</f>
        <v/>
      </c>
      <c r="AD16" s="0" t="str">
        <f aca="false">IF('DATOS ACT CENTRO'!AG4&lt;&gt;"",'DATOS ACT CENTRO'!AG5,"")</f>
        <v/>
      </c>
      <c r="AE16" s="0" t="str">
        <f aca="false">IF('DATOS ACT CENTRO'!AH4&lt;&gt;"",'DATOS ACT CENTRO'!AH5,"")</f>
        <v/>
      </c>
      <c r="AF16" s="0" t="str">
        <f aca="false">IF('DATOS ACT CENTRO'!AI4&lt;&gt;"",'DATOS ACT CENTRO'!AI5,"")</f>
        <v/>
      </c>
      <c r="AG16" s="0" t="str">
        <f aca="false">IF('DATOS ACT CENTRO'!AJ4&lt;&gt;"",'DATOS ACT CENTRO'!AJ5,"")</f>
        <v/>
      </c>
      <c r="AH16" s="0" t="str">
        <f aca="false">IF('DATOS ACT CENTRO'!AK4&lt;&gt;"",'DATOS ACT CENTRO'!AK5,"")</f>
        <v/>
      </c>
      <c r="AI16" s="0" t="str">
        <f aca="false">IF('DATOS ACT CENTRO'!AL4&lt;&gt;"",'DATOS ACT CENTRO'!AL5,"")</f>
        <v/>
      </c>
      <c r="AJ16" s="0" t="str">
        <f aca="false">IF('DATOS ACT CENTRO'!AM4&lt;&gt;"",'DATOS ACT CENTRO'!AM5,"")</f>
        <v/>
      </c>
      <c r="AK16" s="0" t="str">
        <f aca="false">IF('DATOS ACT CENTRO'!AN4&lt;&gt;"",'DATOS ACT CENTRO'!AN5,"")</f>
        <v/>
      </c>
      <c r="AL16" s="0" t="str">
        <f aca="false">IF('DATOS ACT CENTRO'!AO4&lt;&gt;"",'DATOS ACT CENTRO'!AO5,"")</f>
        <v/>
      </c>
      <c r="AM16" s="0" t="str">
        <f aca="false">IF('DATOS ACT CENTRO'!AP4&lt;&gt;"",'DATOS ACT CENTRO'!AP5,"")</f>
        <v/>
      </c>
      <c r="AN16" s="0" t="str">
        <f aca="false">IF('DATOS ACT CENTRO'!AQ4&lt;&gt;"",'DATOS ACT CENTRO'!AQ5,"")</f>
        <v/>
      </c>
      <c r="AO16" s="140" t="str">
        <f aca="false">IF('DATOS ACT CENTRO'!AR4&lt;&gt;"",'DATOS ACT CENTRO'!AR5,"")</f>
        <v/>
      </c>
    </row>
    <row r="17" customFormat="false" ht="13.8" hidden="false" customHeight="false" outlineLevel="0" collapsed="false">
      <c r="A17" s="139" t="s">
        <v>70</v>
      </c>
      <c r="B17" s="131" t="str">
        <f aca="false">IF('DATOS ACT CENTRO'!E6&lt;&gt;"",'DATOS ACT CENTRO'!E6,"")</f>
        <v/>
      </c>
      <c r="C17" s="0" t="str">
        <f aca="false">IF('DATOS ACT CENTRO'!F6&lt;&gt;"",'DATOS ACT CENTRO'!F6,"")</f>
        <v/>
      </c>
      <c r="D17" s="131" t="str">
        <f aca="false">IF('DATOS ACT CENTRO'!G6&lt;&gt;"",'DATOS ACT CENTRO'!G6,"")</f>
        <v/>
      </c>
      <c r="E17" s="131" t="str">
        <f aca="false">IF('DATOS ACT CENTRO'!H6&lt;&gt;"",'DATOS ACT CENTRO'!H6,"")</f>
        <v/>
      </c>
      <c r="F17" s="0" t="str">
        <f aca="false">IF('DATOS ACT CENTRO'!I6&lt;&gt;"",'DATOS ACT CENTRO'!I6,"")</f>
        <v/>
      </c>
      <c r="G17" s="131" t="str">
        <f aca="false">IF('DATOS ACT CENTRO'!J6&lt;&gt;"",'DATOS ACT CENTRO'!J6,"")</f>
        <v/>
      </c>
      <c r="H17" s="0" t="str">
        <f aca="false">IF('DATOS ACT CENTRO'!K6&lt;&gt;"",'DATOS ACT CENTRO'!K6,"")</f>
        <v/>
      </c>
      <c r="I17" s="131" t="str">
        <f aca="false">IF('DATOS ACT CENTRO'!L6&lt;&gt;"",'DATOS ACT CENTRO'!L6,"")</f>
        <v/>
      </c>
      <c r="J17" s="0" t="str">
        <f aca="false">IF('DATOS ACT CENTRO'!M6&lt;&gt;"",'DATOS ACT CENTRO'!M6,"")</f>
        <v/>
      </c>
      <c r="K17" s="0" t="str">
        <f aca="false">IF('DATOS ACT CENTRO'!N6&lt;&gt;"",'DATOS ACT CENTRO'!N6,"")</f>
        <v/>
      </c>
      <c r="L17" s="0" t="str">
        <f aca="false">IF('DATOS ACT CENTRO'!O6&lt;&gt;"",'DATOS ACT CENTRO'!O6,"")</f>
        <v/>
      </c>
      <c r="M17" s="0" t="str">
        <f aca="false">IF('DATOS ACT CENTRO'!P6&lt;&gt;"",'DATOS ACT CENTRO'!P6,"")</f>
        <v/>
      </c>
      <c r="N17" s="0" t="str">
        <f aca="false">IF('DATOS ACT CENTRO'!Q6&lt;&gt;"",'DATOS ACT CENTRO'!Q6,"")</f>
        <v/>
      </c>
      <c r="O17" s="0" t="str">
        <f aca="false">IF('DATOS ACT CENTRO'!R6&lt;&gt;"",'DATOS ACT CENTRO'!R6,"")</f>
        <v/>
      </c>
      <c r="P17" s="0" t="str">
        <f aca="false">IF('DATOS ACT CENTRO'!S6&lt;&gt;"",'DATOS ACT CENTRO'!S6,"")</f>
        <v/>
      </c>
      <c r="Q17" s="0" t="str">
        <f aca="false">IF('DATOS ACT CENTRO'!T6&lt;&gt;"",'DATOS ACT CENTRO'!T6,"")</f>
        <v/>
      </c>
      <c r="R17" s="0" t="str">
        <f aca="false">IF('DATOS ACT CENTRO'!U6&lt;&gt;"",'DATOS ACT CENTRO'!U6,"")</f>
        <v/>
      </c>
      <c r="S17" s="0" t="str">
        <f aca="false">IF('DATOS ACT CENTRO'!V6&lt;&gt;"",'DATOS ACT CENTRO'!V6,"")</f>
        <v/>
      </c>
      <c r="T17" s="0" t="str">
        <f aca="false">IF('DATOS ACT CENTRO'!W6&lt;&gt;"",'DATOS ACT CENTRO'!W6,"")</f>
        <v/>
      </c>
      <c r="U17" s="0" t="str">
        <f aca="false">IF('DATOS ACT CENTRO'!X6&lt;&gt;"",'DATOS ACT CENTRO'!X6,"")</f>
        <v/>
      </c>
      <c r="V17" s="0" t="str">
        <f aca="false">IF('DATOS ACT CENTRO'!Y6&lt;&gt;"",'DATOS ACT CENTRO'!Y6,"")</f>
        <v/>
      </c>
      <c r="W17" s="0" t="str">
        <f aca="false">IF('DATOS ACT CENTRO'!Z6&lt;&gt;"",'DATOS ACT CENTRO'!Z6,"")</f>
        <v/>
      </c>
      <c r="X17" s="0" t="str">
        <f aca="false">IF('DATOS ACT CENTRO'!AA6&lt;&gt;"",'DATOS ACT CENTRO'!AA6,"")</f>
        <v/>
      </c>
      <c r="Y17" s="0" t="str">
        <f aca="false">IF('DATOS ACT CENTRO'!AB6&lt;&gt;"",'DATOS ACT CENTRO'!AB6,"")</f>
        <v/>
      </c>
      <c r="Z17" s="0" t="str">
        <f aca="false">IF('DATOS ACT CENTRO'!AC6&lt;&gt;"",'DATOS ACT CENTRO'!AC6,"")</f>
        <v/>
      </c>
      <c r="AA17" s="0" t="str">
        <f aca="false">IF('DATOS ACT CENTRO'!AD6&lt;&gt;"",'DATOS ACT CENTRO'!AD6,"")</f>
        <v/>
      </c>
      <c r="AB17" s="0" t="str">
        <f aca="false">IF('DATOS ACT CENTRO'!AE6&lt;&gt;"",'DATOS ACT CENTRO'!AE6,"")</f>
        <v/>
      </c>
      <c r="AC17" s="0" t="str">
        <f aca="false">IF('DATOS ACT CENTRO'!AF6&lt;&gt;"",'DATOS ACT CENTRO'!AF6,"")</f>
        <v/>
      </c>
      <c r="AD17" s="0" t="str">
        <f aca="false">IF('DATOS ACT CENTRO'!AG6&lt;&gt;"",'DATOS ACT CENTRO'!AG6,"")</f>
        <v/>
      </c>
      <c r="AE17" s="0" t="str">
        <f aca="false">IF('DATOS ACT CENTRO'!AH6&lt;&gt;"",'DATOS ACT CENTRO'!AH6,"")</f>
        <v/>
      </c>
      <c r="AF17" s="0" t="str">
        <f aca="false">IF('DATOS ACT CENTRO'!AI6&lt;&gt;"",'DATOS ACT CENTRO'!AI6,"")</f>
        <v/>
      </c>
      <c r="AG17" s="0" t="str">
        <f aca="false">IF('DATOS ACT CENTRO'!AJ6&lt;&gt;"",'DATOS ACT CENTRO'!AJ6,"")</f>
        <v/>
      </c>
      <c r="AH17" s="0" t="str">
        <f aca="false">IF('DATOS ACT CENTRO'!AK6&lt;&gt;"",'DATOS ACT CENTRO'!AK6,"")</f>
        <v/>
      </c>
      <c r="AI17" s="0" t="str">
        <f aca="false">IF('DATOS ACT CENTRO'!AL6&lt;&gt;"",'DATOS ACT CENTRO'!AL6,"")</f>
        <v/>
      </c>
      <c r="AJ17" s="0" t="str">
        <f aca="false">IF('DATOS ACT CENTRO'!AM6&lt;&gt;"",'DATOS ACT CENTRO'!AM6,"")</f>
        <v/>
      </c>
      <c r="AK17" s="0" t="str">
        <f aca="false">IF('DATOS ACT CENTRO'!AN6&lt;&gt;"",'DATOS ACT CENTRO'!AN6,"")</f>
        <v/>
      </c>
      <c r="AL17" s="0" t="str">
        <f aca="false">IF('DATOS ACT CENTRO'!AO6&lt;&gt;"",'DATOS ACT CENTRO'!AO6,"")</f>
        <v/>
      </c>
      <c r="AM17" s="0" t="str">
        <f aca="false">IF('DATOS ACT CENTRO'!AP6&lt;&gt;"",'DATOS ACT CENTRO'!AP6,"")</f>
        <v/>
      </c>
      <c r="AN17" s="0" t="str">
        <f aca="false">IF('DATOS ACT CENTRO'!AQ6&lt;&gt;"",'DATOS ACT CENTRO'!AQ6,"")</f>
        <v/>
      </c>
      <c r="AO17" s="140" t="str">
        <f aca="false">IF('DATOS ACT CENTRO'!AR6&lt;&gt;"",'DATOS ACT CENTRO'!AR6,"")</f>
        <v/>
      </c>
    </row>
    <row r="18" customFormat="false" ht="13.8" hidden="false" customHeight="false" outlineLevel="0" collapsed="false">
      <c r="A18" s="139" t="s">
        <v>71</v>
      </c>
      <c r="B18" s="5" t="str">
        <f aca="false">IF('CONTROL ASISTENCIA'!B53&lt;&gt;"",'CONTROL ASISTENCIA'!B53,"")</f>
        <v/>
      </c>
      <c r="C18" s="5" t="str">
        <f aca="false">IF('CONTROL ASISTENCIA'!C53&lt;&gt;"",'CONTROL ASISTENCIA'!C53,"")</f>
        <v/>
      </c>
      <c r="D18" s="5" t="str">
        <f aca="false">IF('CONTROL ASISTENCIA'!D53&lt;&gt;"",'CONTROL ASISTENCIA'!D53,"")</f>
        <v/>
      </c>
      <c r="E18" s="5" t="str">
        <f aca="false">IF('CONTROL ASISTENCIA'!E53&lt;&gt;"",'CONTROL ASISTENCIA'!E53,"")</f>
        <v/>
      </c>
      <c r="F18" s="5" t="str">
        <f aca="false">IF('CONTROL ASISTENCIA'!F53&lt;&gt;"",'CONTROL ASISTENCIA'!F53,"")</f>
        <v/>
      </c>
      <c r="G18" s="5" t="str">
        <f aca="false">IF('CONTROL ASISTENCIA'!G53&lt;&gt;"",'CONTROL ASISTENCIA'!G53,"")</f>
        <v/>
      </c>
      <c r="H18" s="5" t="str">
        <f aca="false">IF('CONTROL ASISTENCIA'!H53&lt;&gt;"",'CONTROL ASISTENCIA'!H53,"")</f>
        <v/>
      </c>
      <c r="I18" s="5" t="str">
        <f aca="false">IF('CONTROL ASISTENCIA'!I53&lt;&gt;"",'CONTROL ASISTENCIA'!I53,"")</f>
        <v/>
      </c>
      <c r="J18" s="5" t="str">
        <f aca="false">IF('CONTROL ASISTENCIA'!J53&lt;&gt;"",'CONTROL ASISTENCIA'!J53,"")</f>
        <v/>
      </c>
      <c r="K18" s="5" t="str">
        <f aca="false">IF('CONTROL ASISTENCIA'!K53&lt;&gt;"",'CONTROL ASISTENCIA'!K53,"")</f>
        <v/>
      </c>
      <c r="L18" s="5" t="str">
        <f aca="false">IF('CONTROL ASISTENCIA'!L53&lt;&gt;"",'CONTROL ASISTENCIA'!L53,"")</f>
        <v/>
      </c>
      <c r="M18" s="5" t="str">
        <f aca="false">IF('CONTROL ASISTENCIA'!M53&lt;&gt;"",'CONTROL ASISTENCIA'!M53,"")</f>
        <v/>
      </c>
      <c r="N18" s="5" t="str">
        <f aca="false">IF('CONTROL ASISTENCIA'!N53&lt;&gt;"",'CONTROL ASISTENCIA'!N53,"")</f>
        <v/>
      </c>
      <c r="O18" s="5" t="str">
        <f aca="false">IF('CONTROL ASISTENCIA'!O53&lt;&gt;"",'CONTROL ASISTENCIA'!O53,"")</f>
        <v/>
      </c>
      <c r="P18" s="5" t="str">
        <f aca="false">IF('CONTROL ASISTENCIA'!P53&lt;&gt;"",'CONTROL ASISTENCIA'!P53,"")</f>
        <v/>
      </c>
      <c r="Q18" s="5" t="str">
        <f aca="false">IF('CONTROL ASISTENCIA'!Q53&lt;&gt;"",'CONTROL ASISTENCIA'!Q53,"")</f>
        <v/>
      </c>
      <c r="R18" s="5" t="str">
        <f aca="false">IF('CONTROL ASISTENCIA'!R53&lt;&gt;"",'CONTROL ASISTENCIA'!R53,"")</f>
        <v/>
      </c>
      <c r="S18" s="5" t="str">
        <f aca="false">IF('CONTROL ASISTENCIA'!S53&lt;&gt;"",'CONTROL ASISTENCIA'!S53,"")</f>
        <v/>
      </c>
      <c r="T18" s="5" t="str">
        <f aca="false">IF('CONTROL ASISTENCIA'!T53&lt;&gt;"",'CONTROL ASISTENCIA'!T53,"")</f>
        <v/>
      </c>
      <c r="U18" s="5" t="str">
        <f aca="false">IF('CONTROL ASISTENCIA'!U53&lt;&gt;"",'CONTROL ASISTENCIA'!U53,"")</f>
        <v/>
      </c>
      <c r="V18" s="5" t="str">
        <f aca="false">IF('CONTROL ASISTENCIA'!V53&lt;&gt;"",'CONTROL ASISTENCIA'!V53,"")</f>
        <v/>
      </c>
      <c r="W18" s="5" t="str">
        <f aca="false">IF('CONTROL ASISTENCIA'!W53&lt;&gt;"",'CONTROL ASISTENCIA'!W53,"")</f>
        <v/>
      </c>
      <c r="X18" s="5" t="str">
        <f aca="false">IF('CONTROL ASISTENCIA'!X53&lt;&gt;"",'CONTROL ASISTENCIA'!X53,"")</f>
        <v/>
      </c>
      <c r="Y18" s="5" t="str">
        <f aca="false">IF('CONTROL ASISTENCIA'!Y53&lt;&gt;"",'CONTROL ASISTENCIA'!Y53,"")</f>
        <v/>
      </c>
      <c r="Z18" s="5" t="str">
        <f aca="false">IF('CONTROL ASISTENCIA'!Z53&lt;&gt;"",'CONTROL ASISTENCIA'!Z53,"")</f>
        <v/>
      </c>
      <c r="AA18" s="5" t="str">
        <f aca="false">IF('CONTROL ASISTENCIA'!AA53&lt;&gt;"",'CONTROL ASISTENCIA'!AA53,"")</f>
        <v/>
      </c>
      <c r="AB18" s="5" t="str">
        <f aca="false">IF('CONTROL ASISTENCIA'!AB53&lt;&gt;"",'CONTROL ASISTENCIA'!AB53,"")</f>
        <v/>
      </c>
      <c r="AC18" s="5" t="str">
        <f aca="false">IF('CONTROL ASISTENCIA'!AC53&lt;&gt;"",'CONTROL ASISTENCIA'!AC53,"")</f>
        <v/>
      </c>
      <c r="AD18" s="5" t="str">
        <f aca="false">IF('CONTROL ASISTENCIA'!AD53&lt;&gt;"",'CONTROL ASISTENCIA'!AD53,"")</f>
        <v/>
      </c>
      <c r="AE18" s="5" t="str">
        <f aca="false">IF('CONTROL ASISTENCIA'!AE53&lt;&gt;"",'CONTROL ASISTENCIA'!AE53,"")</f>
        <v/>
      </c>
      <c r="AF18" s="5" t="str">
        <f aca="false">IF('CONTROL ASISTENCIA'!AF53&lt;&gt;"",'CONTROL ASISTENCIA'!AF53,"")</f>
        <v/>
      </c>
      <c r="AG18" s="5" t="str">
        <f aca="false">IF('CONTROL ASISTENCIA'!AG53&lt;&gt;"",'CONTROL ASISTENCIA'!AG53,"")</f>
        <v/>
      </c>
      <c r="AH18" s="5" t="str">
        <f aca="false">IF('CONTROL ASISTENCIA'!AH53&lt;&gt;"",'CONTROL ASISTENCIA'!AH53,"")</f>
        <v/>
      </c>
      <c r="AI18" s="5" t="str">
        <f aca="false">IF('CONTROL ASISTENCIA'!AI53&lt;&gt;"",'CONTROL ASISTENCIA'!AI53,"")</f>
        <v/>
      </c>
      <c r="AJ18" s="5" t="str">
        <f aca="false">IF('CONTROL ASISTENCIA'!AJ53&lt;&gt;"",'CONTROL ASISTENCIA'!AJ53,"")</f>
        <v/>
      </c>
      <c r="AK18" s="5" t="str">
        <f aca="false">IF('CONTROL ASISTENCIA'!AK53&lt;&gt;"",'CONTROL ASISTENCIA'!AK53,"")</f>
        <v/>
      </c>
      <c r="AL18" s="5" t="str">
        <f aca="false">IF('CONTROL ASISTENCIA'!AL53&lt;&gt;"",'CONTROL ASISTENCIA'!AL53,"")</f>
        <v/>
      </c>
      <c r="AM18" s="5" t="str">
        <f aca="false">IF('CONTROL ASISTENCIA'!AM53&lt;&gt;"",'CONTROL ASISTENCIA'!AM53,"")</f>
        <v/>
      </c>
      <c r="AN18" s="5" t="str">
        <f aca="false">IF('CONTROL ASISTENCIA'!AN53&lt;&gt;"",'CONTROL ASISTENCIA'!AN53,"")</f>
        <v/>
      </c>
      <c r="AO18" s="146" t="str">
        <f aca="false">IF('CONTROL ASISTENCIA'!AO53&lt;&gt;"",'CONTROL ASISTENCIA'!AO53,"")</f>
        <v/>
      </c>
    </row>
    <row r="19" customFormat="false" ht="13.8" hidden="false" customHeight="false" outlineLevel="0" collapsed="false">
      <c r="A19" s="139" t="s">
        <v>72</v>
      </c>
      <c r="B19" s="147" t="str">
        <f aca="false">IF(B12&lt;&gt;"",CONCATENATE("[",B39,"]"),"")</f>
        <v/>
      </c>
      <c r="C19" s="147" t="str">
        <f aca="false">IF(C12&lt;&gt;"",CONCATENATE("[",C39,"]"),"")</f>
        <v/>
      </c>
      <c r="D19" s="147" t="str">
        <f aca="false">IF(D12&lt;&gt;"",CONCATENATE("[",D39,"]"),"")</f>
        <v/>
      </c>
      <c r="E19" s="147" t="str">
        <f aca="false">IF(E12&lt;&gt;"",CONCATENATE("[",E39,"]"),"")</f>
        <v/>
      </c>
      <c r="F19" s="147" t="str">
        <f aca="false">IF(F12&lt;&gt;"",CONCATENATE("[",F39,"]"),"")</f>
        <v/>
      </c>
      <c r="G19" s="147" t="str">
        <f aca="false">IF(G12&lt;&gt;"",CONCATENATE("[",G39,"]"),"")</f>
        <v/>
      </c>
      <c r="H19" s="147" t="str">
        <f aca="false">IF(H12&lt;&gt;"",CONCATENATE("[",H39,"]"),"")</f>
        <v/>
      </c>
      <c r="I19" s="147" t="str">
        <f aca="false">IF(I12&lt;&gt;"",CONCATENATE("[",I39,"]"),"")</f>
        <v/>
      </c>
      <c r="J19" s="147" t="str">
        <f aca="false">IF(J12&lt;&gt;"",CONCATENATE("[",J39,"]"),"")</f>
        <v/>
      </c>
      <c r="K19" s="147" t="str">
        <f aca="false">IF(K12&lt;&gt;"",CONCATENATE("[",K39,"]"),"")</f>
        <v/>
      </c>
      <c r="L19" s="147" t="str">
        <f aca="false">IF(L12&lt;&gt;"",CONCATENATE("[",L39,"]"),"")</f>
        <v/>
      </c>
      <c r="M19" s="147" t="str">
        <f aca="false">IF(M12&lt;&gt;"",CONCATENATE("[",M39,"]"),"")</f>
        <v/>
      </c>
      <c r="N19" s="147" t="str">
        <f aca="false">IF(N12&lt;&gt;"",CONCATENATE("[",N39,"]"),"")</f>
        <v/>
      </c>
      <c r="O19" s="147" t="str">
        <f aca="false">IF(O12&lt;&gt;"",CONCATENATE("[",O39,"]"),"")</f>
        <v/>
      </c>
      <c r="P19" s="147" t="str">
        <f aca="false">IF(P12&lt;&gt;"",CONCATENATE("[",P39,"]"),"")</f>
        <v/>
      </c>
      <c r="Q19" s="147" t="str">
        <f aca="false">IF(Q12&lt;&gt;"",CONCATENATE("[",Q39,"]"),"")</f>
        <v/>
      </c>
      <c r="R19" s="147" t="str">
        <f aca="false">IF(R12&lt;&gt;"",CONCATENATE("[",R39,"]"),"")</f>
        <v/>
      </c>
      <c r="S19" s="147" t="str">
        <f aca="false">IF(S12&lt;&gt;"",CONCATENATE("[",S39,"]"),"")</f>
        <v/>
      </c>
      <c r="T19" s="147" t="str">
        <f aca="false">IF(T12&lt;&gt;"",CONCATENATE("[",T39,"]"),"")</f>
        <v/>
      </c>
      <c r="U19" s="147" t="str">
        <f aca="false">IF(U12&lt;&gt;"",CONCATENATE("[",U39,"]"),"")</f>
        <v/>
      </c>
      <c r="V19" s="147" t="str">
        <f aca="false">IF(V12&lt;&gt;"",CONCATENATE("[",V39,"]"),"")</f>
        <v/>
      </c>
      <c r="W19" s="147" t="str">
        <f aca="false">IF(W12&lt;&gt;"",CONCATENATE("[",W39,"]"),"")</f>
        <v/>
      </c>
      <c r="X19" s="147" t="str">
        <f aca="false">IF(X12&lt;&gt;"",CONCATENATE("[",X39,"]"),"")</f>
        <v/>
      </c>
      <c r="Y19" s="147" t="str">
        <f aca="false">IF(Y12&lt;&gt;"",CONCATENATE("[",Y39,"]"),"")</f>
        <v/>
      </c>
      <c r="Z19" s="147" t="str">
        <f aca="false">IF(Z12&lt;&gt;"",CONCATENATE("[",Z39,"]"),"")</f>
        <v/>
      </c>
      <c r="AA19" s="147" t="str">
        <f aca="false">IF(AA12&lt;&gt;"",CONCATENATE("[",AA39,"]"),"")</f>
        <v/>
      </c>
      <c r="AB19" s="147" t="str">
        <f aca="false">IF(AB12&lt;&gt;"",CONCATENATE("[",AB39,"]"),"")</f>
        <v/>
      </c>
      <c r="AC19" s="147" t="str">
        <f aca="false">IF(AC12&lt;&gt;"",CONCATENATE("[",AC39,"]"),"")</f>
        <v/>
      </c>
      <c r="AD19" s="147" t="str">
        <f aca="false">IF(AD12&lt;&gt;"",CONCATENATE("[",AD39,"]"),"")</f>
        <v/>
      </c>
      <c r="AE19" s="147" t="str">
        <f aca="false">IF(AE12&lt;&gt;"",CONCATENATE("[",AE39,"]"),"")</f>
        <v/>
      </c>
      <c r="AF19" s="147" t="str">
        <f aca="false">IF(AF12&lt;&gt;"",CONCATENATE("[",AF39,"]"),"")</f>
        <v/>
      </c>
      <c r="AG19" s="147" t="str">
        <f aca="false">IF(AG12&lt;&gt;"",CONCATENATE("[",AG39,"]"),"")</f>
        <v/>
      </c>
      <c r="AH19" s="147" t="str">
        <f aca="false">IF(AH12&lt;&gt;"",CONCATENATE("[",AH39,"]"),"")</f>
        <v/>
      </c>
      <c r="AI19" s="147" t="str">
        <f aca="false">IF(AI12&lt;&gt;"",CONCATENATE("[",AI39,"]"),"")</f>
        <v/>
      </c>
      <c r="AJ19" s="147" t="str">
        <f aca="false">IF(AJ12&lt;&gt;"",CONCATENATE("[",AJ39,"]"),"")</f>
        <v/>
      </c>
      <c r="AK19" s="147" t="str">
        <f aca="false">IF(AK12&lt;&gt;"",CONCATENATE("[",AK39,"]"),"")</f>
        <v/>
      </c>
      <c r="AL19" s="147" t="str">
        <f aca="false">IF(AL12&lt;&gt;"",CONCATENATE("[",AL39,"]"),"")</f>
        <v/>
      </c>
      <c r="AM19" s="147" t="str">
        <f aca="false">IF(AM12&lt;&gt;"",CONCATENATE("[",AM39,"]"),"")</f>
        <v/>
      </c>
      <c r="AN19" s="147" t="str">
        <f aca="false">IF(AN12&lt;&gt;"",CONCATENATE("[",AN39,"]"),"")</f>
        <v/>
      </c>
      <c r="AO19" s="148" t="str">
        <f aca="false">IF(AO12&lt;&gt;"",CONCATENATE("[",AO39,"]"),"")</f>
        <v/>
      </c>
    </row>
    <row r="21" customFormat="false" ht="13.8" hidden="false" customHeight="false" outlineLevel="0" collapsed="false">
      <c r="A21" s="0" t="s">
        <v>73</v>
      </c>
      <c r="B21" s="149" t="str">
        <f aca="false">CHAR(34)</f>
        <v>"</v>
      </c>
    </row>
    <row r="22" customFormat="false" ht="13.8" hidden="false" customHeight="false" outlineLevel="0" collapsed="false">
      <c r="A22" s="0" t="s">
        <v>74</v>
      </c>
      <c r="B22" s="150" t="str">
        <f aca="false">CONCATENATE(B21,A1,B21,": ",B21,B1,B21,", ",B21,A8,B21,": ",B21,B8,B21,", ",B21,A2,B21,": ",B21,B2,B21,", ",B21,A3,B21,": ",B21,B3,B21,", ",B21,A4,B21,": ",B21,B4,B21,", ",B21,A5,B21,": ",B21,B5,B21,", ",B21,A6,B21,": ",B21,B6,B21,", ",B21,A7,B21,": ",B21,B7,B21,", ",B21,A9,B21,": ",B21,B9,B21,",",B21,A10,B21,": ",B10,",",B21,A11,B21,":{ ",B21,B11,B21,":",B21,C11,B21,"}")</f>
        <v>"EJERCICIO": "2021-22", "DURACION_ACTIVIDAD": "0", "TIPO": "SEMINARIO", "ACTIVIDAD": "", "NSGAF": "0", "RESPONSABLE": " ", "CENTRO": "0", "LOCALIDAD": "", "CRÉDITOS": "0","PARTICIPANTES": [],"LISTA_PONENTES":{ "HORAS":"0"}</v>
      </c>
    </row>
    <row r="24" customFormat="false" ht="13.8" hidden="false" customHeight="false" outlineLevel="0" collapsed="false">
      <c r="B24" s="0" t="str">
        <f aca="false">IF(B12&lt;&gt;"",CONCATENATE($B$21,$A12,$B$21,": ",$B$21,B12,$B$21,", "),"")</f>
        <v/>
      </c>
      <c r="C24" s="0" t="str">
        <f aca="false">IF(C12&lt;&gt;"",CONCATENATE($B$21,$A12,$B$21,": ",$B$21,C12,$B$21,", "),"")</f>
        <v/>
      </c>
      <c r="D24" s="0" t="str">
        <f aca="false">IF(D12&lt;&gt;"",CONCATENATE($B$21,$A12,$B$21,": ",$B$21,D12,$B$21,", "),"")</f>
        <v/>
      </c>
      <c r="E24" s="0" t="str">
        <f aca="false">IF(E12&lt;&gt;"",CONCATENATE($B$21,$A12,$B$21,": ",$B$21,E12,$B$21,", "),"")</f>
        <v/>
      </c>
      <c r="F24" s="0" t="str">
        <f aca="false">IF(F12&lt;&gt;"",CONCATENATE($B$21,$A12,$B$21,": ",$B$21,F12,$B$21,", "),"")</f>
        <v/>
      </c>
      <c r="G24" s="0" t="str">
        <f aca="false">IF(G12&lt;&gt;"",CONCATENATE($B$21,$A12,$B$21,": ",$B$21,G12,$B$21,", "),"")</f>
        <v/>
      </c>
      <c r="H24" s="0" t="str">
        <f aca="false">IF(H12&lt;&gt;"",CONCATENATE($B$21,$A12,$B$21,": ",$B$21,H12,$B$21,", "),"")</f>
        <v/>
      </c>
      <c r="I24" s="0" t="str">
        <f aca="false">IF(I12&lt;&gt;"",CONCATENATE($B$21,$A12,$B$21,": ",$B$21,I12,$B$21,", "),"")</f>
        <v/>
      </c>
      <c r="J24" s="0" t="str">
        <f aca="false">IF(J12&lt;&gt;"",CONCATENATE($B$21,$A12,$B$21,": ",$B$21,J12,$B$21,", "),"")</f>
        <v/>
      </c>
      <c r="K24" s="0" t="str">
        <f aca="false">IF(K12&lt;&gt;"",CONCATENATE($B$21,$A12,$B$21,": ",$B$21,K12,$B$21,", "),"")</f>
        <v/>
      </c>
      <c r="L24" s="0" t="str">
        <f aca="false">IF(L12&lt;&gt;"",CONCATENATE($B$21,$A12,$B$21,": ",$B$21,L12,$B$21,", "),"")</f>
        <v/>
      </c>
      <c r="M24" s="0" t="str">
        <f aca="false">IF(M12&lt;&gt;"",CONCATENATE($B$21,$A12,$B$21,": ",$B$21,M12,$B$21,", "),"")</f>
        <v/>
      </c>
      <c r="N24" s="0" t="str">
        <f aca="false">IF(N12&lt;&gt;"",CONCATENATE($B$21,$A12,$B$21,": ",$B$21,N12,$B$21,", "),"")</f>
        <v/>
      </c>
      <c r="O24" s="0" t="str">
        <f aca="false">IF(O12&lt;&gt;"",CONCATENATE($B$21,$A12,$B$21,": ",$B$21,O12,$B$21,", "),"")</f>
        <v/>
      </c>
      <c r="P24" s="0" t="str">
        <f aca="false">IF(P12&lt;&gt;"",CONCATENATE($B$21,$A12,$B$21,": ",$B$21,P12,$B$21,", "),"")</f>
        <v/>
      </c>
      <c r="Q24" s="0" t="str">
        <f aca="false">IF(Q12&lt;&gt;"",CONCATENATE($B$21,$A12,$B$21,": ",$B$21,Q12,$B$21,", "),"")</f>
        <v/>
      </c>
      <c r="R24" s="0" t="str">
        <f aca="false">IF(R12&lt;&gt;"",CONCATENATE($B$21,$A12,$B$21,": ",$B$21,R12,$B$21,", "),"")</f>
        <v/>
      </c>
      <c r="S24" s="0" t="str">
        <f aca="false">IF(S12&lt;&gt;"",CONCATENATE($B$21,$A12,$B$21,": ",$B$21,S12,$B$21,", "),"")</f>
        <v/>
      </c>
      <c r="T24" s="0" t="str">
        <f aca="false">IF(T12&lt;&gt;"",CONCATENATE($B$21,$A12,$B$21,": ",$B$21,T12,$B$21,", "),"")</f>
        <v/>
      </c>
      <c r="U24" s="0" t="str">
        <f aca="false">IF(U12&lt;&gt;"",CONCATENATE($B$21,$A12,$B$21,": ",$B$21,U12,$B$21,", "),"")</f>
        <v/>
      </c>
      <c r="V24" s="0" t="str">
        <f aca="false">IF(V12&lt;&gt;"",CONCATENATE($B$21,$A12,$B$21,": ",$B$21,V12,$B$21,", "),"")</f>
        <v/>
      </c>
      <c r="W24" s="0" t="str">
        <f aca="false">IF(W12&lt;&gt;"",CONCATENATE($B$21,$A12,$B$21,": ",$B$21,W12,$B$21,", "),"")</f>
        <v/>
      </c>
      <c r="X24" s="0" t="str">
        <f aca="false">IF(X12&lt;&gt;"",CONCATENATE($B$21,$A12,$B$21,": ",$B$21,X12,$B$21,", "),"")</f>
        <v/>
      </c>
      <c r="Y24" s="0" t="str">
        <f aca="false">IF(Y12&lt;&gt;"",CONCATENATE($B$21,$A12,$B$21,": ",$B$21,Y12,$B$21,", "),"")</f>
        <v/>
      </c>
      <c r="Z24" s="0" t="str">
        <f aca="false">IF(Z12&lt;&gt;"",CONCATENATE($B$21,$A12,$B$21,": ",$B$21,Z12,$B$21,", "),"")</f>
        <v/>
      </c>
      <c r="AA24" s="0" t="str">
        <f aca="false">IF(AA12&lt;&gt;"",CONCATENATE($B$21,$A12,$B$21,": ",$B$21,AA12,$B$21,", "),"")</f>
        <v/>
      </c>
      <c r="AB24" s="0" t="str">
        <f aca="false">IF(AB12&lt;&gt;"",CONCATENATE($B$21,$A12,$B$21,": ",$B$21,AB12,$B$21,", "),"")</f>
        <v/>
      </c>
      <c r="AC24" s="0" t="str">
        <f aca="false">IF(AC12&lt;&gt;"",CONCATENATE($B$21,$A12,$B$21,": ",$B$21,AC12,$B$21,", "),"")</f>
        <v/>
      </c>
      <c r="AD24" s="0" t="str">
        <f aca="false">IF(AD12&lt;&gt;"",CONCATENATE($B$21,$A12,$B$21,": ",$B$21,AD12,$B$21,", "),"")</f>
        <v/>
      </c>
      <c r="AE24" s="0" t="str">
        <f aca="false">IF(AE12&lt;&gt;"",CONCATENATE($B$21,$A12,$B$21,": ",$B$21,AE12,$B$21,", "),"")</f>
        <v/>
      </c>
      <c r="AF24" s="0" t="str">
        <f aca="false">IF(AF12&lt;&gt;"",CONCATENATE($B$21,$A12,$B$21,": ",$B$21,AF12,$B$21,", "),"")</f>
        <v/>
      </c>
      <c r="AG24" s="0" t="str">
        <f aca="false">IF(AG12&lt;&gt;"",CONCATENATE($B$21,$A12,$B$21,": ",$B$21,AG12,$B$21,", "),"")</f>
        <v/>
      </c>
      <c r="AH24" s="0" t="str">
        <f aca="false">IF(AH12&lt;&gt;"",CONCATENATE($B$21,$A12,$B$21,": ",$B$21,AH12,$B$21,", "),"")</f>
        <v/>
      </c>
      <c r="AI24" s="0" t="str">
        <f aca="false">IF(AI12&lt;&gt;"",CONCATENATE($B$21,$A12,$B$21,": ",$B$21,AI12,$B$21,", "),"")</f>
        <v/>
      </c>
      <c r="AJ24" s="0" t="str">
        <f aca="false">IF(AJ12&lt;&gt;"",CONCATENATE($B$21,$A12,$B$21,": ",$B$21,AJ12,$B$21,", "),"")</f>
        <v/>
      </c>
      <c r="AK24" s="0" t="str">
        <f aca="false">IF(AK12&lt;&gt;"",CONCATENATE($B$21,$A12,$B$21,": ",$B$21,AK12,$B$21,", "),"")</f>
        <v/>
      </c>
      <c r="AL24" s="0" t="str">
        <f aca="false">IF(AL12&lt;&gt;"",CONCATENATE($B$21,$A12,$B$21,": ",$B$21,AL12,$B$21,", "),"")</f>
        <v/>
      </c>
      <c r="AM24" s="0" t="str">
        <f aca="false">IF(AM12&lt;&gt;"",CONCATENATE($B$21,$A12,$B$21,": ",$B$21,AM12,$B$21,", "),"")</f>
        <v/>
      </c>
      <c r="AN24" s="0" t="str">
        <f aca="false">IF(AN12&lt;&gt;"",CONCATENATE($B$21,$A12,$B$21,": ",$B$21,AN12,$B$21,", "),"")</f>
        <v/>
      </c>
      <c r="AO24" s="151" t="str">
        <f aca="false">IF(AO12&lt;&gt;"",CONCATENATE($B$21,$A12,$B$21,": ",$B$21,AO12,$B$21,", "),"")</f>
        <v/>
      </c>
    </row>
    <row r="25" customFormat="false" ht="13.8" hidden="false" customHeight="false" outlineLevel="0" collapsed="false">
      <c r="B25" s="0" t="str">
        <f aca="false">IF(B12&lt;&gt;"",CONCATENATE($B$21,$A13,$B$21,": ",$B$21,B13,$B$21,", "),"")</f>
        <v/>
      </c>
      <c r="C25" s="0" t="str">
        <f aca="false">IF(C12&lt;&gt;"",CONCATENATE($B$21,$A13,$B$21,": ",$B$21,C13,$B$21,", "),"")</f>
        <v/>
      </c>
      <c r="D25" s="0" t="str">
        <f aca="false">IF(D12&lt;&gt;"",CONCATENATE($B$21,$A13,$B$21,": ",$B$21,D13,$B$21,", "),"")</f>
        <v/>
      </c>
      <c r="E25" s="0" t="str">
        <f aca="false">IF(E12&lt;&gt;"",CONCATENATE($B$21,$A13,$B$21,": ",$B$21,E13,$B$21,", "),"")</f>
        <v/>
      </c>
      <c r="F25" s="0" t="str">
        <f aca="false">IF(F12&lt;&gt;"",CONCATENATE($B$21,$A13,$B$21,": ",$B$21,F13,$B$21,", "),"")</f>
        <v/>
      </c>
      <c r="G25" s="0" t="str">
        <f aca="false">IF(G12&lt;&gt;"",CONCATENATE($B$21,$A13,$B$21,": ",$B$21,G13,$B$21,", "),"")</f>
        <v/>
      </c>
      <c r="H25" s="0" t="str">
        <f aca="false">IF(H12&lt;&gt;"",CONCATENATE($B$21,$A13,$B$21,": ",$B$21,H13,$B$21,", "),"")</f>
        <v/>
      </c>
      <c r="I25" s="0" t="str">
        <f aca="false">IF(I12&lt;&gt;"",CONCATENATE($B$21,$A13,$B$21,": ",$B$21,I13,$B$21,", "),"")</f>
        <v/>
      </c>
      <c r="J25" s="0" t="str">
        <f aca="false">IF(J12&lt;&gt;"",CONCATENATE($B$21,$A13,$B$21,": ",$B$21,J13,$B$21,", "),"")</f>
        <v/>
      </c>
      <c r="K25" s="0" t="str">
        <f aca="false">IF(K12&lt;&gt;"",CONCATENATE($B$21,$A13,$B$21,": ",$B$21,K13,$B$21,", "),"")</f>
        <v/>
      </c>
      <c r="L25" s="0" t="str">
        <f aca="false">IF(L12&lt;&gt;"",CONCATENATE($B$21,$A13,$B$21,": ",$B$21,L13,$B$21,", "),"")</f>
        <v/>
      </c>
      <c r="M25" s="0" t="str">
        <f aca="false">IF(M12&lt;&gt;"",CONCATENATE($B$21,$A13,$B$21,": ",$B$21,M13,$B$21,", "),"")</f>
        <v/>
      </c>
      <c r="N25" s="0" t="str">
        <f aca="false">IF(N12&lt;&gt;"",CONCATENATE($B$21,$A13,$B$21,": ",$B$21,N13,$B$21,", "),"")</f>
        <v/>
      </c>
      <c r="O25" s="0" t="str">
        <f aca="false">IF(O12&lt;&gt;"",CONCATENATE($B$21,$A13,$B$21,": ",$B$21,O13,$B$21,", "),"")</f>
        <v/>
      </c>
      <c r="P25" s="0" t="str">
        <f aca="false">IF(P12&lt;&gt;"",CONCATENATE($B$21,$A13,$B$21,": ",$B$21,P13,$B$21,", "),"")</f>
        <v/>
      </c>
      <c r="Q25" s="0" t="str">
        <f aca="false">IF(Q12&lt;&gt;"",CONCATENATE($B$21,$A13,$B$21,": ",$B$21,Q13,$B$21,", "),"")</f>
        <v/>
      </c>
      <c r="R25" s="0" t="str">
        <f aca="false">IF(R12&lt;&gt;"",CONCATENATE($B$21,$A13,$B$21,": ",$B$21,R13,$B$21,", "),"")</f>
        <v/>
      </c>
      <c r="S25" s="0" t="str">
        <f aca="false">IF(S12&lt;&gt;"",CONCATENATE($B$21,$A13,$B$21,": ",$B$21,S13,$B$21,", "),"")</f>
        <v/>
      </c>
      <c r="T25" s="0" t="str">
        <f aca="false">IF(T12&lt;&gt;"",CONCATENATE($B$21,$A13,$B$21,": ",$B$21,T13,$B$21,", "),"")</f>
        <v/>
      </c>
      <c r="U25" s="0" t="str">
        <f aca="false">IF(U12&lt;&gt;"",CONCATENATE($B$21,$A13,$B$21,": ",$B$21,U13,$B$21,", "),"")</f>
        <v/>
      </c>
      <c r="V25" s="0" t="str">
        <f aca="false">IF(V12&lt;&gt;"",CONCATENATE($B$21,$A13,$B$21,": ",$B$21,V13,$B$21,", "),"")</f>
        <v/>
      </c>
      <c r="W25" s="0" t="str">
        <f aca="false">IF(W12&lt;&gt;"",CONCATENATE($B$21,$A13,$B$21,": ",$B$21,W13,$B$21,", "),"")</f>
        <v/>
      </c>
      <c r="X25" s="0" t="str">
        <f aca="false">IF(X12&lt;&gt;"",CONCATENATE($B$21,$A13,$B$21,": ",$B$21,X13,$B$21,", "),"")</f>
        <v/>
      </c>
      <c r="Y25" s="0" t="str">
        <f aca="false">IF(Y12&lt;&gt;"",CONCATENATE($B$21,$A13,$B$21,": ",$B$21,Y13,$B$21,", "),"")</f>
        <v/>
      </c>
      <c r="Z25" s="0" t="str">
        <f aca="false">IF(Z12&lt;&gt;"",CONCATENATE($B$21,$A13,$B$21,": ",$B$21,Z13,$B$21,", "),"")</f>
        <v/>
      </c>
      <c r="AA25" s="0" t="str">
        <f aca="false">IF(AA12&lt;&gt;"",CONCATENATE($B$21,$A13,$B$21,": ",$B$21,AA13,$B$21,", "),"")</f>
        <v/>
      </c>
      <c r="AB25" s="0" t="str">
        <f aca="false">IF(AB12&lt;&gt;"",CONCATENATE($B$21,$A13,$B$21,": ",$B$21,AB13,$B$21,", "),"")</f>
        <v/>
      </c>
      <c r="AC25" s="0" t="str">
        <f aca="false">IF(AC12&lt;&gt;"",CONCATENATE($B$21,$A13,$B$21,": ",$B$21,AC13,$B$21,", "),"")</f>
        <v/>
      </c>
      <c r="AD25" s="0" t="str">
        <f aca="false">IF(AD12&lt;&gt;"",CONCATENATE($B$21,$A13,$B$21,": ",$B$21,AD13,$B$21,", "),"")</f>
        <v/>
      </c>
      <c r="AE25" s="0" t="str">
        <f aca="false">IF(AE12&lt;&gt;"",CONCATENATE($B$21,$A13,$B$21,": ",$B$21,AE13,$B$21,", "),"")</f>
        <v/>
      </c>
      <c r="AF25" s="0" t="str">
        <f aca="false">IF(AF12&lt;&gt;"",CONCATENATE($B$21,$A13,$B$21,": ",$B$21,AF13,$B$21,", "),"")</f>
        <v/>
      </c>
      <c r="AG25" s="0" t="str">
        <f aca="false">IF(AG12&lt;&gt;"",CONCATENATE($B$21,$A13,$B$21,": ",$B$21,AG13,$B$21,", "),"")</f>
        <v/>
      </c>
      <c r="AH25" s="0" t="str">
        <f aca="false">IF(AH12&lt;&gt;"",CONCATENATE($B$21,$A13,$B$21,": ",$B$21,AH13,$B$21,", "),"")</f>
        <v/>
      </c>
      <c r="AI25" s="0" t="str">
        <f aca="false">IF(AI12&lt;&gt;"",CONCATENATE($B$21,$A13,$B$21,": ",$B$21,AI13,$B$21,", "),"")</f>
        <v/>
      </c>
      <c r="AJ25" s="0" t="str">
        <f aca="false">IF(AJ12&lt;&gt;"",CONCATENATE($B$21,$A13,$B$21,": ",$B$21,AJ13,$B$21,", "),"")</f>
        <v/>
      </c>
      <c r="AK25" s="0" t="str">
        <f aca="false">IF(AK12&lt;&gt;"",CONCATENATE($B$21,$A13,$B$21,": ",$B$21,AK13,$B$21,", "),"")</f>
        <v/>
      </c>
      <c r="AL25" s="0" t="str">
        <f aca="false">IF(AL12&lt;&gt;"",CONCATENATE($B$21,$A13,$B$21,": ",$B$21,AL13,$B$21,", "),"")</f>
        <v/>
      </c>
      <c r="AM25" s="0" t="str">
        <f aca="false">IF(AM12&lt;&gt;"",CONCATENATE($B$21,$A13,$B$21,": ",$B$21,AM13,$B$21,", "),"")</f>
        <v/>
      </c>
      <c r="AN25" s="0" t="str">
        <f aca="false">IF(AN12&lt;&gt;"",CONCATENATE($B$21,$A13,$B$21,": ",$B$21,AN13,$B$21,", "),"")</f>
        <v/>
      </c>
      <c r="AO25" s="151" t="str">
        <f aca="false">IF(AO12&lt;&gt;"",CONCATENATE($B$21,$A13,$B$21,": ",$B$21,AO13,$B$21,", "),"")</f>
        <v/>
      </c>
    </row>
    <row r="26" customFormat="false" ht="13.8" hidden="false" customHeight="false" outlineLevel="0" collapsed="false">
      <c r="B26" s="0" t="str">
        <f aca="false">IF(B12&lt;&gt;"",CONCATENATE($B$21,$A14,$B$21,": ",$B$21,B14,$B$21,", "),"")</f>
        <v/>
      </c>
      <c r="C26" s="0" t="str">
        <f aca="false">IF(C12&lt;&gt;"",CONCATENATE($B$21,$A14,$B$21,": ",$B$21,C14,$B$21,", "),"")</f>
        <v/>
      </c>
      <c r="D26" s="0" t="str">
        <f aca="false">IF(D12&lt;&gt;"",CONCATENATE($B$21,$A14,$B$21,": ",$B$21,D14,$B$21,", "),"")</f>
        <v/>
      </c>
      <c r="E26" s="0" t="str">
        <f aca="false">IF(E12&lt;&gt;"",CONCATENATE($B$21,$A14,$B$21,": ",$B$21,E14,$B$21,", "),"")</f>
        <v/>
      </c>
      <c r="F26" s="0" t="str">
        <f aca="false">IF(F12&lt;&gt;"",CONCATENATE($B$21,$A14,$B$21,": ",$B$21,F14,$B$21,", "),"")</f>
        <v/>
      </c>
      <c r="G26" s="0" t="str">
        <f aca="false">IF(G12&lt;&gt;"",CONCATENATE($B$21,$A14,$B$21,": ",$B$21,G14,$B$21,", "),"")</f>
        <v/>
      </c>
      <c r="H26" s="0" t="str">
        <f aca="false">IF(H12&lt;&gt;"",CONCATENATE($B$21,$A14,$B$21,": ",$B$21,H14,$B$21,", "),"")</f>
        <v/>
      </c>
      <c r="I26" s="0" t="str">
        <f aca="false">IF(I12&lt;&gt;"",CONCATENATE($B$21,$A14,$B$21,": ",$B$21,I14,$B$21,", "),"")</f>
        <v/>
      </c>
      <c r="J26" s="0" t="str">
        <f aca="false">IF(J12&lt;&gt;"",CONCATENATE($B$21,$A14,$B$21,": ",$B$21,J14,$B$21,", "),"")</f>
        <v/>
      </c>
      <c r="K26" s="0" t="str">
        <f aca="false">IF(K12&lt;&gt;"",CONCATENATE($B$21,$A14,$B$21,": ",$B$21,K14,$B$21,", "),"")</f>
        <v/>
      </c>
      <c r="L26" s="0" t="str">
        <f aca="false">IF(L12&lt;&gt;"",CONCATENATE($B$21,$A14,$B$21,": ",$B$21,L14,$B$21,", "),"")</f>
        <v/>
      </c>
      <c r="M26" s="0" t="str">
        <f aca="false">IF(M12&lt;&gt;"",CONCATENATE($B$21,$A14,$B$21,": ",$B$21,M14,$B$21,", "),"")</f>
        <v/>
      </c>
      <c r="N26" s="0" t="str">
        <f aca="false">IF(N12&lt;&gt;"",CONCATENATE($B$21,$A14,$B$21,": ",$B$21,N14,$B$21,", "),"")</f>
        <v/>
      </c>
      <c r="O26" s="0" t="str">
        <f aca="false">IF(O12&lt;&gt;"",CONCATENATE($B$21,$A14,$B$21,": ",$B$21,O14,$B$21,", "),"")</f>
        <v/>
      </c>
      <c r="P26" s="0" t="str">
        <f aca="false">IF(P12&lt;&gt;"",CONCATENATE($B$21,$A14,$B$21,": ",$B$21,P14,$B$21,", "),"")</f>
        <v/>
      </c>
      <c r="Q26" s="0" t="str">
        <f aca="false">IF(Q12&lt;&gt;"",CONCATENATE($B$21,$A14,$B$21,": ",$B$21,Q14,$B$21,", "),"")</f>
        <v/>
      </c>
      <c r="R26" s="0" t="str">
        <f aca="false">IF(R12&lt;&gt;"",CONCATENATE($B$21,$A14,$B$21,": ",$B$21,R14,$B$21,", "),"")</f>
        <v/>
      </c>
      <c r="S26" s="0" t="str">
        <f aca="false">IF(S12&lt;&gt;"",CONCATENATE($B$21,$A14,$B$21,": ",$B$21,S14,$B$21,", "),"")</f>
        <v/>
      </c>
      <c r="T26" s="0" t="str">
        <f aca="false">IF(T12&lt;&gt;"",CONCATENATE($B$21,$A14,$B$21,": ",$B$21,T14,$B$21,", "),"")</f>
        <v/>
      </c>
      <c r="U26" s="0" t="str">
        <f aca="false">IF(U12&lt;&gt;"",CONCATENATE($B$21,$A14,$B$21,": ",$B$21,U14,$B$21,", "),"")</f>
        <v/>
      </c>
      <c r="V26" s="0" t="str">
        <f aca="false">IF(V12&lt;&gt;"",CONCATENATE($B$21,$A14,$B$21,": ",$B$21,V14,$B$21,", "),"")</f>
        <v/>
      </c>
      <c r="W26" s="0" t="str">
        <f aca="false">IF(W12&lt;&gt;"",CONCATENATE($B$21,$A14,$B$21,": ",$B$21,W14,$B$21,", "),"")</f>
        <v/>
      </c>
      <c r="X26" s="0" t="str">
        <f aca="false">IF(X12&lt;&gt;"",CONCATENATE($B$21,$A14,$B$21,": ",$B$21,X14,$B$21,", "),"")</f>
        <v/>
      </c>
      <c r="Y26" s="0" t="str">
        <f aca="false">IF(Y12&lt;&gt;"",CONCATENATE($B$21,$A14,$B$21,": ",$B$21,Y14,$B$21,", "),"")</f>
        <v/>
      </c>
      <c r="Z26" s="0" t="str">
        <f aca="false">IF(Z12&lt;&gt;"",CONCATENATE($B$21,$A14,$B$21,": ",$B$21,Z14,$B$21,", "),"")</f>
        <v/>
      </c>
      <c r="AA26" s="0" t="str">
        <f aca="false">IF(AA12&lt;&gt;"",CONCATENATE($B$21,$A14,$B$21,": ",$B$21,AA14,$B$21,", "),"")</f>
        <v/>
      </c>
      <c r="AB26" s="0" t="str">
        <f aca="false">IF(AB12&lt;&gt;"",CONCATENATE($B$21,$A14,$B$21,": ",$B$21,AB14,$B$21,", "),"")</f>
        <v/>
      </c>
      <c r="AC26" s="0" t="str">
        <f aca="false">IF(AC12&lt;&gt;"",CONCATENATE($B$21,$A14,$B$21,": ",$B$21,AC14,$B$21,", "),"")</f>
        <v/>
      </c>
      <c r="AD26" s="0" t="str">
        <f aca="false">IF(AD12&lt;&gt;"",CONCATENATE($B$21,$A14,$B$21,": ",$B$21,AD14,$B$21,", "),"")</f>
        <v/>
      </c>
      <c r="AE26" s="0" t="str">
        <f aca="false">IF(AE12&lt;&gt;"",CONCATENATE($B$21,$A14,$B$21,": ",$B$21,AE14,$B$21,", "),"")</f>
        <v/>
      </c>
      <c r="AF26" s="0" t="str">
        <f aca="false">IF(AF12&lt;&gt;"",CONCATENATE($B$21,$A14,$B$21,": ",$B$21,AF14,$B$21,", "),"")</f>
        <v/>
      </c>
      <c r="AG26" s="0" t="str">
        <f aca="false">IF(AG12&lt;&gt;"",CONCATENATE($B$21,$A14,$B$21,": ",$B$21,AG14,$B$21,", "),"")</f>
        <v/>
      </c>
      <c r="AH26" s="0" t="str">
        <f aca="false">IF(AH12&lt;&gt;"",CONCATENATE($B$21,$A14,$B$21,": ",$B$21,AH14,$B$21,", "),"")</f>
        <v/>
      </c>
      <c r="AI26" s="0" t="str">
        <f aca="false">IF(AI12&lt;&gt;"",CONCATENATE($B$21,$A14,$B$21,": ",$B$21,AI14,$B$21,", "),"")</f>
        <v/>
      </c>
      <c r="AJ26" s="0" t="str">
        <f aca="false">IF(AJ12&lt;&gt;"",CONCATENATE($B$21,$A14,$B$21,": ",$B$21,AJ14,$B$21,", "),"")</f>
        <v/>
      </c>
      <c r="AK26" s="0" t="str">
        <f aca="false">IF(AK12&lt;&gt;"",CONCATENATE($B$21,$A14,$B$21,": ",$B$21,AK14,$B$21,", "),"")</f>
        <v/>
      </c>
      <c r="AL26" s="0" t="str">
        <f aca="false">IF(AL12&lt;&gt;"",CONCATENATE($B$21,$A14,$B$21,": ",$B$21,AL14,$B$21,", "),"")</f>
        <v/>
      </c>
      <c r="AM26" s="0" t="str">
        <f aca="false">IF(AM12&lt;&gt;"",CONCATENATE($B$21,$A14,$B$21,": ",$B$21,AM14,$B$21,", "),"")</f>
        <v/>
      </c>
      <c r="AN26" s="0" t="str">
        <f aca="false">IF(AN12&lt;&gt;"",CONCATENATE($B$21,$A14,$B$21,": ",$B$21,AN14,$B$21,", "),"")</f>
        <v/>
      </c>
      <c r="AO26" s="151" t="str">
        <f aca="false">IF(AO12&lt;&gt;"",CONCATENATE($B$21,$A14,$B$21,": ",$B$21,AO14,$B$21,", "),"")</f>
        <v/>
      </c>
    </row>
    <row r="27" customFormat="false" ht="13.8" hidden="false" customHeight="false" outlineLevel="0" collapsed="false">
      <c r="B27" s="0" t="str">
        <f aca="false">IF(B12&lt;&gt;"",CONCATENATE($B$21,$A15,$B$21,": ",$B$21,B15,$B$21,", "),"")</f>
        <v/>
      </c>
      <c r="C27" s="0" t="str">
        <f aca="false">IF(C12&lt;&gt;"",CONCATENATE($B$21,$A15,$B$21,": ",$B$21,C15,$B$21,", "),"")</f>
        <v/>
      </c>
      <c r="D27" s="0" t="str">
        <f aca="false">IF(D12&lt;&gt;"",CONCATENATE($B$21,$A15,$B$21,": ",$B$21,D15,$B$21,", "),"")</f>
        <v/>
      </c>
      <c r="E27" s="0" t="str">
        <f aca="false">IF(E12&lt;&gt;"",CONCATENATE($B$21,$A15,$B$21,": ",$B$21,E15,$B$21,", "),"")</f>
        <v/>
      </c>
      <c r="F27" s="0" t="str">
        <f aca="false">IF(F12&lt;&gt;"",CONCATENATE($B$21,$A15,$B$21,": ",$B$21,F15,$B$21,", "),"")</f>
        <v/>
      </c>
      <c r="G27" s="0" t="str">
        <f aca="false">IF(G12&lt;&gt;"",CONCATENATE($B$21,$A15,$B$21,": ",$B$21,G15,$B$21,", "),"")</f>
        <v/>
      </c>
      <c r="H27" s="0" t="str">
        <f aca="false">IF(H12&lt;&gt;"",CONCATENATE($B$21,$A15,$B$21,": ",$B$21,H15,$B$21,", "),"")</f>
        <v/>
      </c>
      <c r="I27" s="0" t="str">
        <f aca="false">IF(I12&lt;&gt;"",CONCATENATE($B$21,$A15,$B$21,": ",$B$21,I15,$B$21,", "),"")</f>
        <v/>
      </c>
      <c r="J27" s="0" t="str">
        <f aca="false">IF(J12&lt;&gt;"",CONCATENATE($B$21,$A15,$B$21,": ",$B$21,J15,$B$21,", "),"")</f>
        <v/>
      </c>
      <c r="K27" s="0" t="str">
        <f aca="false">IF(K12&lt;&gt;"",CONCATENATE($B$21,$A15,$B$21,": ",$B$21,K15,$B$21,", "),"")</f>
        <v/>
      </c>
      <c r="L27" s="0" t="str">
        <f aca="false">IF(L12&lt;&gt;"",CONCATENATE($B$21,$A15,$B$21,": ",$B$21,L15,$B$21,", "),"")</f>
        <v/>
      </c>
      <c r="M27" s="0" t="str">
        <f aca="false">IF(M12&lt;&gt;"",CONCATENATE($B$21,$A15,$B$21,": ",$B$21,M15,$B$21,", "),"")</f>
        <v/>
      </c>
      <c r="N27" s="0" t="str">
        <f aca="false">IF(N12&lt;&gt;"",CONCATENATE($B$21,$A15,$B$21,": ",$B$21,N15,$B$21,", "),"")</f>
        <v/>
      </c>
      <c r="O27" s="0" t="str">
        <f aca="false">IF(O12&lt;&gt;"",CONCATENATE($B$21,$A15,$B$21,": ",$B$21,O15,$B$21,", "),"")</f>
        <v/>
      </c>
      <c r="P27" s="0" t="str">
        <f aca="false">IF(P12&lt;&gt;"",CONCATENATE($B$21,$A15,$B$21,": ",$B$21,P15,$B$21,", "),"")</f>
        <v/>
      </c>
      <c r="Q27" s="0" t="str">
        <f aca="false">IF(Q12&lt;&gt;"",CONCATENATE($B$21,$A15,$B$21,": ",$B$21,Q15,$B$21,", "),"")</f>
        <v/>
      </c>
      <c r="R27" s="0" t="str">
        <f aca="false">IF(R12&lt;&gt;"",CONCATENATE($B$21,$A15,$B$21,": ",$B$21,R15,$B$21,", "),"")</f>
        <v/>
      </c>
      <c r="S27" s="0" t="str">
        <f aca="false">IF(S12&lt;&gt;"",CONCATENATE($B$21,$A15,$B$21,": ",$B$21,S15,$B$21,", "),"")</f>
        <v/>
      </c>
      <c r="T27" s="0" t="str">
        <f aca="false">IF(T12&lt;&gt;"",CONCATENATE($B$21,$A15,$B$21,": ",$B$21,T15,$B$21,", "),"")</f>
        <v/>
      </c>
      <c r="U27" s="0" t="str">
        <f aca="false">IF(U12&lt;&gt;"",CONCATENATE($B$21,$A15,$B$21,": ",$B$21,U15,$B$21,", "),"")</f>
        <v/>
      </c>
      <c r="V27" s="0" t="str">
        <f aca="false">IF(V12&lt;&gt;"",CONCATENATE($B$21,$A15,$B$21,": ",$B$21,V15,$B$21,", "),"")</f>
        <v/>
      </c>
      <c r="W27" s="0" t="str">
        <f aca="false">IF(W12&lt;&gt;"",CONCATENATE($B$21,$A15,$B$21,": ",$B$21,W15,$B$21,", "),"")</f>
        <v/>
      </c>
      <c r="X27" s="0" t="str">
        <f aca="false">IF(X12&lt;&gt;"",CONCATENATE($B$21,$A15,$B$21,": ",$B$21,X15,$B$21,", "),"")</f>
        <v/>
      </c>
      <c r="Y27" s="0" t="str">
        <f aca="false">IF(Y12&lt;&gt;"",CONCATENATE($B$21,$A15,$B$21,": ",$B$21,Y15,$B$21,", "),"")</f>
        <v/>
      </c>
      <c r="Z27" s="0" t="str">
        <f aca="false">IF(Z12&lt;&gt;"",CONCATENATE($B$21,$A15,$B$21,": ",$B$21,Z15,$B$21,", "),"")</f>
        <v/>
      </c>
      <c r="AA27" s="0" t="str">
        <f aca="false">IF(AA12&lt;&gt;"",CONCATENATE($B$21,$A15,$B$21,": ",$B$21,AA15,$B$21,", "),"")</f>
        <v/>
      </c>
      <c r="AB27" s="0" t="str">
        <f aca="false">IF(AB12&lt;&gt;"",CONCATENATE($B$21,$A15,$B$21,": ",$B$21,AB15,$B$21,", "),"")</f>
        <v/>
      </c>
      <c r="AC27" s="0" t="str">
        <f aca="false">IF(AC12&lt;&gt;"",CONCATENATE($B$21,$A15,$B$21,": ",$B$21,AC15,$B$21,", "),"")</f>
        <v/>
      </c>
      <c r="AD27" s="0" t="str">
        <f aca="false">IF(AD12&lt;&gt;"",CONCATENATE($B$21,$A15,$B$21,": ",$B$21,AD15,$B$21,", "),"")</f>
        <v/>
      </c>
      <c r="AE27" s="0" t="str">
        <f aca="false">IF(AE12&lt;&gt;"",CONCATENATE($B$21,$A15,$B$21,": ",$B$21,AE15,$B$21,", "),"")</f>
        <v/>
      </c>
      <c r="AF27" s="0" t="str">
        <f aca="false">IF(AF12&lt;&gt;"",CONCATENATE($B$21,$A15,$B$21,": ",$B$21,AF15,$B$21,", "),"")</f>
        <v/>
      </c>
      <c r="AG27" s="0" t="str">
        <f aca="false">IF(AG12&lt;&gt;"",CONCATENATE($B$21,$A15,$B$21,": ",$B$21,AG15,$B$21,", "),"")</f>
        <v/>
      </c>
      <c r="AH27" s="0" t="str">
        <f aca="false">IF(AH12&lt;&gt;"",CONCATENATE($B$21,$A15,$B$21,": ",$B$21,AH15,$B$21,", "),"")</f>
        <v/>
      </c>
      <c r="AI27" s="0" t="str">
        <f aca="false">IF(AI12&lt;&gt;"",CONCATENATE($B$21,$A15,$B$21,": ",$B$21,AI15,$B$21,", "),"")</f>
        <v/>
      </c>
      <c r="AJ27" s="0" t="str">
        <f aca="false">IF(AJ12&lt;&gt;"",CONCATENATE($B$21,$A15,$B$21,": ",$B$21,AJ15,$B$21,", "),"")</f>
        <v/>
      </c>
      <c r="AK27" s="0" t="str">
        <f aca="false">IF(AK12&lt;&gt;"",CONCATENATE($B$21,$A15,$B$21,": ",$B$21,AK15,$B$21,", "),"")</f>
        <v/>
      </c>
      <c r="AL27" s="0" t="str">
        <f aca="false">IF(AL12&lt;&gt;"",CONCATENATE($B$21,$A15,$B$21,": ",$B$21,AL15,$B$21,", "),"")</f>
        <v/>
      </c>
      <c r="AM27" s="0" t="str">
        <f aca="false">IF(AM12&lt;&gt;"",CONCATENATE($B$21,$A15,$B$21,": ",$B$21,AM15,$B$21,", "),"")</f>
        <v/>
      </c>
      <c r="AN27" s="0" t="str">
        <f aca="false">IF(AN12&lt;&gt;"",CONCATENATE($B$21,$A15,$B$21,": ",$B$21,AN15,$B$21,", "),"")</f>
        <v/>
      </c>
      <c r="AO27" s="151" t="str">
        <f aca="false">IF(AO12&lt;&gt;"",CONCATENATE($B$21,$A15,$B$21,": ",$B$21,AO15,$B$21,", "),"")</f>
        <v/>
      </c>
    </row>
    <row r="28" customFormat="false" ht="13.8" hidden="false" customHeight="false" outlineLevel="0" collapsed="false">
      <c r="B28" s="0" t="str">
        <f aca="false">IF(B12&lt;&gt;"",CONCATENATE($B$21,$A16,$B$21,": ",$B$21,B16,$B$21,", "),"")</f>
        <v/>
      </c>
      <c r="C28" s="0" t="str">
        <f aca="false">IF(C12&lt;&gt;"",CONCATENATE($B$21,$A16,$B$21,": ",$B$21,C16,$B$21,", "),"")</f>
        <v/>
      </c>
      <c r="D28" s="0" t="str">
        <f aca="false">IF(D12&lt;&gt;"",CONCATENATE($B$21,$A16,$B$21,": ",$B$21,D16,$B$21,", "),"")</f>
        <v/>
      </c>
      <c r="E28" s="0" t="str">
        <f aca="false">IF(E12&lt;&gt;"",CONCATENATE($B$21,$A16,$B$21,": ",$B$21,E16,$B$21,", "),"")</f>
        <v/>
      </c>
      <c r="F28" s="0" t="str">
        <f aca="false">IF(F12&lt;&gt;"",CONCATENATE($B$21,$A16,$B$21,": ",$B$21,F16,$B$21,", "),"")</f>
        <v/>
      </c>
      <c r="G28" s="0" t="str">
        <f aca="false">IF(G12&lt;&gt;"",CONCATENATE($B$21,$A16,$B$21,": ",$B$21,G16,$B$21,", "),"")</f>
        <v/>
      </c>
      <c r="H28" s="0" t="str">
        <f aca="false">IF(H12&lt;&gt;"",CONCATENATE($B$21,$A16,$B$21,": ",$B$21,H16,$B$21,", "),"")</f>
        <v/>
      </c>
      <c r="I28" s="0" t="str">
        <f aca="false">IF(I12&lt;&gt;"",CONCATENATE($B$21,$A16,$B$21,": ",$B$21,I16,$B$21,", "),"")</f>
        <v/>
      </c>
      <c r="J28" s="0" t="str">
        <f aca="false">IF(J12&lt;&gt;"",CONCATENATE($B$21,$A16,$B$21,": ",$B$21,J16,$B$21,", "),"")</f>
        <v/>
      </c>
      <c r="K28" s="0" t="str">
        <f aca="false">IF(K12&lt;&gt;"",CONCATENATE($B$21,$A16,$B$21,": ",$B$21,K16,$B$21,", "),"")</f>
        <v/>
      </c>
      <c r="L28" s="0" t="str">
        <f aca="false">IF(L12&lt;&gt;"",CONCATENATE($B$21,$A16,$B$21,": ",$B$21,L16,$B$21,", "),"")</f>
        <v/>
      </c>
      <c r="M28" s="0" t="str">
        <f aca="false">IF(M12&lt;&gt;"",CONCATENATE($B$21,$A16,$B$21,": ",$B$21,M16,$B$21,", "),"")</f>
        <v/>
      </c>
      <c r="N28" s="0" t="str">
        <f aca="false">IF(N12&lt;&gt;"",CONCATENATE($B$21,$A16,$B$21,": ",$B$21,N16,$B$21,", "),"")</f>
        <v/>
      </c>
      <c r="O28" s="0" t="str">
        <f aca="false">IF(O12&lt;&gt;"",CONCATENATE($B$21,$A16,$B$21,": ",$B$21,O16,$B$21,", "),"")</f>
        <v/>
      </c>
      <c r="P28" s="0" t="str">
        <f aca="false">IF(P12&lt;&gt;"",CONCATENATE($B$21,$A16,$B$21,": ",$B$21,P16,$B$21,", "),"")</f>
        <v/>
      </c>
      <c r="Q28" s="0" t="str">
        <f aca="false">IF(Q12&lt;&gt;"",CONCATENATE($B$21,$A16,$B$21,": ",$B$21,Q16,$B$21,", "),"")</f>
        <v/>
      </c>
      <c r="R28" s="0" t="str">
        <f aca="false">IF(R12&lt;&gt;"",CONCATENATE($B$21,$A16,$B$21,": ",$B$21,R16,$B$21,", "),"")</f>
        <v/>
      </c>
      <c r="S28" s="0" t="str">
        <f aca="false">IF(S12&lt;&gt;"",CONCATENATE($B$21,$A16,$B$21,": ",$B$21,S16,$B$21,", "),"")</f>
        <v/>
      </c>
      <c r="T28" s="0" t="str">
        <f aca="false">IF(T12&lt;&gt;"",CONCATENATE($B$21,$A16,$B$21,": ",$B$21,T16,$B$21,", "),"")</f>
        <v/>
      </c>
      <c r="U28" s="0" t="str">
        <f aca="false">IF(U12&lt;&gt;"",CONCATENATE($B$21,$A16,$B$21,": ",$B$21,U16,$B$21,", "),"")</f>
        <v/>
      </c>
      <c r="V28" s="0" t="str">
        <f aca="false">IF(V12&lt;&gt;"",CONCATENATE($B$21,$A16,$B$21,": ",$B$21,V16,$B$21,", "),"")</f>
        <v/>
      </c>
      <c r="W28" s="0" t="str">
        <f aca="false">IF(W12&lt;&gt;"",CONCATENATE($B$21,$A16,$B$21,": ",$B$21,W16,$B$21,", "),"")</f>
        <v/>
      </c>
      <c r="X28" s="0" t="str">
        <f aca="false">IF(X12&lt;&gt;"",CONCATENATE($B$21,$A16,$B$21,": ",$B$21,X16,$B$21,", "),"")</f>
        <v/>
      </c>
      <c r="Y28" s="0" t="str">
        <f aca="false">IF(Y12&lt;&gt;"",CONCATENATE($B$21,$A16,$B$21,": ",$B$21,Y16,$B$21,", "),"")</f>
        <v/>
      </c>
      <c r="Z28" s="0" t="str">
        <f aca="false">IF(Z12&lt;&gt;"",CONCATENATE($B$21,$A16,$B$21,": ",$B$21,Z16,$B$21,", "),"")</f>
        <v/>
      </c>
      <c r="AA28" s="0" t="str">
        <f aca="false">IF(AA12&lt;&gt;"",CONCATENATE($B$21,$A16,$B$21,": ",$B$21,AA16,$B$21,", "),"")</f>
        <v/>
      </c>
      <c r="AB28" s="0" t="str">
        <f aca="false">IF(AB12&lt;&gt;"",CONCATENATE($B$21,$A16,$B$21,": ",$B$21,AB16,$B$21,", "),"")</f>
        <v/>
      </c>
      <c r="AC28" s="0" t="str">
        <f aca="false">IF(AC12&lt;&gt;"",CONCATENATE($B$21,$A16,$B$21,": ",$B$21,AC16,$B$21,", "),"")</f>
        <v/>
      </c>
      <c r="AD28" s="0" t="str">
        <f aca="false">IF(AD12&lt;&gt;"",CONCATENATE($B$21,$A16,$B$21,": ",$B$21,AD16,$B$21,", "),"")</f>
        <v/>
      </c>
      <c r="AE28" s="0" t="str">
        <f aca="false">IF(AE12&lt;&gt;"",CONCATENATE($B$21,$A16,$B$21,": ",$B$21,AE16,$B$21,", "),"")</f>
        <v/>
      </c>
      <c r="AF28" s="0" t="str">
        <f aca="false">IF(AF12&lt;&gt;"",CONCATENATE($B$21,$A16,$B$21,": ",$B$21,AF16,$B$21,", "),"")</f>
        <v/>
      </c>
      <c r="AG28" s="0" t="str">
        <f aca="false">IF(AG12&lt;&gt;"",CONCATENATE($B$21,$A16,$B$21,": ",$B$21,AG16,$B$21,", "),"")</f>
        <v/>
      </c>
      <c r="AH28" s="0" t="str">
        <f aca="false">IF(AH12&lt;&gt;"",CONCATENATE($B$21,$A16,$B$21,": ",$B$21,AH16,$B$21,", "),"")</f>
        <v/>
      </c>
      <c r="AI28" s="0" t="str">
        <f aca="false">IF(AI12&lt;&gt;"",CONCATENATE($B$21,$A16,$B$21,": ",$B$21,AI16,$B$21,", "),"")</f>
        <v/>
      </c>
      <c r="AJ28" s="0" t="str">
        <f aca="false">IF(AJ12&lt;&gt;"",CONCATENATE($B$21,$A16,$B$21,": ",$B$21,AJ16,$B$21,", "),"")</f>
        <v/>
      </c>
      <c r="AK28" s="0" t="str">
        <f aca="false">IF(AK12&lt;&gt;"",CONCATENATE($B$21,$A16,$B$21,": ",$B$21,AK16,$B$21,", "),"")</f>
        <v/>
      </c>
      <c r="AL28" s="0" t="str">
        <f aca="false">IF(AL12&lt;&gt;"",CONCATENATE($B$21,$A16,$B$21,": ",$B$21,AL16,$B$21,", "),"")</f>
        <v/>
      </c>
      <c r="AM28" s="0" t="str">
        <f aca="false">IF(AM12&lt;&gt;"",CONCATENATE($B$21,$A16,$B$21,": ",$B$21,AM16,$B$21,", "),"")</f>
        <v/>
      </c>
      <c r="AN28" s="0" t="str">
        <f aca="false">IF(AN12&lt;&gt;"",CONCATENATE($B$21,$A16,$B$21,": ",$B$21,AN16,$B$21,", "),"")</f>
        <v/>
      </c>
      <c r="AO28" s="151" t="str">
        <f aca="false">IF(AO12&lt;&gt;"",CONCATENATE($B$21,$A16,$B$21,": ",$B$21,AO16,$B$21,", "),"")</f>
        <v/>
      </c>
    </row>
    <row r="29" customFormat="false" ht="13.8" hidden="false" customHeight="false" outlineLevel="0" collapsed="false">
      <c r="B29" s="0" t="str">
        <f aca="false">IF(B12&lt;&gt;"",CONCATENATE($B$21,$A17,$B$21,": ",$B$21,B17,$B$21,", "),"")</f>
        <v/>
      </c>
      <c r="C29" s="0" t="str">
        <f aca="false">IF(C12&lt;&gt;"",CONCATENATE($B$21,$A17,$B$21,": ",$B$21,C17,$B$21,", "),"")</f>
        <v/>
      </c>
      <c r="D29" s="0" t="str">
        <f aca="false">IF(D12&lt;&gt;"",CONCATENATE($B$21,$A17,$B$21,": ",$B$21,D17,$B$21,", "),"")</f>
        <v/>
      </c>
      <c r="E29" s="0" t="str">
        <f aca="false">IF(E12&lt;&gt;"",CONCATENATE($B$21,$A17,$B$21,": ",$B$21,E17,$B$21,", "),"")</f>
        <v/>
      </c>
      <c r="F29" s="0" t="str">
        <f aca="false">IF(F12&lt;&gt;"",CONCATENATE($B$21,$A17,$B$21,": ",$B$21,F17,$B$21,", "),"")</f>
        <v/>
      </c>
      <c r="G29" s="0" t="str">
        <f aca="false">IF(G12&lt;&gt;"",CONCATENATE($B$21,$A17,$B$21,": ",$B$21,G17,$B$21,", "),"")</f>
        <v/>
      </c>
      <c r="H29" s="0" t="str">
        <f aca="false">IF(H12&lt;&gt;"",CONCATENATE($B$21,$A17,$B$21,": ",$B$21,H17,$B$21,", "),"")</f>
        <v/>
      </c>
      <c r="I29" s="0" t="str">
        <f aca="false">IF(I12&lt;&gt;"",CONCATENATE($B$21,$A17,$B$21,": ",$B$21,I17,$B$21,", "),"")</f>
        <v/>
      </c>
      <c r="J29" s="0" t="str">
        <f aca="false">IF(J12&lt;&gt;"",CONCATENATE($B$21,$A17,$B$21,": ",$B$21,J17,$B$21,", "),"")</f>
        <v/>
      </c>
      <c r="K29" s="0" t="str">
        <f aca="false">IF(K12&lt;&gt;"",CONCATENATE($B$21,$A17,$B$21,": ",$B$21,K17,$B$21,", "),"")</f>
        <v/>
      </c>
      <c r="L29" s="0" t="str">
        <f aca="false">IF(L12&lt;&gt;"",CONCATENATE($B$21,$A17,$B$21,": ",$B$21,L17,$B$21,", "),"")</f>
        <v/>
      </c>
      <c r="M29" s="0" t="str">
        <f aca="false">IF(M12&lt;&gt;"",CONCATENATE($B$21,$A17,$B$21,": ",$B$21,M17,$B$21,", "),"")</f>
        <v/>
      </c>
      <c r="N29" s="0" t="str">
        <f aca="false">IF(N12&lt;&gt;"",CONCATENATE($B$21,$A17,$B$21,": ",$B$21,N17,$B$21,", "),"")</f>
        <v/>
      </c>
      <c r="O29" s="0" t="str">
        <f aca="false">IF(O12&lt;&gt;"",CONCATENATE($B$21,$A17,$B$21,": ",$B$21,O17,$B$21,", "),"")</f>
        <v/>
      </c>
      <c r="P29" s="0" t="str">
        <f aca="false">IF(P12&lt;&gt;"",CONCATENATE($B$21,$A17,$B$21,": ",$B$21,P17,$B$21,", "),"")</f>
        <v/>
      </c>
      <c r="Q29" s="0" t="str">
        <f aca="false">IF(Q12&lt;&gt;"",CONCATENATE($B$21,$A17,$B$21,": ",$B$21,Q17,$B$21,", "),"")</f>
        <v/>
      </c>
      <c r="R29" s="0" t="str">
        <f aca="false">IF(R12&lt;&gt;"",CONCATENATE($B$21,$A17,$B$21,": ",$B$21,R17,$B$21,", "),"")</f>
        <v/>
      </c>
      <c r="S29" s="0" t="str">
        <f aca="false">IF(S12&lt;&gt;"",CONCATENATE($B$21,$A17,$B$21,": ",$B$21,S17,$B$21,", "),"")</f>
        <v/>
      </c>
      <c r="T29" s="0" t="str">
        <f aca="false">IF(T12&lt;&gt;"",CONCATENATE($B$21,$A17,$B$21,": ",$B$21,T17,$B$21,", "),"")</f>
        <v/>
      </c>
      <c r="U29" s="0" t="str">
        <f aca="false">IF(U12&lt;&gt;"",CONCATENATE($B$21,$A17,$B$21,": ",$B$21,U17,$B$21,", "),"")</f>
        <v/>
      </c>
      <c r="V29" s="0" t="str">
        <f aca="false">IF(V12&lt;&gt;"",CONCATENATE($B$21,$A17,$B$21,": ",$B$21,V17,$B$21,", "),"")</f>
        <v/>
      </c>
      <c r="W29" s="0" t="str">
        <f aca="false">IF(W12&lt;&gt;"",CONCATENATE($B$21,$A17,$B$21,": ",$B$21,W17,$B$21,", "),"")</f>
        <v/>
      </c>
      <c r="X29" s="0" t="str">
        <f aca="false">IF(X12&lt;&gt;"",CONCATENATE($B$21,$A17,$B$21,": ",$B$21,X17,$B$21,", "),"")</f>
        <v/>
      </c>
      <c r="Y29" s="0" t="str">
        <f aca="false">IF(Y12&lt;&gt;"",CONCATENATE($B$21,$A17,$B$21,": ",$B$21,Y17,$B$21,", "),"")</f>
        <v/>
      </c>
      <c r="Z29" s="0" t="str">
        <f aca="false">IF(Z12&lt;&gt;"",CONCATENATE($B$21,$A17,$B$21,": ",$B$21,Z17,$B$21,", "),"")</f>
        <v/>
      </c>
      <c r="AA29" s="0" t="str">
        <f aca="false">IF(AA12&lt;&gt;"",CONCATENATE($B$21,$A17,$B$21,": ",$B$21,AA17,$B$21,", "),"")</f>
        <v/>
      </c>
      <c r="AB29" s="0" t="str">
        <f aca="false">IF(AB12&lt;&gt;"",CONCATENATE($B$21,$A17,$B$21,": ",$B$21,AB17,$B$21,", "),"")</f>
        <v/>
      </c>
      <c r="AC29" s="0" t="str">
        <f aca="false">IF(AC12&lt;&gt;"",CONCATENATE($B$21,$A17,$B$21,": ",$B$21,AC17,$B$21,", "),"")</f>
        <v/>
      </c>
      <c r="AD29" s="0" t="str">
        <f aca="false">IF(AD12&lt;&gt;"",CONCATENATE($B$21,$A17,$B$21,": ",$B$21,AD17,$B$21,", "),"")</f>
        <v/>
      </c>
      <c r="AE29" s="0" t="str">
        <f aca="false">IF(AE12&lt;&gt;"",CONCATENATE($B$21,$A17,$B$21,": ",$B$21,AE17,$B$21,", "),"")</f>
        <v/>
      </c>
      <c r="AF29" s="0" t="str">
        <f aca="false">IF(AF12&lt;&gt;"",CONCATENATE($B$21,$A17,$B$21,": ",$B$21,AF17,$B$21,", "),"")</f>
        <v/>
      </c>
      <c r="AG29" s="0" t="str">
        <f aca="false">IF(AG12&lt;&gt;"",CONCATENATE($B$21,$A17,$B$21,": ",$B$21,AG17,$B$21,", "),"")</f>
        <v/>
      </c>
      <c r="AH29" s="0" t="str">
        <f aca="false">IF(AH12&lt;&gt;"",CONCATENATE($B$21,$A17,$B$21,": ",$B$21,AH17,$B$21,", "),"")</f>
        <v/>
      </c>
      <c r="AI29" s="0" t="str">
        <f aca="false">IF(AI12&lt;&gt;"",CONCATENATE($B$21,$A17,$B$21,": ",$B$21,AI17,$B$21,", "),"")</f>
        <v/>
      </c>
      <c r="AJ29" s="0" t="str">
        <f aca="false">IF(AJ12&lt;&gt;"",CONCATENATE($B$21,$A17,$B$21,": ",$B$21,AJ17,$B$21,", "),"")</f>
        <v/>
      </c>
      <c r="AK29" s="0" t="str">
        <f aca="false">IF(AK12&lt;&gt;"",CONCATENATE($B$21,$A17,$B$21,": ",$B$21,AK17,$B$21,", "),"")</f>
        <v/>
      </c>
      <c r="AL29" s="0" t="str">
        <f aca="false">IF(AL12&lt;&gt;"",CONCATENATE($B$21,$A17,$B$21,": ",$B$21,AL17,$B$21,", "),"")</f>
        <v/>
      </c>
      <c r="AM29" s="0" t="str">
        <f aca="false">IF(AM12&lt;&gt;"",CONCATENATE($B$21,$A17,$B$21,": ",$B$21,AM17,$B$21,", "),"")</f>
        <v/>
      </c>
      <c r="AN29" s="0" t="str">
        <f aca="false">IF(AN12&lt;&gt;"",CONCATENATE($B$21,$A17,$B$21,": ",$B$21,AN17,$B$21,", "),"")</f>
        <v/>
      </c>
      <c r="AO29" s="151" t="str">
        <f aca="false">IF(AO12&lt;&gt;"",CONCATENATE($B$21,$A17,$B$21,": ",$B$21,AO17,$B$21,", "),"")</f>
        <v/>
      </c>
    </row>
    <row r="30" customFormat="false" ht="13.8" hidden="false" customHeight="false" outlineLevel="0" collapsed="false">
      <c r="B30" s="0" t="str">
        <f aca="false">IF(B12&lt;&gt;"",CONCATENATE($B$21,$A18,$B$21,": ",$B$21,B18,$B$21,","),"")</f>
        <v/>
      </c>
      <c r="C30" s="0" t="str">
        <f aca="false">IF(C12&lt;&gt;"",CONCATENATE($B$21,$A18,$B$21,": ",$B$21,C18,$B$21,","),"")</f>
        <v/>
      </c>
      <c r="D30" s="0" t="str">
        <f aca="false">IF(D12&lt;&gt;"",CONCATENATE($B$21,$A18,$B$21,": ",$B$21,D18,$B$21,","),"")</f>
        <v/>
      </c>
      <c r="E30" s="0" t="str">
        <f aca="false">IF(E12&lt;&gt;"",CONCATENATE($B$21,$A18,$B$21,": ",$B$21,E18,$B$21,","),"")</f>
        <v/>
      </c>
      <c r="F30" s="0" t="str">
        <f aca="false">IF(F12&lt;&gt;"",CONCATENATE($B$21,$A18,$B$21,": ",$B$21,F18,$B$21,","),"")</f>
        <v/>
      </c>
      <c r="G30" s="0" t="str">
        <f aca="false">IF(G12&lt;&gt;"",CONCATENATE($B$21,$A18,$B$21,": ",$B$21,G18,$B$21,","),"")</f>
        <v/>
      </c>
      <c r="H30" s="0" t="str">
        <f aca="false">IF(H12&lt;&gt;"",CONCATENATE($B$21,$A18,$B$21,": ",$B$21,H18,$B$21,","),"")</f>
        <v/>
      </c>
      <c r="I30" s="0" t="str">
        <f aca="false">IF(I12&lt;&gt;"",CONCATENATE($B$21,$A18,$B$21,": ",$B$21,I18,$B$21,","),"")</f>
        <v/>
      </c>
      <c r="J30" s="0" t="str">
        <f aca="false">IF(J12&lt;&gt;"",CONCATENATE($B$21,$A18,$B$21,": ",$B$21,J18,$B$21,","),"")</f>
        <v/>
      </c>
      <c r="K30" s="0" t="str">
        <f aca="false">IF(K12&lt;&gt;"",CONCATENATE($B$21,$A18,$B$21,": ",$B$21,K18,$B$21,","),"")</f>
        <v/>
      </c>
      <c r="L30" s="0" t="str">
        <f aca="false">IF(L12&lt;&gt;"",CONCATENATE($B$21,$A18,$B$21,": ",$B$21,L18,$B$21,","),"")</f>
        <v/>
      </c>
      <c r="M30" s="0" t="str">
        <f aca="false">IF(M12&lt;&gt;"",CONCATENATE($B$21,$A18,$B$21,": ",$B$21,M18,$B$21,","),"")</f>
        <v/>
      </c>
      <c r="N30" s="0" t="str">
        <f aca="false">IF(N12&lt;&gt;"",CONCATENATE($B$21,$A18,$B$21,": ",$B$21,N18,$B$21,","),"")</f>
        <v/>
      </c>
      <c r="O30" s="0" t="str">
        <f aca="false">IF(O12&lt;&gt;"",CONCATENATE($B$21,$A18,$B$21,": ",$B$21,O18,$B$21,","),"")</f>
        <v/>
      </c>
      <c r="P30" s="0" t="str">
        <f aca="false">IF(P12&lt;&gt;"",CONCATENATE($B$21,$A18,$B$21,": ",$B$21,P18,$B$21,","),"")</f>
        <v/>
      </c>
      <c r="Q30" s="0" t="str">
        <f aca="false">IF(Q12&lt;&gt;"",CONCATENATE($B$21,$A18,$B$21,": ",$B$21,Q18,$B$21,","),"")</f>
        <v/>
      </c>
      <c r="R30" s="0" t="str">
        <f aca="false">IF(R12&lt;&gt;"",CONCATENATE($B$21,$A18,$B$21,": ",$B$21,R18,$B$21,","),"")</f>
        <v/>
      </c>
      <c r="S30" s="0" t="str">
        <f aca="false">IF(S12&lt;&gt;"",CONCATENATE($B$21,$A18,$B$21,": ",$B$21,S18,$B$21,","),"")</f>
        <v/>
      </c>
      <c r="T30" s="0" t="str">
        <f aca="false">IF(T12&lt;&gt;"",CONCATENATE($B$21,$A18,$B$21,": ",$B$21,T18,$B$21,","),"")</f>
        <v/>
      </c>
      <c r="U30" s="0" t="str">
        <f aca="false">IF(U12&lt;&gt;"",CONCATENATE($B$21,$A18,$B$21,": ",$B$21,U18,$B$21,","),"")</f>
        <v/>
      </c>
      <c r="V30" s="0" t="str">
        <f aca="false">IF(V12&lt;&gt;"",CONCATENATE($B$21,$A18,$B$21,": ",$B$21,V18,$B$21,","),"")</f>
        <v/>
      </c>
      <c r="W30" s="0" t="str">
        <f aca="false">IF(W12&lt;&gt;"",CONCATENATE($B$21,$A18,$B$21,": ",$B$21,W18,$B$21,","),"")</f>
        <v/>
      </c>
      <c r="X30" s="0" t="str">
        <f aca="false">IF(X12&lt;&gt;"",CONCATENATE($B$21,$A18,$B$21,": ",$B$21,X18,$B$21,","),"")</f>
        <v/>
      </c>
      <c r="Y30" s="0" t="str">
        <f aca="false">IF(Y12&lt;&gt;"",CONCATENATE($B$21,$A18,$B$21,": ",$B$21,Y18,$B$21,","),"")</f>
        <v/>
      </c>
      <c r="Z30" s="0" t="str">
        <f aca="false">IF(Z12&lt;&gt;"",CONCATENATE($B$21,$A18,$B$21,": ",$B$21,Z18,$B$21,","),"")</f>
        <v/>
      </c>
      <c r="AA30" s="0" t="str">
        <f aca="false">IF(AA12&lt;&gt;"",CONCATENATE($B$21,$A18,$B$21,": ",$B$21,AA18,$B$21,","),"")</f>
        <v/>
      </c>
      <c r="AB30" s="0" t="str">
        <f aca="false">IF(AB12&lt;&gt;"",CONCATENATE($B$21,$A18,$B$21,": ",$B$21,AB18,$B$21,","),"")</f>
        <v/>
      </c>
      <c r="AC30" s="0" t="str">
        <f aca="false">IF(AC12&lt;&gt;"",CONCATENATE($B$21,$A18,$B$21,": ",$B$21,AC18,$B$21,","),"")</f>
        <v/>
      </c>
      <c r="AD30" s="0" t="str">
        <f aca="false">IF(AD12&lt;&gt;"",CONCATENATE($B$21,$A18,$B$21,": ",$B$21,AD18,$B$21,","),"")</f>
        <v/>
      </c>
      <c r="AE30" s="0" t="str">
        <f aca="false">IF(AE12&lt;&gt;"",CONCATENATE($B$21,$A18,$B$21,": ",$B$21,AE18,$B$21,","),"")</f>
        <v/>
      </c>
      <c r="AF30" s="0" t="str">
        <f aca="false">IF(AF12&lt;&gt;"",CONCATENATE($B$21,$A18,$B$21,": ",$B$21,AF18,$B$21,","),"")</f>
        <v/>
      </c>
      <c r="AG30" s="0" t="str">
        <f aca="false">IF(AG12&lt;&gt;"",CONCATENATE($B$21,$A18,$B$21,": ",$B$21,AG18,$B$21,","),"")</f>
        <v/>
      </c>
      <c r="AH30" s="0" t="str">
        <f aca="false">IF(AH12&lt;&gt;"",CONCATENATE($B$21,$A18,$B$21,": ",$B$21,AH18,$B$21,","),"")</f>
        <v/>
      </c>
      <c r="AI30" s="0" t="str">
        <f aca="false">IF(AI12&lt;&gt;"",CONCATENATE($B$21,$A18,$B$21,": ",$B$21,AI18,$B$21,","),"")</f>
        <v/>
      </c>
      <c r="AJ30" s="0" t="str">
        <f aca="false">IF(AJ12&lt;&gt;"",CONCATENATE($B$21,$A18,$B$21,": ",$B$21,AJ18,$B$21,","),"")</f>
        <v/>
      </c>
      <c r="AK30" s="0" t="str">
        <f aca="false">IF(AK12&lt;&gt;"",CONCATENATE($B$21,$A18,$B$21,": ",$B$21,AK18,$B$21,","),"")</f>
        <v/>
      </c>
      <c r="AL30" s="0" t="str">
        <f aca="false">IF(AL12&lt;&gt;"",CONCATENATE($B$21,$A18,$B$21,": ",$B$21,AL18,$B$21,","),"")</f>
        <v/>
      </c>
      <c r="AM30" s="0" t="str">
        <f aca="false">IF(AM12&lt;&gt;"",CONCATENATE($B$21,$A18,$B$21,": ",$B$21,AM18,$B$21,","),"")</f>
        <v/>
      </c>
      <c r="AN30" s="0" t="str">
        <f aca="false">IF(AN12&lt;&gt;"",CONCATENATE($B$21,$A18,$B$21,": ",$B$21,AN18,$B$21,","),"")</f>
        <v/>
      </c>
      <c r="AO30" s="151" t="str">
        <f aca="false">IF(AO12&lt;&gt;"",CONCATENATE($B$21,$A18,$B$21,": ",$B$21,AO18,$B$21,","),"")</f>
        <v/>
      </c>
    </row>
    <row r="31" customFormat="false" ht="13.8" hidden="false" customHeight="false" outlineLevel="0" collapsed="false">
      <c r="B31" s="131" t="str">
        <f aca="false">IF(B12&lt;&gt;"",CONCATENATE($B$21,$A19,$B$21,": ",B19),"")</f>
        <v/>
      </c>
      <c r="C31" s="131" t="str">
        <f aca="false">IF(C12&lt;&gt;"",CONCATENATE($B$21,$A19,$B$21,": ",C19),"")</f>
        <v/>
      </c>
      <c r="D31" s="131" t="str">
        <f aca="false">IF(D12&lt;&gt;"",CONCATENATE($B$21,$A19,$B$21,": ",D19),"")</f>
        <v/>
      </c>
      <c r="E31" s="131" t="str">
        <f aca="false">IF(E12&lt;&gt;"",CONCATENATE($B$21,$A19,$B$21,": ",E19),"")</f>
        <v/>
      </c>
      <c r="F31" s="131" t="str">
        <f aca="false">IF(F12&lt;&gt;"",CONCATENATE($B$21,$A19,$B$21,": ",F19),"")</f>
        <v/>
      </c>
      <c r="G31" s="131" t="str">
        <f aca="false">IF(G12&lt;&gt;"",CONCATENATE($B$21,$A19,$B$21,": ",G19),"")</f>
        <v/>
      </c>
      <c r="H31" s="131" t="str">
        <f aca="false">IF(H12&lt;&gt;"",CONCATENATE($B$21,$A19,$B$21,": ",H19),"")</f>
        <v/>
      </c>
      <c r="I31" s="131" t="str">
        <f aca="false">IF(I12&lt;&gt;"",CONCATENATE($B$21,$A19,$B$21,": ",I19),"")</f>
        <v/>
      </c>
      <c r="J31" s="131" t="str">
        <f aca="false">IF(J12&lt;&gt;"",CONCATENATE($B$21,$A19,$B$21,": ",J19),"")</f>
        <v/>
      </c>
      <c r="K31" s="131" t="str">
        <f aca="false">IF(K12&lt;&gt;"",CONCATENATE($B$21,$A19,$B$21,": ",K19),"")</f>
        <v/>
      </c>
      <c r="L31" s="131" t="str">
        <f aca="false">IF(L12&lt;&gt;"",CONCATENATE($B$21,$A19,$B$21,": ",L19),"")</f>
        <v/>
      </c>
      <c r="M31" s="131" t="str">
        <f aca="false">IF(M12&lt;&gt;"",CONCATENATE($B$21,$A19,$B$21,": ",M19),"")</f>
        <v/>
      </c>
      <c r="N31" s="131" t="str">
        <f aca="false">IF(N12&lt;&gt;"",CONCATENATE($B$21,$A19,$B$21,": ",N19),"")</f>
        <v/>
      </c>
      <c r="O31" s="131" t="str">
        <f aca="false">IF(O12&lt;&gt;"",CONCATENATE($B$21,$A19,$B$21,": ",O19),"")</f>
        <v/>
      </c>
      <c r="P31" s="131" t="str">
        <f aca="false">IF(P12&lt;&gt;"",CONCATENATE($B$21,$A19,$B$21,": ",P19),"")</f>
        <v/>
      </c>
      <c r="Q31" s="131" t="str">
        <f aca="false">IF(Q12&lt;&gt;"",CONCATENATE($B$21,$A19,$B$21,": ",Q19),"")</f>
        <v/>
      </c>
      <c r="R31" s="131" t="str">
        <f aca="false">IF(R12&lt;&gt;"",CONCATENATE($B$21,$A19,$B$21,": ",R19),"")</f>
        <v/>
      </c>
      <c r="S31" s="131" t="str">
        <f aca="false">IF(S12&lt;&gt;"",CONCATENATE($B$21,$A19,$B$21,": ",S19),"")</f>
        <v/>
      </c>
      <c r="T31" s="131" t="str">
        <f aca="false">IF(T12&lt;&gt;"",CONCATENATE($B$21,$A19,$B$21,": ",T19),"")</f>
        <v/>
      </c>
      <c r="U31" s="131" t="str">
        <f aca="false">IF(U12&lt;&gt;"",CONCATENATE($B$21,$A19,$B$21,": ",U19),"")</f>
        <v/>
      </c>
      <c r="V31" s="131" t="str">
        <f aca="false">IF(V12&lt;&gt;"",CONCATENATE($B$21,$A19,$B$21,": ",V19),"")</f>
        <v/>
      </c>
      <c r="W31" s="131" t="str">
        <f aca="false">IF(W12&lt;&gt;"",CONCATENATE($B$21,$A19,$B$21,": ",W19),"")</f>
        <v/>
      </c>
      <c r="X31" s="131" t="str">
        <f aca="false">IF(X12&lt;&gt;"",CONCATENATE($B$21,$A19,$B$21,": ",X19),"")</f>
        <v/>
      </c>
      <c r="Y31" s="131" t="str">
        <f aca="false">IF(Y12&lt;&gt;"",CONCATENATE($B$21,$A19,$B$21,": ",Y19),"")</f>
        <v/>
      </c>
      <c r="Z31" s="131" t="str">
        <f aca="false">IF(Z12&lt;&gt;"",CONCATENATE($B$21,$A19,$B$21,": ",Z19),"")</f>
        <v/>
      </c>
      <c r="AA31" s="131" t="str">
        <f aca="false">IF(AA12&lt;&gt;"",CONCATENATE($B$21,$A19,$B$21,": ",AA19),"")</f>
        <v/>
      </c>
      <c r="AB31" s="131" t="str">
        <f aca="false">IF(AB12&lt;&gt;"",CONCATENATE($B$21,$A19,$B$21,": ",AB19),"")</f>
        <v/>
      </c>
      <c r="AC31" s="131" t="str">
        <f aca="false">IF(AC12&lt;&gt;"",CONCATENATE($B$21,$A19,$B$21,": ",AC19),"")</f>
        <v/>
      </c>
      <c r="AD31" s="131" t="str">
        <f aca="false">IF(AD12&lt;&gt;"",CONCATENATE($B$21,$A19,$B$21,": ",AD19),"")</f>
        <v/>
      </c>
      <c r="AE31" s="131" t="str">
        <f aca="false">IF(AE12&lt;&gt;"",CONCATENATE($B$21,$A19,$B$21,": ",AE19),"")</f>
        <v/>
      </c>
      <c r="AF31" s="131" t="str">
        <f aca="false">IF(AF12&lt;&gt;"",CONCATENATE($B$21,$A19,$B$21,": ",AF19),"")</f>
        <v/>
      </c>
      <c r="AG31" s="131" t="str">
        <f aca="false">IF(AG12&lt;&gt;"",CONCATENATE($B$21,$A19,$B$21,": ",AG19),"")</f>
        <v/>
      </c>
      <c r="AH31" s="131" t="str">
        <f aca="false">IF(AH12&lt;&gt;"",CONCATENATE($B$21,$A19,$B$21,": ",AH19),"")</f>
        <v/>
      </c>
      <c r="AI31" s="131" t="str">
        <f aca="false">IF(AI12&lt;&gt;"",CONCATENATE($B$21,$A19,$B$21,": ",AI19),"")</f>
        <v/>
      </c>
      <c r="AJ31" s="131" t="str">
        <f aca="false">IF(AJ12&lt;&gt;"",CONCATENATE($B$21,$A19,$B$21,": ",AJ19),"")</f>
        <v/>
      </c>
      <c r="AK31" s="131" t="str">
        <f aca="false">IF(AK12&lt;&gt;"",CONCATENATE($B$21,$A19,$B$21,": ",AK19),"")</f>
        <v/>
      </c>
      <c r="AL31" s="131" t="str">
        <f aca="false">IF(AL12&lt;&gt;"",CONCATENATE($B$21,$A19,$B$21,": ",AL19),"")</f>
        <v/>
      </c>
      <c r="AM31" s="131" t="str">
        <f aca="false">IF(AM12&lt;&gt;"",CONCATENATE($B$21,$A19,$B$21,": ",AM19),"")</f>
        <v/>
      </c>
      <c r="AN31" s="131" t="str">
        <f aca="false">IF(AN12&lt;&gt;"",CONCATENATE($B$21,$A19,$B$21,": ",AN19),"")</f>
        <v/>
      </c>
      <c r="AO31" s="140" t="str">
        <f aca="false">IF(AO12&lt;&gt;"",CONCATENATE($B$21,$A19,$B$21,": ",AO19),"")</f>
        <v/>
      </c>
    </row>
    <row r="32" customFormat="false" ht="13.8" hidden="false" customHeight="false" outlineLevel="0" collapsed="false">
      <c r="AO32" s="151"/>
    </row>
    <row r="33" customFormat="false" ht="13.8" hidden="false" customHeight="false" outlineLevel="0" collapsed="false">
      <c r="A33" s="0" t="s">
        <v>75</v>
      </c>
      <c r="B33" s="0" t="str">
        <f aca="false">IF(B24&lt;&gt;"",CONCATENATE("{",B24,B25,B26,B27,B28,B29,B30,B31,"},"),"")</f>
        <v/>
      </c>
      <c r="C33" s="0" t="str">
        <f aca="false">IF(C24&lt;&gt;"",CONCATENATE("{",C24,C25,C26,C27,C28,C29,C30,C31,"},"),"")</f>
        <v/>
      </c>
      <c r="D33" s="0" t="str">
        <f aca="false">IF(D24&lt;&gt;"",CONCATENATE("{",D24,D25,D26,D27,D28,D29,D30,D31,"},"),"")</f>
        <v/>
      </c>
      <c r="E33" s="0" t="str">
        <f aca="false">IF(E24&lt;&gt;"",CONCATENATE("{",E24,E25,E26,E27,E28,E29,E30,E31,"},"),"")</f>
        <v/>
      </c>
      <c r="F33" s="0" t="str">
        <f aca="false">IF(F24&lt;&gt;"",CONCATENATE("{",F24,F25,F26,F27,F28,F29,F30,F31,"},"),"")</f>
        <v/>
      </c>
      <c r="G33" s="131" t="str">
        <f aca="false">IF(G24&lt;&gt;"",CONCATENATE("{",G24,G25,G26,G27,G28,G29,G30,G31,"},"),"")</f>
        <v/>
      </c>
      <c r="H33" s="131" t="str">
        <f aca="false">IF(H24&lt;&gt;"",CONCATENATE("{",H24,H25,H26,H27,H28,H29,H30,H31,"},"),"")</f>
        <v/>
      </c>
      <c r="I33" s="131" t="str">
        <f aca="false">IF(I24&lt;&gt;"",CONCATENATE("{",I24,I25,I26,I27,I28,I29,I30,I31,"},"),"")</f>
        <v/>
      </c>
      <c r="J33" s="131" t="str">
        <f aca="false">IF(J24&lt;&gt;"",CONCATENATE("{",J24,J25,J26,J27,J28,J29,J30,J31,"},"),"")</f>
        <v/>
      </c>
      <c r="K33" s="131" t="str">
        <f aca="false">IF(K24&lt;&gt;"",CONCATENATE("{",K24,K25,K26,K27,K28,K29,K30,K31,"},"),"")</f>
        <v/>
      </c>
      <c r="L33" s="0" t="str">
        <f aca="false">IF(L24&lt;&gt;"",CONCATENATE("{",L24,L25,L26,L27,L28,L29,L30,L31,"},"),"")</f>
        <v/>
      </c>
      <c r="M33" s="0" t="str">
        <f aca="false">IF(M24&lt;&gt;"",CONCATENATE("{",M24,M25,M26,M27,M28,M29,M30,M31,"},"),"")</f>
        <v/>
      </c>
      <c r="N33" s="0" t="str">
        <f aca="false">IF(N24&lt;&gt;"",CONCATENATE("{",N24,N25,N26,N27,N28,N29,N30,N31,"},"),"")</f>
        <v/>
      </c>
      <c r="O33" s="0" t="str">
        <f aca="false">IF(O24&lt;&gt;"",CONCATENATE("{",O24,O25,O26,O27,O28,O29,O30,O31,"},"),"")</f>
        <v/>
      </c>
      <c r="P33" s="0" t="str">
        <f aca="false">IF(P24&lt;&gt;"",CONCATENATE("{",P24,P25,P26,P27,P28,P29,P30,P31,"},"),"")</f>
        <v/>
      </c>
      <c r="Q33" s="0" t="str">
        <f aca="false">IF(Q24&lt;&gt;"",CONCATENATE("{",Q24,Q25,Q26,Q27,Q28,Q29,Q30,Q31,"},"),"")</f>
        <v/>
      </c>
      <c r="R33" s="0" t="str">
        <f aca="false">IF(R24&lt;&gt;"",CONCATENATE("{",R24,R25,R26,R27,R28,R29,R30,R31,"},"),"")</f>
        <v/>
      </c>
      <c r="S33" s="0" t="str">
        <f aca="false">IF(S24&lt;&gt;"",CONCATENATE("{",S24,S25,S26,S27,S28,S29,S30,S31,"},"),"")</f>
        <v/>
      </c>
      <c r="T33" s="0" t="str">
        <f aca="false">IF(T24&lt;&gt;"",CONCATENATE("{",T24,T25,T26,T27,T28,T29,T30,T31,"},"),"")</f>
        <v/>
      </c>
      <c r="U33" s="0" t="str">
        <f aca="false">IF(U24&lt;&gt;"",CONCATENATE("{",U24,U25,U26,U27,U28,U29,U30,U31,"},"),"")</f>
        <v/>
      </c>
      <c r="V33" s="0" t="str">
        <f aca="false">IF(V24&lt;&gt;"",CONCATENATE("{",V24,V25,V26,V27,V28,V29,V30,V31,"},"),"")</f>
        <v/>
      </c>
      <c r="W33" s="0" t="str">
        <f aca="false">IF(W24&lt;&gt;"",CONCATENATE("{",W24,W25,W26,W27,W28,W29,W30,W31,"},"),"")</f>
        <v/>
      </c>
      <c r="X33" s="0" t="str">
        <f aca="false">IF(X24&lt;&gt;"",CONCATENATE("{",X24,X25,X26,X27,X28,X29,X30,X31,"},"),"")</f>
        <v/>
      </c>
      <c r="Y33" s="0" t="str">
        <f aca="false">IF(Y24&lt;&gt;"",CONCATENATE("{",Y24,Y25,Y26,Y27,Y28,Y29,Y30,Y31,"},"),"")</f>
        <v/>
      </c>
      <c r="Z33" s="0" t="str">
        <f aca="false">IF(Z24&lt;&gt;"",CONCATENATE("{",Z24,Z25,Z26,Z27,Z28,Z29,Z30,Z31,"},"),"")</f>
        <v/>
      </c>
      <c r="AA33" s="0" t="str">
        <f aca="false">IF(AA24&lt;&gt;"",CONCATENATE("{",AA24,AA25,AA26,AA27,AA28,AA29,AA30,AA31,"},"),"")</f>
        <v/>
      </c>
      <c r="AB33" s="0" t="str">
        <f aca="false">IF(AB24&lt;&gt;"",CONCATENATE("{",AB24,AB25,AB26,AB27,AB28,AB29,AB30,AB31,"},"),"")</f>
        <v/>
      </c>
      <c r="AC33" s="0" t="str">
        <f aca="false">IF(AC24&lt;&gt;"",CONCATENATE("{",AC24,AC25,AC26,AC27,AC28,AC29,AC30,AC31,"},"),"")</f>
        <v/>
      </c>
      <c r="AD33" s="0" t="str">
        <f aca="false">IF(AD24&lt;&gt;"",CONCATENATE("{",AD24,AD25,AD26,AD27,AD28,AD29,AD30,AD31,"},"),"")</f>
        <v/>
      </c>
      <c r="AE33" s="0" t="str">
        <f aca="false">IF(AE24&lt;&gt;"",CONCATENATE("{",AE24,AE25,AE26,AE27,AE28,AE29,AE30,AE31,"},"),"")</f>
        <v/>
      </c>
      <c r="AF33" s="0" t="str">
        <f aca="false">IF(AF24&lt;&gt;"",CONCATENATE("{",AF24,AF25,AF26,AF27,AF28,AF29,AF30,AF31,"},"),"")</f>
        <v/>
      </c>
      <c r="AG33" s="0" t="str">
        <f aca="false">IF(AG24&lt;&gt;"",CONCATENATE("{",AG24,AG25,AG26,AG27,AG28,AG29,AG30,AG31,"},"),"")</f>
        <v/>
      </c>
      <c r="AH33" s="0" t="str">
        <f aca="false">IF(AH24&lt;&gt;"",CONCATENATE("{",AH24,AH25,AH26,AH27,AH28,AH29,AH30,AH31,"},"),"")</f>
        <v/>
      </c>
      <c r="AI33" s="0" t="str">
        <f aca="false">IF(AI24&lt;&gt;"",CONCATENATE("{",AI24,AI25,AI26,AI27,AI28,AI29,AI30,AI31,"},"),"")</f>
        <v/>
      </c>
      <c r="AJ33" s="0" t="str">
        <f aca="false">IF(AJ24&lt;&gt;"",CONCATENATE("{",AJ24,AJ25,AJ26,AJ27,AJ28,AJ29,AJ30,AJ31,"},"),"")</f>
        <v/>
      </c>
      <c r="AK33" s="0" t="str">
        <f aca="false">IF(AK24&lt;&gt;"",CONCATENATE("{",AK24,AK25,AK26,AK27,AK28,AK29,AK30,AK31,"},"),"")</f>
        <v/>
      </c>
      <c r="AL33" s="0" t="str">
        <f aca="false">IF(AL24&lt;&gt;"",CONCATENATE("{",AL24,AL25,AL26,AL27,AL28,AL29,AL30,AL31,"},"),"")</f>
        <v/>
      </c>
      <c r="AM33" s="0" t="str">
        <f aca="false">IF(AM24&lt;&gt;"",CONCATENATE("{",AM24,AM25,AM26,AM27,AM28,AM29,AM30,AM31,"},"),"")</f>
        <v/>
      </c>
      <c r="AN33" s="0" t="str">
        <f aca="false">IF(AN24&lt;&gt;"",CONCATENATE("{",AN24,AN25,AN26,AN27,AN28,AN29,AN30,AN31,"},"),"")</f>
        <v/>
      </c>
      <c r="AO33" s="151" t="str">
        <f aca="false">IF(AO24&lt;&gt;"",CONCATENATE("{",AO24,AO25,AO26,AO27,AO28,AO29,AO30,AO31,"},"),"")</f>
        <v/>
      </c>
    </row>
    <row r="34" customFormat="false" ht="13.8" hidden="false" customHeight="false" outlineLevel="0" collapsed="false">
      <c r="A34" s="0" t="s">
        <v>76</v>
      </c>
      <c r="B34" s="0" t="str">
        <f aca="false">CONCATENATE(B33,C33,D33,E33,F33,G33,H33,I33,J33,K33,L33,M33,N33,O33,P33,Q33,R33,S33,T33,U33,V33,W33,X33,Y33,Z33,AA33,AB33,AC33,AD33,AE33,AF33,AG33,AH33,AI33,AJ33,AK33,AL33,AM33,AN33,AO33)</f>
        <v/>
      </c>
    </row>
    <row r="35" customFormat="false" ht="13.8" hidden="false" customHeight="false" outlineLevel="0" collapsed="false">
      <c r="A35" s="0" t="s">
        <v>77</v>
      </c>
      <c r="B35" s="131" t="e">
        <f aca="false">MIDB(B34,1,LEN(B34)-1)</f>
        <v>#VALUE!</v>
      </c>
    </row>
    <row r="37" customFormat="false" ht="13.8" hidden="false" customHeight="false" outlineLevel="0" collapsed="false">
      <c r="A37" s="152" t="s">
        <v>78</v>
      </c>
      <c r="B37" s="153" t="e">
        <f aca="false">CONCATENATE("{",B22,", ",B21,"SESIONES",B21,": [",B35,"]}")</f>
        <v>#VALUE!</v>
      </c>
    </row>
    <row r="39" customFormat="false" ht="13.8" hidden="false" customHeight="false" outlineLevel="0" collapsed="false">
      <c r="B39" s="0" t="str">
        <f aca="false">IF(B40&lt;&gt;"",MIDB(B40,1,LEN(B40)-1),"")</f>
        <v/>
      </c>
      <c r="C39" s="0" t="str">
        <f aca="false">IF(C40&lt;&gt;"",MIDB(C40,1,LEN(C40)-1),"")</f>
        <v/>
      </c>
      <c r="D39" s="0" t="str">
        <f aca="false">IF(D40&lt;&gt;"",MIDB(D40,1,LEN(D40)-1),"")</f>
        <v/>
      </c>
      <c r="E39" s="0" t="str">
        <f aca="false">IF(E40&lt;&gt;"",MIDB(E40,1,LEN(E40)-1),"")</f>
        <v/>
      </c>
      <c r="F39" s="0" t="str">
        <f aca="false">IF(F40&lt;&gt;"",MIDB(F40,1,LEN(F40)-1),"")</f>
        <v/>
      </c>
      <c r="G39" s="0" t="str">
        <f aca="false">IF(G40&lt;&gt;"",MIDB(G40,1,LEN(G40)-1),"")</f>
        <v/>
      </c>
      <c r="H39" s="0" t="str">
        <f aca="false">IF(H40&lt;&gt;"",MIDB(H40,1,LEN(H40)-1),"")</f>
        <v/>
      </c>
      <c r="I39" s="0" t="str">
        <f aca="false">IF(I40&lt;&gt;"",MIDB(I40,1,LEN(I40)-1),"")</f>
        <v/>
      </c>
      <c r="J39" s="0" t="str">
        <f aca="false">IF(J40&lt;&gt;"",MIDB(J40,1,LEN(J40)-1),"")</f>
        <v/>
      </c>
      <c r="K39" s="0" t="str">
        <f aca="false">IF(K40&lt;&gt;"",MIDB(K40,1,LEN(K40)-1),"")</f>
        <v/>
      </c>
      <c r="L39" s="0" t="str">
        <f aca="false">IF(L40&lt;&gt;"",MIDB(L40,1,LEN(L40)-1),"")</f>
        <v/>
      </c>
      <c r="M39" s="0" t="str">
        <f aca="false">IF(M40&lt;&gt;"",MIDB(M40,1,LEN(M40)-1),"")</f>
        <v/>
      </c>
      <c r="N39" s="0" t="str">
        <f aca="false">IF(N40&lt;&gt;"",MIDB(N40,1,LEN(N40)-1),"")</f>
        <v/>
      </c>
      <c r="O39" s="0" t="str">
        <f aca="false">IF(O40&lt;&gt;"",MIDB(O40,1,LEN(O40)-1),"")</f>
        <v/>
      </c>
      <c r="P39" s="0" t="str">
        <f aca="false">IF(P40&lt;&gt;"",MIDB(P40,1,LEN(P40)-1),"")</f>
        <v/>
      </c>
      <c r="Q39" s="0" t="str">
        <f aca="false">IF(Q40&lt;&gt;"",MIDB(Q40,1,LEN(Q40)-1),"")</f>
        <v/>
      </c>
      <c r="R39" s="0" t="str">
        <f aca="false">IF(R40&lt;&gt;"",MIDB(R40,1,LEN(R40)-1),"")</f>
        <v/>
      </c>
      <c r="S39" s="0" t="str">
        <f aca="false">IF(S40&lt;&gt;"",MIDB(S40,1,LEN(S40)-1),"")</f>
        <v/>
      </c>
      <c r="T39" s="0" t="str">
        <f aca="false">IF(T40&lt;&gt;"",MIDB(T40,1,LEN(T40)-1),"")</f>
        <v/>
      </c>
      <c r="U39" s="0" t="str">
        <f aca="false">IF(U40&lt;&gt;"",MIDB(U40,1,LEN(U40)-1),"")</f>
        <v/>
      </c>
      <c r="V39" s="0" t="str">
        <f aca="false">IF(V40&lt;&gt;"",MIDB(V40,1,LEN(V40)-1),"")</f>
        <v/>
      </c>
      <c r="W39" s="0" t="str">
        <f aca="false">IF(W40&lt;&gt;"",MIDB(W40,1,LEN(W40)-1),"")</f>
        <v/>
      </c>
      <c r="X39" s="0" t="str">
        <f aca="false">IF(X40&lt;&gt;"",MIDB(X40,1,LEN(X40)-1),"")</f>
        <v/>
      </c>
      <c r="Y39" s="0" t="str">
        <f aca="false">IF(Y40&lt;&gt;"",MIDB(Y40,1,LEN(Y40)-1),"")</f>
        <v/>
      </c>
      <c r="Z39" s="0" t="str">
        <f aca="false">IF(Z40&lt;&gt;"",MIDB(Z40,1,LEN(Z40)-1),"")</f>
        <v/>
      </c>
      <c r="AA39" s="0" t="str">
        <f aca="false">IF(AA40&lt;&gt;"",MIDB(AA40,1,LEN(AA40)-1),"")</f>
        <v/>
      </c>
      <c r="AB39" s="0" t="str">
        <f aca="false">IF(AB40&lt;&gt;"",MIDB(AB40,1,LEN(AB40)-1),"")</f>
        <v/>
      </c>
      <c r="AC39" s="0" t="str">
        <f aca="false">IF(AC40&lt;&gt;"",MIDB(AC40,1,LEN(AC40)-1),"")</f>
        <v/>
      </c>
      <c r="AD39" s="0" t="str">
        <f aca="false">IF(AD40&lt;&gt;"",MIDB(AD40,1,LEN(AD40)-1),"")</f>
        <v/>
      </c>
      <c r="AE39" s="0" t="str">
        <f aca="false">IF(AE40&lt;&gt;"",MIDB(AE40,1,LEN(AE40)-1),"")</f>
        <v/>
      </c>
      <c r="AF39" s="0" t="str">
        <f aca="false">IF(AF40&lt;&gt;"",MIDB(AF40,1,LEN(AF40)-1),"")</f>
        <v/>
      </c>
      <c r="AG39" s="0" t="str">
        <f aca="false">IF(AG40&lt;&gt;"",MIDB(AG40,1,LEN(AG40)-1),"")</f>
        <v/>
      </c>
      <c r="AH39" s="0" t="str">
        <f aca="false">IF(AH40&lt;&gt;"",MIDB(AH40,1,LEN(AH40)-1),"")</f>
        <v/>
      </c>
      <c r="AI39" s="0" t="str">
        <f aca="false">IF(AI40&lt;&gt;"",MIDB(AI40,1,LEN(AI40)-1),"")</f>
        <v/>
      </c>
      <c r="AJ39" s="0" t="str">
        <f aca="false">IF(AJ40&lt;&gt;"",MIDB(AJ40,1,LEN(AJ40)-1),"")</f>
        <v/>
      </c>
      <c r="AK39" s="0" t="str">
        <f aca="false">IF(AK40&lt;&gt;"",MIDB(AK40,1,LEN(AK40)-1),"")</f>
        <v/>
      </c>
      <c r="AL39" s="0" t="str">
        <f aca="false">IF(AL40&lt;&gt;"",MIDB(AL40,1,LEN(AL40)-1),"")</f>
        <v/>
      </c>
      <c r="AM39" s="0" t="str">
        <f aca="false">IF(AM40&lt;&gt;"",MIDB(AM40,1,LEN(AM40)-1),"")</f>
        <v/>
      </c>
      <c r="AN39" s="0" t="str">
        <f aca="false">IF(AN40&lt;&gt;"",MIDB(AN40,1,LEN(AN40)-1),"")</f>
        <v/>
      </c>
      <c r="AO39" s="0" t="str">
        <f aca="false">IF(AO40&lt;&gt;"",MIDB(AO40,1,LEN(AO40)-1),"")</f>
        <v/>
      </c>
    </row>
    <row r="40" customFormat="false" ht="13.8" hidden="false" customHeight="false" outlineLevel="0" collapsed="false">
      <c r="B40" s="0" t="str">
        <f aca="false">CONCATENATE(B41,B42,B43,B44,B45,B46,B47,B48,B49,B50,B51,B52,B53,B54,B55,B56,B57,B58,B59,B60,B61,B62,B63,B64,B65,B66,B67,B68,B69,B70,B71,B72,B73,B74,B75,B76,B77,B78,B79,B80,B81,B82,B83,B84,B85,B86,B87,B88)</f>
        <v/>
      </c>
      <c r="C40" s="0" t="str">
        <f aca="false">CONCATENATE(C41,C42,C43,C44,C45,C46,C47,C48,C49,C50,C51,C52,C53,C54,C55,C56,C57,C58,C59,C60,C61,C62,C63,C64,C65,C66,C67,C68,C69,C70,C71,C72,C73,C74,C75,C76,C77,C78,C79,C80,C81,C82,C83,C84,C85,C86,C87,C88)</f>
        <v/>
      </c>
      <c r="D40" s="0" t="str">
        <f aca="false">CONCATENATE(D41,D42,D43,D44,D45,D46,D47,D48,D49,D50,D51,D52,D53,D54,D55,D56,D57,D58,D59,D60,D61,D62,D63,D64,D65,D66,D67,D68,D69,D70,D71,D72,D73,D74,D75,D76,D77,D78,D79,D80,D81,D82,D83,D84,D85,D86,D87,D88)</f>
        <v/>
      </c>
      <c r="E40" s="0" t="str">
        <f aca="false">CONCATENATE(E41,E42,E43,E44,E45,E46,E47,E48,E49,E50,E51,E52,E53,E54,E55,E56,E57,E58,E59,E60,E61,E62,E63,E64,E65,E66,E67,E68,E69,E70,E71,E72,E73,E74,E75,E76,E77,E78,E79,E80,E81,E82,E83,E84,E85,E86,E87,E88)</f>
        <v/>
      </c>
      <c r="F40" s="0" t="str">
        <f aca="false">CONCATENATE(F41,F42,F43,F44,F45,F46,F47,F48,F49,F50,F51,F52,F53,F54,F55,F56,F57,F58,F59,F60,F61,F62,F63,F64,F65,F66,F67,F68,F69,F70,F71,F72,F73,F74,F75,F76,F77,F78,F79,F80,F81,F82,F83,F84,F85,F86,F87,F88)</f>
        <v/>
      </c>
      <c r="G40" s="0" t="str">
        <f aca="false">CONCATENATE(G41,G42,G43,G44,G45,G46,G47,G48,G49,G50,G51,G52,G53,G54,G55,G56,G57,G58,G59,G60,G61,G62,G63,G64,G65,G66,G67,G68,G69,G70,G71,G72,G73,G74,G75,G76,G77,G78,G79,G80,G81,G82,G83,G84,G85,G86,G87,G88)</f>
        <v/>
      </c>
      <c r="H40" s="0" t="str">
        <f aca="false">CONCATENATE(H41,H42,H43,H44,H45,H46,H47,H48,H49,H50,H51,H52,H53,H54,H55,H56,H57,H58,H59,H60,H61,H62,H63,H64,H65,H66,H67,H68,H69,H70,H71,H72,H73,H74,H75,H76,H77,H78,H79,H80,H81,H82,H83,H84,H85,H86,H87,H88)</f>
        <v/>
      </c>
      <c r="I40" s="0" t="str">
        <f aca="false">CONCATENATE(I41,I42,I43,I44,I45,I46,I47,I48,I49,I50,I51,I52,I53,I54,I55,I56,I57,I58,I59,I60,I61,I62,I63,I64,I65,I66,I67,I68,I69,I70,I71,I72,I73,I74,I75,I76,I77,I78,I79,I80,I81,I82,I83,I84,I85,I86,I87,I88)</f>
        <v/>
      </c>
      <c r="J40" s="0" t="str">
        <f aca="false">CONCATENATE(J41,J42,J43,J44,J45,J46,J47,J48,J49,J50,J51,J52,J53,J54,J55,J56,J57,J58,J59,J60,J61,J62,J63,J64,J65,J66,J67,J68,J69,J70,J71,J72,J73,J74,J75,J76,J77,J78,J79,J80,J81,J82,J83,J84,J85,J86,J87,J88)</f>
        <v/>
      </c>
      <c r="K40" s="0" t="str">
        <f aca="false">CONCATENATE(K41,K42,K43,K44,K45,K46,K47,K48,K49,K50,K51,K52,K53,K54,K55,K56,K57,K58,K59,K60,K61,K62,K63,K64,K65,K66,K67,K68,K69,K70,K71,K72,K73,K74,K75,K76,K77,K78,K79,K80,K81,K82,K83,K84,K85,K86,K87,K88)</f>
        <v/>
      </c>
      <c r="L40" s="0" t="str">
        <f aca="false">CONCATENATE(L41,L42,L43,L44,L45,L46,L47,L48,L49,L50,L51,L52,L53,L54,L55,L56,L57,L58,L59,L60,L61,L62,L63,L64,L65,L66,L67,L68,L69,L70,L71,L72,L73,L74,L75,L76,L77,L78,L79,L80,L81,L82,L83,L84,L85,L86,L87,L88)</f>
        <v/>
      </c>
      <c r="M40" s="0" t="str">
        <f aca="false">CONCATENATE(M41,M42,M43,M44,M45,M46,M47,M48,M49,M50,M51,M52,M53,M54,M55,M56,M57,M58,M59,M60,M61,M62,M63,M64,M65,M66,M67,M68,M69,M70,M71,M72,M73,M74,M75,M76,M77,M78,M79,M80,M81,M82,M83,M84,M85,M86,M87,M88)</f>
        <v/>
      </c>
      <c r="N40" s="0" t="str">
        <f aca="false">CONCATENATE(N41,N42,N43,N44,N45,N46,N47,N48,N49,N50,N51,N52,N53,N54,N55,N56,N57,N58,N59,N60,N61,N62,N63,N64,N65,N66,N67,N68,N69,N70,N71,N72,N73,N74,N75,N76,N77,N78,N79,N80,N81,N82,N83,N84,N85,N86,N87,N88)</f>
        <v/>
      </c>
      <c r="O40" s="0" t="str">
        <f aca="false">CONCATENATE(O41,O42,O43,O44,O45,O46,O47,O48,O49,O50,O51,O52,O53,O54,O55,O56,O57,O58,O59,O60,O61,O62,O63,O64,O65,O66,O67,O68,O69,O70,O71,O72,O73,O74,O75,O76,O77,O78,O79,O80,O81,O82,O83,O84,O85,O86,O87,O88)</f>
        <v/>
      </c>
      <c r="P40" s="0" t="str">
        <f aca="false">CONCATENATE(P41,P42,P43,P44,P45,P46,P47,P48,P49,P50,P51,P52,P53,P54,P55,P56,P57,P58,P59,P60,P61,P62,P63,P64,P65,P66,P67,P68,P69,P70,P71,P72,P73,P74,P75,P76,P77,P78,P79,P80,P81,P82,P83,P84,P85,P86,P87,P88)</f>
        <v/>
      </c>
      <c r="Q40" s="0" t="str">
        <f aca="false">CONCATENATE(Q41,Q42,Q43,Q44,Q45,Q46,Q47,Q48,Q49,Q50,Q51,Q52,Q53,Q54,Q55,Q56,Q57,Q58,Q59,Q60,Q61,Q62,Q63,Q64,Q65,Q66,Q67,Q68,Q69,Q70,Q71,Q72,Q73,Q74,Q75,Q76,Q77,Q78,Q79,Q80,Q81,Q82,Q83,Q84,Q85,Q86,Q87,Q88)</f>
        <v/>
      </c>
      <c r="R40" s="0" t="str">
        <f aca="false">CONCATENATE(R41,R42,R43,R44,R45,R46,R47,R48,R49,R50,R51,R52,R53,R54,R55,R56,R57,R58,R59,R60,R61,R62,R63,R64,R65,R66,R67,R68,R69,R70,R71,R72,R73,R74,R75,R76,R77,R78,R79,R80,R81,R82,R83,R84,R85,R86,R87,R88)</f>
        <v/>
      </c>
      <c r="S40" s="0" t="str">
        <f aca="false">CONCATENATE(S41,S42,S43,S44,S45,S46,S47,S48,S49,S50,S51,S52,S53,S54,S55,S56,S57,S58,S59,S60,S61,S62,S63,S64,S65,S66,S67,S68,S69,S70,S71,S72,S73,S74,S75,S76,S77,S78,S79,S80,S81,S82,S83,S84,S85,S86,S87,S88)</f>
        <v/>
      </c>
      <c r="T40" s="0" t="str">
        <f aca="false">CONCATENATE(T41,T42,T43,T44,T45,T46,T47,T48,T49,T50,T51,T52,T53,T54,T55,T56,T57,T58,T59,T60,T61,T62,T63,T64,T65,T66,T67,T68,T69,T70,T71,T72,T73,T74,T75,T76,T77,T78,T79,T80,T81,T82,T83,T84,T85,T86,T87,T88)</f>
        <v/>
      </c>
      <c r="U40" s="0" t="str">
        <f aca="false">CONCATENATE(U41,U42,U43,U44,U45,U46,U47,U48,U49,U50,U51,U52,U53,U54,U55,U56,U57,U58,U59,U60,U61,U62,U63,U64,U65,U66,U67,U68,U69,U70,U71,U72,U73,U74,U75,U76,U77,U78,U79,U80,U81,U82,U83,U84,U85,U86,U87,U88)</f>
        <v/>
      </c>
      <c r="V40" s="0" t="str">
        <f aca="false">CONCATENATE(V41,V42,V43,V44,V45,V46,V47,V48,V49,V50,V51,V52,V53,V54,V55,V56,V57,V58,V59,V60,V61,V62,V63,V64,V65,V66,V67,V68,V69,V70,V71,V72,V73,V74,V75,V76,V77,V78,V79,V80,V81,V82,V83,V84,V85,V86,V87,V88)</f>
        <v/>
      </c>
      <c r="W40" s="0" t="str">
        <f aca="false">CONCATENATE(W41,W42,W43,W44,W45,W46,W47,W48,W49,W50,W51,W52,W53,W54,W55,W56,W57,W58,W59,W60,W61,W62,W63,W64,W65,W66,W67,W68,W69,W70,W71,W72,W73,W74,W75,W76,W77,W78,W79,W80,W81,W82,W83,W84,W85,W86,W87,W88)</f>
        <v/>
      </c>
      <c r="X40" s="0" t="str">
        <f aca="false">CONCATENATE(X41,X42,X43,X44,X45,X46,X47,X48,X49,X50,X51,X52,X53,X54,X55,X56,X57,X58,X59,X60,X61,X62,X63,X64,X65,X66,X67,X68,X69,X70,X71,X72,X73,X74,X75,X76,X77,X78,X79,X80,X81,X82,X83,X84,X85,X86,X87,X88)</f>
        <v/>
      </c>
      <c r="Y40" s="0" t="str">
        <f aca="false">CONCATENATE(Y41,Y42,Y43,Y44,Y45,Y46,Y47,Y48,Y49,Y50,Y51,Y52,Y53,Y54,Y55,Y56,Y57,Y58,Y59,Y60,Y61,Y62,Y63,Y64,Y65,Y66,Y67,Y68,Y69,Y70,Y71,Y72,Y73,Y74,Y75,Y76,Y77,Y78,Y79,Y80,Y81,Y82,Y83,Y84,Y85,Y86,Y87,Y88)</f>
        <v/>
      </c>
      <c r="Z40" s="0" t="str">
        <f aca="false">CONCATENATE(Z41,Z42,Z43,Z44,Z45,Z46,Z47,Z48,Z49,Z50,Z51,Z52,Z53,Z54,Z55,Z56,Z57,Z58,Z59,Z60,Z61,Z62,Z63,Z64,Z65,Z66,Z67,Z68,Z69,Z70,Z71,Z72,Z73,Z74,Z75,Z76,Z77,Z78,Z79,Z80,Z81,Z82,Z83,Z84,Z85,Z86,Z87,Z88)</f>
        <v/>
      </c>
      <c r="AA40" s="0" t="str">
        <f aca="false">CONCATENATE(AA41,AA42,AA43,AA44,AA45,AA46,AA47,AA48,AA49,AA50,AA51,AA52,AA53,AA54,AA55,AA56,AA57,AA58,AA59,AA60,AA61,AA62,AA63,AA64,AA65,AA66,AA67,AA68,AA69,AA70,AA71,AA72,AA73,AA74,AA75,AA76,AA77,AA78,AA79,AA80,AA81,AA82,AA83,AA84,AA85,AA86,AA87,AA88)</f>
        <v/>
      </c>
      <c r="AB40" s="0" t="str">
        <f aca="false">CONCATENATE(AB41,AB42,AB43,AB44,AB45,AB46,AB47,AB48,AB49,AB50,AB51,AB52,AB53,AB54,AB55,AB56,AB57,AB58,AB59,AB60,AB61,AB62,AB63,AB64,AB65,AB66,AB67,AB68,AB69,AB70,AB71,AB72,AB73,AB74,AB75,AB76,AB77,AB78,AB79,AB80,AB81,AB82,AB83,AB84,AB85,AB86,AB87,AB88)</f>
        <v/>
      </c>
      <c r="AC40" s="0" t="str">
        <f aca="false">CONCATENATE(AC41,AC42,AC43,AC44,AC45,AC46,AC47,AC48,AC49,AC50,AC51,AC52,AC53,AC54,AC55,AC56,AC57,AC58,AC59,AC60,AC61,AC62,AC63,AC64,AC65,AC66,AC67,AC68,AC69,AC70,AC71,AC72,AC73,AC74,AC75,AC76,AC77,AC78,AC79,AC80,AC81,AC82,AC83,AC84,AC85,AC86,AC87,AC88)</f>
        <v/>
      </c>
      <c r="AD40" s="0" t="str">
        <f aca="false">CONCATENATE(AD41,AD42,AD43,AD44,AD45,AD46,AD47,AD48,AD49,AD50,AD51,AD52,AD53,AD54,AD55,AD56,AD57,AD58,AD59,AD60,AD61,AD62,AD63,AD64,AD65,AD66,AD67,AD68,AD69,AD70,AD71,AD72,AD73,AD74,AD75,AD76,AD77,AD78,AD79,AD80,AD81,AD82,AD83,AD84,AD85,AD86,AD87,AD88)</f>
        <v/>
      </c>
      <c r="AE40" s="0" t="str">
        <f aca="false">CONCATENATE(AE41,AE42,AE43,AE44,AE45,AE46,AE47,AE48,AE49,AE50,AE51,AE52,AE53,AE54,AE55,AE56,AE57,AE58,AE59,AE60,AE61,AE62,AE63,AE64,AE65,AE66,AE67,AE68,AE69,AE70,AE71,AE72,AE73,AE74,AE75,AE76,AE77,AE78,AE79,AE80,AE81,AE82,AE83,AE84,AE85,AE86,AE87,AE88)</f>
        <v/>
      </c>
      <c r="AF40" s="0" t="str">
        <f aca="false">CONCATENATE(AF41,AF42,AF43,AF44,AF45,AF46,AF47,AF48,AF49,AF50,AF51,AF52,AF53,AF54,AF55,AF56,AF57,AF58,AF59,AF60,AF61,AF62,AF63,AF64,AF65,AF66,AF67,AF68,AF69,AF70,AF71,AF72,AF73,AF74,AF75,AF76,AF77,AF78,AF79,AF80,AF81,AF82,AF83,AF84,AF85,AF86,AF87,AF88)</f>
        <v/>
      </c>
      <c r="AG40" s="0" t="str">
        <f aca="false">CONCATENATE(AG41,AG42,AG43,AG44,AG45,AG46,AG47,AG48,AG49,AG50,AG51,AG52,AG53,AG54,AG55,AG56,AG57,AG58,AG59,AG60,AG61,AG62,AG63,AG64,AG65,AG66,AG67,AG68,AG69,AG70,AG71,AG72,AG73,AG74,AG75,AG76,AG77,AG78,AG79,AG80,AG81,AG82,AG83,AG84,AG85,AG86,AG87,AG88)</f>
        <v/>
      </c>
      <c r="AH40" s="0" t="str">
        <f aca="false">CONCATENATE(AH41,AH42,AH43,AH44,AH45,AH46,AH47,AH48,AH49,AH50,AH51,AH52,AH53,AH54,AH55,AH56,AH57,AH58,AH59,AH60,AH61,AH62,AH63,AH64,AH65,AH66,AH67,AH68,AH69,AH70,AH71,AH72,AH73,AH74,AH75,AH76,AH77,AH78,AH79,AH80,AH81,AH82,AH83,AH84,AH85,AH86,AH87,AH88)</f>
        <v/>
      </c>
      <c r="AI40" s="0" t="str">
        <f aca="false">CONCATENATE(AI41,AI42,AI43,AI44,AI45,AI46,AI47,AI48,AI49,AI50,AI51,AI52,AI53,AI54,AI55,AI56,AI57,AI58,AI59,AI60,AI61,AI62,AI63,AI64,AI65,AI66,AI67,AI68,AI69,AI70,AI71,AI72,AI73,AI74,AI75,AI76,AI77,AI78,AI79,AI80,AI81,AI82,AI83,AI84,AI85,AI86,AI87,AI88)</f>
        <v/>
      </c>
      <c r="AJ40" s="0" t="str">
        <f aca="false">CONCATENATE(AJ41,AJ42,AJ43,AJ44,AJ45,AJ46,AJ47,AJ48,AJ49,AJ50,AJ51,AJ52,AJ53,AJ54,AJ55,AJ56,AJ57,AJ58,AJ59,AJ60,AJ61,AJ62,AJ63,AJ64,AJ65,AJ66,AJ67,AJ68,AJ69,AJ70,AJ71,AJ72,AJ73,AJ74,AJ75,AJ76,AJ77,AJ78,AJ79,AJ80,AJ81,AJ82,AJ83,AJ84,AJ85,AJ86,AJ87,AJ88)</f>
        <v/>
      </c>
      <c r="AK40" s="0" t="str">
        <f aca="false">CONCATENATE(AK41,AK42,AK43,AK44,AK45,AK46,AK47,AK48,AK49,AK50,AK51,AK52,AK53,AK54,AK55,AK56,AK57,AK58,AK59,AK60,AK61,AK62,AK63,AK64,AK65,AK66,AK67,AK68,AK69,AK70,AK71,AK72,AK73,AK74,AK75,AK76,AK77,AK78,AK79,AK80,AK81,AK82,AK83,AK84,AK85,AK86,AK87,AK88)</f>
        <v/>
      </c>
      <c r="AL40" s="0" t="str">
        <f aca="false">CONCATENATE(AL41,AL42,AL43,AL44,AL45,AL46,AL47,AL48,AL49,AL50,AL51,AL52,AL53,AL54,AL55,AL56,AL57,AL58,AL59,AL60,AL61,AL62,AL63,AL64,AL65,AL66,AL67,AL68,AL69,AL70,AL71,AL72,AL73,AL74,AL75,AL76,AL77,AL78,AL79,AL80,AL81,AL82,AL83,AL84,AL85,AL86,AL87,AL88)</f>
        <v/>
      </c>
      <c r="AM40" s="0" t="str">
        <f aca="false">CONCATENATE(AM41,AM42,AM43,AM44,AM45,AM46,AM47,AM48,AM49,AM50,AM51,AM52,AM53,AM54,AM55,AM56,AM57,AM58,AM59,AM60,AM61,AM62,AM63,AM64,AM65,AM66,AM67,AM68,AM69,AM70,AM71,AM72,AM73,AM74,AM75,AM76,AM77,AM78,AM79,AM80,AM81,AM82,AM83,AM84,AM85,AM86,AM87,AM88)</f>
        <v/>
      </c>
      <c r="AN40" s="0" t="str">
        <f aca="false">CONCATENATE(AN41,AN42,AN43,AN44,AN45,AN46,AN47,AN48,AN49,AN50,AN51,AN52,AN53,AN54,AN55,AN56,AN57,AN58,AN59,AN60,AN61,AN62,AN63,AN64,AN65,AN66,AN67,AN68,AN69,AN70,AN71,AN72,AN73,AN74,AN75,AN76,AN77,AN78,AN79,AN80,AN81,AN82,AN83,AN84,AN85,AN86,AN87,AN88)</f>
        <v/>
      </c>
      <c r="AO40" s="0" t="str">
        <f aca="false">CONCATENATE(AO41,AO42,AO43,AO44,AO45,AO46,AO47,AO48,AO49,AO50,AO51,AO52,AO53,AO54,AO55,AO56,AO57,AO58,AO59,AO60,AO61,AO62,AO63,AO64,AO65,AO66,AO67,AO68,AO69,AO70,AO71,AO72,AO73,AO74,AO75,AO76,AO77,AO78,AO79,AO80,AO81,AO82,AO83,AO84,AO85,AO86,AO87,AO88)</f>
        <v/>
      </c>
    </row>
    <row r="41" customFormat="false" ht="13.8" hidden="false" customHeight="false" outlineLevel="0" collapsed="false">
      <c r="A41" s="154" t="str">
        <f aca="false">IF('CONTROL ASISTENCIA'!A3&lt;&gt;0,'CONTROL ASISTENCIA'!A3,"")</f>
        <v/>
      </c>
      <c r="B41" s="131" t="str">
        <f aca="false">IF(AND(A41&lt;&gt;"",'CONTROL ASISTENCIA'!B$53="ok"),CONCATENATE($B$21,IF('CONTROL ASISTENCIA'!B3="","A",'CONTROL ASISTENCIA'!B3),$B$21,","),"")</f>
        <v/>
      </c>
      <c r="C41" s="131" t="str">
        <f aca="false">IF(AND(B41&lt;&gt;"",'CONTROL ASISTENCIA'!C$53="ok"),CONCATENATE($B$21,IF('CONTROL ASISTENCIA'!C3="","A",'CONTROL ASISTENCIA'!C3),$B$21,","),"")</f>
        <v/>
      </c>
      <c r="D41" s="131" t="str">
        <f aca="false">IF(AND(C41&lt;&gt;"",'CONTROL ASISTENCIA'!D$53="ok"),CONCATENATE($B$21,IF('CONTROL ASISTENCIA'!D3="","A",'CONTROL ASISTENCIA'!D3),$B$21,","),"")</f>
        <v/>
      </c>
      <c r="E41" s="131" t="str">
        <f aca="false">IF(AND(D41&lt;&gt;"",'CONTROL ASISTENCIA'!E$53="ok"),CONCATENATE($B$21,IF('CONTROL ASISTENCIA'!E3="","A",'CONTROL ASISTENCIA'!E3),$B$21,","),"")</f>
        <v/>
      </c>
      <c r="F41" s="131" t="str">
        <f aca="false">IF(AND(E41&lt;&gt;"",'CONTROL ASISTENCIA'!F$53="ok"),CONCATENATE($B$21,IF('CONTROL ASISTENCIA'!F3="","A",'CONTROL ASISTENCIA'!F3),$B$21,","),"")</f>
        <v/>
      </c>
      <c r="G41" s="131" t="str">
        <f aca="false">IF(AND(F41&lt;&gt;"",'CONTROL ASISTENCIA'!G$53="ok"),CONCATENATE($B$21,IF('CONTROL ASISTENCIA'!G3="","A",'CONTROL ASISTENCIA'!G3),$B$21,","),"")</f>
        <v/>
      </c>
      <c r="H41" s="131" t="str">
        <f aca="false">IF(AND(G41&lt;&gt;"",'CONTROL ASISTENCIA'!H$53="ok"),CONCATENATE($B$21,IF('CONTROL ASISTENCIA'!H3="","A",'CONTROL ASISTENCIA'!H3),$B$21,","),"")</f>
        <v/>
      </c>
      <c r="I41" s="131" t="str">
        <f aca="false">IF(AND(H41&lt;&gt;"",'CONTROL ASISTENCIA'!I$53="ok"),CONCATENATE($B$21,IF('CONTROL ASISTENCIA'!I3="","A",'CONTROL ASISTENCIA'!I3),$B$21,","),"")</f>
        <v/>
      </c>
      <c r="J41" s="131" t="str">
        <f aca="false">IF(AND(I41&lt;&gt;"",'CONTROL ASISTENCIA'!J$53="ok"),CONCATENATE($B$21,IF('CONTROL ASISTENCIA'!J3="","A",'CONTROL ASISTENCIA'!J3),$B$21,","),"")</f>
        <v/>
      </c>
      <c r="K41" s="131" t="str">
        <f aca="false">IF(AND(J41&lt;&gt;"",'CONTROL ASISTENCIA'!K$53="ok"),CONCATENATE($B$21,IF('CONTROL ASISTENCIA'!K3="","A",'CONTROL ASISTENCIA'!K3),$B$21,","),"")</f>
        <v/>
      </c>
      <c r="L41" s="131" t="str">
        <f aca="false">IF(AND(K41&lt;&gt;"",'CONTROL ASISTENCIA'!L$53="ok"),CONCATENATE($B$21,IF('CONTROL ASISTENCIA'!L3="","A",'CONTROL ASISTENCIA'!L3),$B$21,","),"")</f>
        <v/>
      </c>
      <c r="M41" s="131" t="str">
        <f aca="false">IF(AND(L41&lt;&gt;"",'CONTROL ASISTENCIA'!M$53="ok"),CONCATENATE($B$21,IF('CONTROL ASISTENCIA'!M3="","A",'CONTROL ASISTENCIA'!M3),$B$21,","),"")</f>
        <v/>
      </c>
      <c r="N41" s="131" t="str">
        <f aca="false">IF(AND(M41&lt;&gt;"",'CONTROL ASISTENCIA'!N$53="ok"),CONCATENATE($B$21,IF('CONTROL ASISTENCIA'!N3="","A",'CONTROL ASISTENCIA'!N3),$B$21,","),"")</f>
        <v/>
      </c>
      <c r="O41" s="131" t="str">
        <f aca="false">IF(AND(N41&lt;&gt;"",'CONTROL ASISTENCIA'!O$53="ok"),CONCATENATE($B$21,IF('CONTROL ASISTENCIA'!O3="","A",'CONTROL ASISTENCIA'!O3),$B$21,","),"")</f>
        <v/>
      </c>
      <c r="P41" s="131" t="str">
        <f aca="false">IF(AND(O41&lt;&gt;"",'CONTROL ASISTENCIA'!P$53="ok"),CONCATENATE($B$21,IF('CONTROL ASISTENCIA'!P3="","A",'CONTROL ASISTENCIA'!P3),$B$21,","),"")</f>
        <v/>
      </c>
      <c r="Q41" s="131" t="str">
        <f aca="false">IF(AND(P41&lt;&gt;"",'CONTROL ASISTENCIA'!Q$53="ok"),CONCATENATE($B$21,IF('CONTROL ASISTENCIA'!Q3="","A",'CONTROL ASISTENCIA'!Q3),$B$21,","),"")</f>
        <v/>
      </c>
      <c r="R41" s="131" t="str">
        <f aca="false">IF(AND(Q41&lt;&gt;"",'CONTROL ASISTENCIA'!R$53="ok"),CONCATENATE($B$21,IF('CONTROL ASISTENCIA'!R3="","A",'CONTROL ASISTENCIA'!R3),$B$21,","),"")</f>
        <v/>
      </c>
      <c r="S41" s="131" t="str">
        <f aca="false">IF(AND(R41&lt;&gt;"",'CONTROL ASISTENCIA'!S$53="ok"),CONCATENATE($B$21,IF('CONTROL ASISTENCIA'!S3="","A",'CONTROL ASISTENCIA'!S3),$B$21,","),"")</f>
        <v/>
      </c>
      <c r="T41" s="131" t="str">
        <f aca="false">IF(AND(S41&lt;&gt;"",'CONTROL ASISTENCIA'!T$53="ok"),CONCATENATE($B$21,IF('CONTROL ASISTENCIA'!T3="","A",'CONTROL ASISTENCIA'!T3),$B$21,","),"")</f>
        <v/>
      </c>
      <c r="U41" s="131" t="str">
        <f aca="false">IF(AND(T41&lt;&gt;"",'CONTROL ASISTENCIA'!U$53="ok"),CONCATENATE($B$21,IF('CONTROL ASISTENCIA'!U3="","A",'CONTROL ASISTENCIA'!U3),$B$21,","),"")</f>
        <v/>
      </c>
      <c r="V41" s="131" t="str">
        <f aca="false">IF(AND(U41&lt;&gt;"",'CONTROL ASISTENCIA'!V$53="ok"),CONCATENATE($B$21,IF('CONTROL ASISTENCIA'!V3="","A",'CONTROL ASISTENCIA'!V3),$B$21,","),"")</f>
        <v/>
      </c>
      <c r="W41" s="131" t="str">
        <f aca="false">IF(AND(V41&lt;&gt;"",'CONTROL ASISTENCIA'!W$53="ok"),CONCATENATE($B$21,IF('CONTROL ASISTENCIA'!W3="","A",'CONTROL ASISTENCIA'!W3),$B$21,","),"")</f>
        <v/>
      </c>
      <c r="X41" s="131" t="str">
        <f aca="false">IF(AND(W41&lt;&gt;"",'CONTROL ASISTENCIA'!X$53="ok"),CONCATENATE($B$21,IF('CONTROL ASISTENCIA'!X3="","A",'CONTROL ASISTENCIA'!X3),$B$21,","),"")</f>
        <v/>
      </c>
      <c r="Y41" s="131" t="str">
        <f aca="false">IF(AND(X41&lt;&gt;"",'CONTROL ASISTENCIA'!Y$53="ok"),CONCATENATE($B$21,IF('CONTROL ASISTENCIA'!Y3="","A",'CONTROL ASISTENCIA'!Y3),$B$21,","),"")</f>
        <v/>
      </c>
      <c r="Z41" s="131" t="str">
        <f aca="false">IF(AND(Y41&lt;&gt;"",'CONTROL ASISTENCIA'!Z$53="ok"),CONCATENATE($B$21,IF('CONTROL ASISTENCIA'!Z3="","A",'CONTROL ASISTENCIA'!Z3),$B$21,","),"")</f>
        <v/>
      </c>
      <c r="AA41" s="131" t="str">
        <f aca="false">IF(AND(Z41&lt;&gt;"",'CONTROL ASISTENCIA'!AA$53="ok"),CONCATENATE($B$21,IF('CONTROL ASISTENCIA'!AA3="","A",'CONTROL ASISTENCIA'!AA3),$B$21,","),"")</f>
        <v/>
      </c>
      <c r="AB41" s="131" t="str">
        <f aca="false">IF(AND(AA41&lt;&gt;"",'CONTROL ASISTENCIA'!AB$53="ok"),CONCATENATE($B$21,IF('CONTROL ASISTENCIA'!AB3="","A",'CONTROL ASISTENCIA'!AB3),$B$21,","),"")</f>
        <v/>
      </c>
      <c r="AC41" s="131" t="str">
        <f aca="false">IF(AND(AB41&lt;&gt;"",'CONTROL ASISTENCIA'!AC$53="ok"),CONCATENATE($B$21,IF('CONTROL ASISTENCIA'!AC3="","A",'CONTROL ASISTENCIA'!AC3),$B$21,","),"")</f>
        <v/>
      </c>
      <c r="AD41" s="131" t="str">
        <f aca="false">IF(AND(AC41&lt;&gt;"",'CONTROL ASISTENCIA'!AD$53="ok"),CONCATENATE($B$21,IF('CONTROL ASISTENCIA'!AD3="","A",'CONTROL ASISTENCIA'!AD3),$B$21,","),"")</f>
        <v/>
      </c>
      <c r="AE41" s="131" t="str">
        <f aca="false">IF(AND(AD41&lt;&gt;"",'CONTROL ASISTENCIA'!AE$53="ok"),CONCATENATE($B$21,IF('CONTROL ASISTENCIA'!AE3="","A",'CONTROL ASISTENCIA'!AE3),$B$21,","),"")</f>
        <v/>
      </c>
      <c r="AF41" s="131" t="str">
        <f aca="false">IF(AND(AE41&lt;&gt;"",'CONTROL ASISTENCIA'!AF$53="ok"),CONCATENATE($B$21,IF('CONTROL ASISTENCIA'!AF3="","A",'CONTROL ASISTENCIA'!AF3),$B$21,","),"")</f>
        <v/>
      </c>
      <c r="AG41" s="131" t="str">
        <f aca="false">IF(AND(AF41&lt;&gt;"",'CONTROL ASISTENCIA'!AG$53="ok"),CONCATENATE($B$21,IF('CONTROL ASISTENCIA'!AG3="","A",'CONTROL ASISTENCIA'!AG3),$B$21,","),"")</f>
        <v/>
      </c>
      <c r="AH41" s="131" t="str">
        <f aca="false">IF(AND(AG41&lt;&gt;"",'CONTROL ASISTENCIA'!AH$53="ok"),CONCATENATE($B$21,IF('CONTROL ASISTENCIA'!AH3="","A",'CONTROL ASISTENCIA'!AH3),$B$21,","),"")</f>
        <v/>
      </c>
      <c r="AI41" s="131" t="str">
        <f aca="false">IF(AND(AH41&lt;&gt;"",'CONTROL ASISTENCIA'!AI$53="ok"),CONCATENATE($B$21,IF('CONTROL ASISTENCIA'!AI3="","A",'CONTROL ASISTENCIA'!AI3),$B$21,","),"")</f>
        <v/>
      </c>
      <c r="AJ41" s="131" t="str">
        <f aca="false">IF(AND(AI41&lt;&gt;"",'CONTROL ASISTENCIA'!AJ$53="ok"),CONCATENATE($B$21,IF('CONTROL ASISTENCIA'!AJ3="","A",'CONTROL ASISTENCIA'!AJ3),$B$21,","),"")</f>
        <v/>
      </c>
      <c r="AK41" s="131" t="str">
        <f aca="false">IF(AND(AJ41&lt;&gt;"",'CONTROL ASISTENCIA'!AK$53="ok"),CONCATENATE($B$21,IF('CONTROL ASISTENCIA'!AK3="","A",'CONTROL ASISTENCIA'!AK3),$B$21,","),"")</f>
        <v/>
      </c>
      <c r="AL41" s="131" t="str">
        <f aca="false">IF(AND(AK41&lt;&gt;"",'CONTROL ASISTENCIA'!AL$53="ok"),CONCATENATE($B$21,IF('CONTROL ASISTENCIA'!AL3="","A",'CONTROL ASISTENCIA'!AL3),$B$21,","),"")</f>
        <v/>
      </c>
      <c r="AM41" s="131" t="str">
        <f aca="false">IF(AND(AL41&lt;&gt;"",'CONTROL ASISTENCIA'!AM$53="ok"),CONCATENATE($B$21,IF('CONTROL ASISTENCIA'!AM3="","A",'CONTROL ASISTENCIA'!AM3),$B$21,","),"")</f>
        <v/>
      </c>
      <c r="AN41" s="131" t="str">
        <f aca="false">IF(AND(AM41&lt;&gt;"",'CONTROL ASISTENCIA'!AN$53="ok"),CONCATENATE($B$21,IF('CONTROL ASISTENCIA'!AN3="","A",'CONTROL ASISTENCIA'!AN3),$B$21,","),"")</f>
        <v/>
      </c>
      <c r="AO41" s="131" t="str">
        <f aca="false">IF(AND(AN41&lt;&gt;"",'CONTROL ASISTENCIA'!AO$53="ok"),CONCATENATE($B$21,IF('CONTROL ASISTENCIA'!AO3="","A",'CONTROL ASISTENCIA'!AO3),$B$21,","),"")</f>
        <v/>
      </c>
    </row>
    <row r="42" customFormat="false" ht="13.8" hidden="false" customHeight="false" outlineLevel="0" collapsed="false">
      <c r="A42" s="154" t="str">
        <f aca="false">IF('CONTROL ASISTENCIA'!A4&lt;&gt;0,'CONTROL ASISTENCIA'!A4,"")</f>
        <v/>
      </c>
      <c r="B42" s="131" t="str">
        <f aca="false">IF(AND(A42&lt;&gt;"",'CONTROL ASISTENCIA'!B$53="ok"),CONCATENATE($B$21,IF('CONTROL ASISTENCIA'!B4="","A",'CONTROL ASISTENCIA'!B4),$B$21,","),"")</f>
        <v/>
      </c>
      <c r="C42" s="131" t="str">
        <f aca="false">IF(AND(B42&lt;&gt;"",'CONTROL ASISTENCIA'!C$53="ok"),CONCATENATE($B$21,IF('CONTROL ASISTENCIA'!C4="","A",'CONTROL ASISTENCIA'!C4),$B$21,","),"")</f>
        <v/>
      </c>
      <c r="D42" s="131" t="str">
        <f aca="false">IF(AND(C42&lt;&gt;"",'CONTROL ASISTENCIA'!D$53="ok"),CONCATENATE($B$21,IF('CONTROL ASISTENCIA'!D4="","A",'CONTROL ASISTENCIA'!D4),$B$21,","),"")</f>
        <v/>
      </c>
      <c r="E42" s="131" t="str">
        <f aca="false">IF(AND(D42&lt;&gt;"",'CONTROL ASISTENCIA'!E$53="ok"),CONCATENATE($B$21,IF('CONTROL ASISTENCIA'!E4="","A",'CONTROL ASISTENCIA'!E4),$B$21,","),"")</f>
        <v/>
      </c>
      <c r="F42" s="131" t="str">
        <f aca="false">IF(AND(E42&lt;&gt;"",'CONTROL ASISTENCIA'!F$53="ok"),CONCATENATE($B$21,IF('CONTROL ASISTENCIA'!F4="","A",'CONTROL ASISTENCIA'!F4),$B$21,","),"")</f>
        <v/>
      </c>
      <c r="G42" s="131" t="str">
        <f aca="false">IF(AND(F42&lt;&gt;"",'CONTROL ASISTENCIA'!G$53="ok"),CONCATENATE($B$21,IF('CONTROL ASISTENCIA'!G4="","A",'CONTROL ASISTENCIA'!G4),$B$21,","),"")</f>
        <v/>
      </c>
      <c r="H42" s="131" t="str">
        <f aca="false">IF(AND(G42&lt;&gt;"",'CONTROL ASISTENCIA'!H$53="ok"),CONCATENATE($B$21,IF('CONTROL ASISTENCIA'!H4="","A",'CONTROL ASISTENCIA'!H4),$B$21,","),"")</f>
        <v/>
      </c>
      <c r="I42" s="131" t="str">
        <f aca="false">IF(AND(H42&lt;&gt;"",'CONTROL ASISTENCIA'!I$53="ok"),CONCATENATE($B$21,IF('CONTROL ASISTENCIA'!I4="","A",'CONTROL ASISTENCIA'!I4),$B$21,","),"")</f>
        <v/>
      </c>
      <c r="J42" s="131" t="str">
        <f aca="false">IF(AND(I42&lt;&gt;"",'CONTROL ASISTENCIA'!J$53="ok"),CONCATENATE($B$21,IF('CONTROL ASISTENCIA'!J4="","A",'CONTROL ASISTENCIA'!J4),$B$21,","),"")</f>
        <v/>
      </c>
      <c r="K42" s="131" t="str">
        <f aca="false">IF(AND(J42&lt;&gt;"",'CONTROL ASISTENCIA'!K$53="ok"),CONCATENATE($B$21,IF('CONTROL ASISTENCIA'!K4="","A",'CONTROL ASISTENCIA'!K4),$B$21,","),"")</f>
        <v/>
      </c>
      <c r="L42" s="131" t="str">
        <f aca="false">IF(AND(K42&lt;&gt;"",'CONTROL ASISTENCIA'!L$53="ok"),CONCATENATE($B$21,IF('CONTROL ASISTENCIA'!L4="","A",'CONTROL ASISTENCIA'!L4),$B$21,","),"")</f>
        <v/>
      </c>
      <c r="M42" s="131" t="str">
        <f aca="false">IF(AND(L42&lt;&gt;"",'CONTROL ASISTENCIA'!M$53="ok"),CONCATENATE($B$21,IF('CONTROL ASISTENCIA'!M4="","A",'CONTROL ASISTENCIA'!M4),$B$21,","),"")</f>
        <v/>
      </c>
      <c r="N42" s="131" t="str">
        <f aca="false">IF(AND(M42&lt;&gt;"",'CONTROL ASISTENCIA'!N$53="ok"),CONCATENATE($B$21,IF('CONTROL ASISTENCIA'!N4="","A",'CONTROL ASISTENCIA'!N4),$B$21,","),"")</f>
        <v/>
      </c>
      <c r="O42" s="131" t="str">
        <f aca="false">IF(AND(N42&lt;&gt;"",'CONTROL ASISTENCIA'!O$53="ok"),CONCATENATE($B$21,IF('CONTROL ASISTENCIA'!O4="","A",'CONTROL ASISTENCIA'!O4),$B$21,","),"")</f>
        <v/>
      </c>
      <c r="P42" s="131" t="str">
        <f aca="false">IF(AND(O42&lt;&gt;"",'CONTROL ASISTENCIA'!P$53="ok"),CONCATENATE($B$21,IF('CONTROL ASISTENCIA'!P4="","A",'CONTROL ASISTENCIA'!P4),$B$21,","),"")</f>
        <v/>
      </c>
      <c r="Q42" s="131" t="str">
        <f aca="false">IF(AND(P42&lt;&gt;"",'CONTROL ASISTENCIA'!Q$53="ok"),CONCATENATE($B$21,IF('CONTROL ASISTENCIA'!Q4="","A",'CONTROL ASISTENCIA'!Q4),$B$21,","),"")</f>
        <v/>
      </c>
      <c r="R42" s="131" t="str">
        <f aca="false">IF(AND(Q42&lt;&gt;"",'CONTROL ASISTENCIA'!R$53="ok"),CONCATENATE($B$21,IF('CONTROL ASISTENCIA'!R4="","A",'CONTROL ASISTENCIA'!R4),$B$21,","),"")</f>
        <v/>
      </c>
      <c r="S42" s="131" t="str">
        <f aca="false">IF(AND(R42&lt;&gt;"",'CONTROL ASISTENCIA'!S$53="ok"),CONCATENATE($B$21,IF('CONTROL ASISTENCIA'!S4="","A",'CONTROL ASISTENCIA'!S4),$B$21,","),"")</f>
        <v/>
      </c>
      <c r="T42" s="131" t="str">
        <f aca="false">IF(AND(S42&lt;&gt;"",'CONTROL ASISTENCIA'!T$53="ok"),CONCATENATE($B$21,IF('CONTROL ASISTENCIA'!T4="","A",'CONTROL ASISTENCIA'!T4),$B$21,","),"")</f>
        <v/>
      </c>
      <c r="U42" s="131" t="str">
        <f aca="false">IF(AND(T42&lt;&gt;"",'CONTROL ASISTENCIA'!U$53="ok"),CONCATENATE($B$21,IF('CONTROL ASISTENCIA'!U4="","A",'CONTROL ASISTENCIA'!U4),$B$21,","),"")</f>
        <v/>
      </c>
      <c r="V42" s="131" t="str">
        <f aca="false">IF(AND(U42&lt;&gt;"",'CONTROL ASISTENCIA'!V$53="ok"),CONCATENATE($B$21,IF('CONTROL ASISTENCIA'!V4="","A",'CONTROL ASISTENCIA'!V4),$B$21,","),"")</f>
        <v/>
      </c>
      <c r="W42" s="131" t="str">
        <f aca="false">IF(AND(V42&lt;&gt;"",'CONTROL ASISTENCIA'!W$53="ok"),CONCATENATE($B$21,IF('CONTROL ASISTENCIA'!W4="","A",'CONTROL ASISTENCIA'!W4),$B$21,","),"")</f>
        <v/>
      </c>
      <c r="X42" s="131" t="str">
        <f aca="false">IF(AND(W42&lt;&gt;"",'CONTROL ASISTENCIA'!X$53="ok"),CONCATENATE($B$21,IF('CONTROL ASISTENCIA'!X4="","A",'CONTROL ASISTENCIA'!X4),$B$21,","),"")</f>
        <v/>
      </c>
      <c r="Y42" s="131" t="str">
        <f aca="false">IF(AND(X42&lt;&gt;"",'CONTROL ASISTENCIA'!Y$53="ok"),CONCATENATE($B$21,IF('CONTROL ASISTENCIA'!Y4="","A",'CONTROL ASISTENCIA'!Y4),$B$21,","),"")</f>
        <v/>
      </c>
      <c r="Z42" s="131" t="str">
        <f aca="false">IF(AND(Y42&lt;&gt;"",'CONTROL ASISTENCIA'!Z$53="ok"),CONCATENATE($B$21,IF('CONTROL ASISTENCIA'!Z4="","A",'CONTROL ASISTENCIA'!Z4),$B$21,","),"")</f>
        <v/>
      </c>
      <c r="AA42" s="131" t="str">
        <f aca="false">IF(AND(Z42&lt;&gt;"",'CONTROL ASISTENCIA'!AA$53="ok"),CONCATENATE($B$21,IF('CONTROL ASISTENCIA'!AA4="","A",'CONTROL ASISTENCIA'!AA4),$B$21,","),"")</f>
        <v/>
      </c>
      <c r="AB42" s="131" t="str">
        <f aca="false">IF(AND(AA42&lt;&gt;"",'CONTROL ASISTENCIA'!AB$53="ok"),CONCATENATE($B$21,IF('CONTROL ASISTENCIA'!AB4="","A",'CONTROL ASISTENCIA'!AB4),$B$21,","),"")</f>
        <v/>
      </c>
      <c r="AC42" s="131" t="str">
        <f aca="false">IF(AND(AB42&lt;&gt;"",'CONTROL ASISTENCIA'!AC$53="ok"),CONCATENATE($B$21,IF('CONTROL ASISTENCIA'!AC4="","A",'CONTROL ASISTENCIA'!AC4),$B$21,","),"")</f>
        <v/>
      </c>
      <c r="AD42" s="131" t="str">
        <f aca="false">IF(AND(AC42&lt;&gt;"",'CONTROL ASISTENCIA'!AD$53="ok"),CONCATENATE($B$21,IF('CONTROL ASISTENCIA'!AD4="","A",'CONTROL ASISTENCIA'!AD4),$B$21,","),"")</f>
        <v/>
      </c>
      <c r="AE42" s="131" t="str">
        <f aca="false">IF(AND(AD42&lt;&gt;"",'CONTROL ASISTENCIA'!AE$53="ok"),CONCATENATE($B$21,IF('CONTROL ASISTENCIA'!AE4="","A",'CONTROL ASISTENCIA'!AE4),$B$21,","),"")</f>
        <v/>
      </c>
      <c r="AF42" s="131" t="str">
        <f aca="false">IF(AND(AE42&lt;&gt;"",'CONTROL ASISTENCIA'!AF$53="ok"),CONCATENATE($B$21,IF('CONTROL ASISTENCIA'!AF4="","A",'CONTROL ASISTENCIA'!AF4),$B$21,","),"")</f>
        <v/>
      </c>
      <c r="AG42" s="131" t="str">
        <f aca="false">IF(AND(AF42&lt;&gt;"",'CONTROL ASISTENCIA'!AG$53="ok"),CONCATENATE($B$21,IF('CONTROL ASISTENCIA'!AG4="","A",'CONTROL ASISTENCIA'!AG4),$B$21,","),"")</f>
        <v/>
      </c>
      <c r="AH42" s="131" t="str">
        <f aca="false">IF(AND(AG42&lt;&gt;"",'CONTROL ASISTENCIA'!AH$53="ok"),CONCATENATE($B$21,IF('CONTROL ASISTENCIA'!AH4="","A",'CONTROL ASISTENCIA'!AH4),$B$21,","),"")</f>
        <v/>
      </c>
      <c r="AI42" s="131" t="str">
        <f aca="false">IF(AND(AH42&lt;&gt;"",'CONTROL ASISTENCIA'!AI$53="ok"),CONCATENATE($B$21,IF('CONTROL ASISTENCIA'!AI4="","A",'CONTROL ASISTENCIA'!AI4),$B$21,","),"")</f>
        <v/>
      </c>
      <c r="AJ42" s="131" t="str">
        <f aca="false">IF(AND(AI42&lt;&gt;"",'CONTROL ASISTENCIA'!AJ$53="ok"),CONCATENATE($B$21,IF('CONTROL ASISTENCIA'!AJ4="","A",'CONTROL ASISTENCIA'!AJ4),$B$21,","),"")</f>
        <v/>
      </c>
      <c r="AK42" s="131" t="str">
        <f aca="false">IF(AND(AJ42&lt;&gt;"",'CONTROL ASISTENCIA'!AK$53="ok"),CONCATENATE($B$21,IF('CONTROL ASISTENCIA'!AK4="","A",'CONTROL ASISTENCIA'!AK4),$B$21,","),"")</f>
        <v/>
      </c>
      <c r="AL42" s="131" t="str">
        <f aca="false">IF(AND(AK42&lt;&gt;"",'CONTROL ASISTENCIA'!AL$53="ok"),CONCATENATE($B$21,IF('CONTROL ASISTENCIA'!AL4="","A",'CONTROL ASISTENCIA'!AL4),$B$21,","),"")</f>
        <v/>
      </c>
      <c r="AM42" s="131" t="str">
        <f aca="false">IF(AND(AL42&lt;&gt;"",'CONTROL ASISTENCIA'!AM$53="ok"),CONCATENATE($B$21,IF('CONTROL ASISTENCIA'!AM4="","A",'CONTROL ASISTENCIA'!AM4),$B$21,","),"")</f>
        <v/>
      </c>
      <c r="AN42" s="131" t="str">
        <f aca="false">IF(AND(AM42&lt;&gt;"",'CONTROL ASISTENCIA'!AN$53="ok"),CONCATENATE($B$21,IF('CONTROL ASISTENCIA'!AN4="","A",'CONTROL ASISTENCIA'!AN4),$B$21,","),"")</f>
        <v/>
      </c>
      <c r="AO42" s="131" t="str">
        <f aca="false">IF(AND(AN42&lt;&gt;"",'CONTROL ASISTENCIA'!AO$53="ok"),CONCATENATE($B$21,IF('CONTROL ASISTENCIA'!AO4="","A",'CONTROL ASISTENCIA'!AO4),$B$21,","),"")</f>
        <v/>
      </c>
    </row>
    <row r="43" customFormat="false" ht="13.8" hidden="false" customHeight="false" outlineLevel="0" collapsed="false">
      <c r="A43" s="154" t="str">
        <f aca="false">IF('CONTROL ASISTENCIA'!A5&lt;&gt;0,'CONTROL ASISTENCIA'!A5,"")</f>
        <v/>
      </c>
      <c r="B43" s="131" t="str">
        <f aca="false">IF(AND(A43&lt;&gt;"",'CONTROL ASISTENCIA'!B$53="ok"),CONCATENATE($B$21,IF('CONTROL ASISTENCIA'!B5="","A",'CONTROL ASISTENCIA'!B5),$B$21,","),"")</f>
        <v/>
      </c>
      <c r="C43" s="131" t="str">
        <f aca="false">IF(AND(B43&lt;&gt;"",'CONTROL ASISTENCIA'!C$53="ok"),CONCATENATE($B$21,IF('CONTROL ASISTENCIA'!C5="","A",'CONTROL ASISTENCIA'!C5),$B$21,","),"")</f>
        <v/>
      </c>
      <c r="D43" s="131" t="str">
        <f aca="false">IF(AND(C43&lt;&gt;"",'CONTROL ASISTENCIA'!D$53="ok"),CONCATENATE($B$21,IF('CONTROL ASISTENCIA'!D5="","A",'CONTROL ASISTENCIA'!D5),$B$21,","),"")</f>
        <v/>
      </c>
      <c r="E43" s="131" t="str">
        <f aca="false">IF(AND(D43&lt;&gt;"",'CONTROL ASISTENCIA'!E$53="ok"),CONCATENATE($B$21,IF('CONTROL ASISTENCIA'!E5="","A",'CONTROL ASISTENCIA'!E5),$B$21,","),"")</f>
        <v/>
      </c>
      <c r="F43" s="131" t="str">
        <f aca="false">IF(AND(E43&lt;&gt;"",'CONTROL ASISTENCIA'!F$53="ok"),CONCATENATE($B$21,IF('CONTROL ASISTENCIA'!F5="","A",'CONTROL ASISTENCIA'!F5),$B$21,","),"")</f>
        <v/>
      </c>
      <c r="G43" s="131" t="str">
        <f aca="false">IF(AND(F43&lt;&gt;"",'CONTROL ASISTENCIA'!G$53="ok"),CONCATENATE($B$21,IF('CONTROL ASISTENCIA'!G5="","A",'CONTROL ASISTENCIA'!G5),$B$21,","),"")</f>
        <v/>
      </c>
      <c r="H43" s="131" t="str">
        <f aca="false">IF(AND(G43&lt;&gt;"",'CONTROL ASISTENCIA'!H$53="ok"),CONCATENATE($B$21,IF('CONTROL ASISTENCIA'!H5="","A",'CONTROL ASISTENCIA'!H5),$B$21,","),"")</f>
        <v/>
      </c>
      <c r="I43" s="131" t="str">
        <f aca="false">IF(AND(H43&lt;&gt;"",'CONTROL ASISTENCIA'!I$53="ok"),CONCATENATE($B$21,IF('CONTROL ASISTENCIA'!I5="","A",'CONTROL ASISTENCIA'!I5),$B$21,","),"")</f>
        <v/>
      </c>
      <c r="J43" s="131" t="str">
        <f aca="false">IF(AND(I43&lt;&gt;"",'CONTROL ASISTENCIA'!J$53="ok"),CONCATENATE($B$21,IF('CONTROL ASISTENCIA'!J5="","A",'CONTROL ASISTENCIA'!J5),$B$21,","),"")</f>
        <v/>
      </c>
      <c r="K43" s="131" t="str">
        <f aca="false">IF(AND(J43&lt;&gt;"",'CONTROL ASISTENCIA'!K$53="ok"),CONCATENATE($B$21,IF('CONTROL ASISTENCIA'!K5="","A",'CONTROL ASISTENCIA'!K5),$B$21,","),"")</f>
        <v/>
      </c>
      <c r="L43" s="131" t="str">
        <f aca="false">IF(AND(K43&lt;&gt;"",'CONTROL ASISTENCIA'!L$53="ok"),CONCATENATE($B$21,IF('CONTROL ASISTENCIA'!L5="","A",'CONTROL ASISTENCIA'!L5),$B$21,","),"")</f>
        <v/>
      </c>
      <c r="M43" s="131" t="str">
        <f aca="false">IF(AND(L43&lt;&gt;"",'CONTROL ASISTENCIA'!M$53="ok"),CONCATENATE($B$21,IF('CONTROL ASISTENCIA'!M5="","A",'CONTROL ASISTENCIA'!M5),$B$21,","),"")</f>
        <v/>
      </c>
      <c r="N43" s="131" t="str">
        <f aca="false">IF(AND(M43&lt;&gt;"",'CONTROL ASISTENCIA'!N$53="ok"),CONCATENATE($B$21,IF('CONTROL ASISTENCIA'!N5="","A",'CONTROL ASISTENCIA'!N5),$B$21,","),"")</f>
        <v/>
      </c>
      <c r="O43" s="131" t="str">
        <f aca="false">IF(AND(N43&lt;&gt;"",'CONTROL ASISTENCIA'!O$53="ok"),CONCATENATE($B$21,IF('CONTROL ASISTENCIA'!O5="","A",'CONTROL ASISTENCIA'!O5),$B$21,","),"")</f>
        <v/>
      </c>
      <c r="P43" s="131" t="str">
        <f aca="false">IF(AND(O43&lt;&gt;"",'CONTROL ASISTENCIA'!P$53="ok"),CONCATENATE($B$21,IF('CONTROL ASISTENCIA'!P5="","A",'CONTROL ASISTENCIA'!P5),$B$21,","),"")</f>
        <v/>
      </c>
      <c r="Q43" s="131" t="str">
        <f aca="false">IF(AND(P43&lt;&gt;"",'CONTROL ASISTENCIA'!Q$53="ok"),CONCATENATE($B$21,IF('CONTROL ASISTENCIA'!Q5="","A",'CONTROL ASISTENCIA'!Q5),$B$21,","),"")</f>
        <v/>
      </c>
      <c r="R43" s="131" t="str">
        <f aca="false">IF(AND(Q43&lt;&gt;"",'CONTROL ASISTENCIA'!R$53="ok"),CONCATENATE($B$21,IF('CONTROL ASISTENCIA'!R5="","A",'CONTROL ASISTENCIA'!R5),$B$21,","),"")</f>
        <v/>
      </c>
      <c r="S43" s="131" t="str">
        <f aca="false">IF(AND(R43&lt;&gt;"",'CONTROL ASISTENCIA'!S$53="ok"),CONCATENATE($B$21,IF('CONTROL ASISTENCIA'!S5="","A",'CONTROL ASISTENCIA'!S5),$B$21,","),"")</f>
        <v/>
      </c>
      <c r="T43" s="131" t="str">
        <f aca="false">IF(AND(S43&lt;&gt;"",'CONTROL ASISTENCIA'!T$53="ok"),CONCATENATE($B$21,IF('CONTROL ASISTENCIA'!T5="","A",'CONTROL ASISTENCIA'!T5),$B$21,","),"")</f>
        <v/>
      </c>
      <c r="U43" s="131" t="str">
        <f aca="false">IF(AND(T43&lt;&gt;"",'CONTROL ASISTENCIA'!U$53="ok"),CONCATENATE($B$21,IF('CONTROL ASISTENCIA'!U5="","A",'CONTROL ASISTENCIA'!U5),$B$21,","),"")</f>
        <v/>
      </c>
      <c r="V43" s="131" t="str">
        <f aca="false">IF(AND(U43&lt;&gt;"",'CONTROL ASISTENCIA'!V$53="ok"),CONCATENATE($B$21,IF('CONTROL ASISTENCIA'!V5="","A",'CONTROL ASISTENCIA'!V5),$B$21,","),"")</f>
        <v/>
      </c>
      <c r="W43" s="131" t="str">
        <f aca="false">IF(AND(V43&lt;&gt;"",'CONTROL ASISTENCIA'!W$53="ok"),CONCATENATE($B$21,IF('CONTROL ASISTENCIA'!W5="","A",'CONTROL ASISTENCIA'!W5),$B$21,","),"")</f>
        <v/>
      </c>
      <c r="X43" s="131" t="str">
        <f aca="false">IF(AND(W43&lt;&gt;"",'CONTROL ASISTENCIA'!X$53="ok"),CONCATENATE($B$21,IF('CONTROL ASISTENCIA'!X5="","A",'CONTROL ASISTENCIA'!X5),$B$21,","),"")</f>
        <v/>
      </c>
      <c r="Y43" s="131" t="str">
        <f aca="false">IF(AND(X43&lt;&gt;"",'CONTROL ASISTENCIA'!Y$53="ok"),CONCATENATE($B$21,IF('CONTROL ASISTENCIA'!Y5="","A",'CONTROL ASISTENCIA'!Y5),$B$21,","),"")</f>
        <v/>
      </c>
      <c r="Z43" s="131" t="str">
        <f aca="false">IF(AND(Y43&lt;&gt;"",'CONTROL ASISTENCIA'!Z$53="ok"),CONCATENATE($B$21,IF('CONTROL ASISTENCIA'!Z5="","A",'CONTROL ASISTENCIA'!Z5),$B$21,","),"")</f>
        <v/>
      </c>
      <c r="AA43" s="131" t="str">
        <f aca="false">IF(AND(Z43&lt;&gt;"",'CONTROL ASISTENCIA'!AA$53="ok"),CONCATENATE($B$21,IF('CONTROL ASISTENCIA'!AA5="","A",'CONTROL ASISTENCIA'!AA5),$B$21,","),"")</f>
        <v/>
      </c>
      <c r="AB43" s="131" t="str">
        <f aca="false">IF(AND(AA43&lt;&gt;"",'CONTROL ASISTENCIA'!AB$53="ok"),CONCATENATE($B$21,IF('CONTROL ASISTENCIA'!AB5="","A",'CONTROL ASISTENCIA'!AB5),$B$21,","),"")</f>
        <v/>
      </c>
      <c r="AC43" s="131" t="str">
        <f aca="false">IF(AND(AB43&lt;&gt;"",'CONTROL ASISTENCIA'!AC$53="ok"),CONCATENATE($B$21,IF('CONTROL ASISTENCIA'!AC5="","A",'CONTROL ASISTENCIA'!AC5),$B$21,","),"")</f>
        <v/>
      </c>
      <c r="AD43" s="131" t="str">
        <f aca="false">IF(AND(AC43&lt;&gt;"",'CONTROL ASISTENCIA'!AD$53="ok"),CONCATENATE($B$21,IF('CONTROL ASISTENCIA'!AD5="","A",'CONTROL ASISTENCIA'!AD5),$B$21,","),"")</f>
        <v/>
      </c>
      <c r="AE43" s="131" t="str">
        <f aca="false">IF(AND(AD43&lt;&gt;"",'CONTROL ASISTENCIA'!AE$53="ok"),CONCATENATE($B$21,IF('CONTROL ASISTENCIA'!AE5="","A",'CONTROL ASISTENCIA'!AE5),$B$21,","),"")</f>
        <v/>
      </c>
      <c r="AF43" s="131" t="str">
        <f aca="false">IF(AND(AE43&lt;&gt;"",'CONTROL ASISTENCIA'!AF$53="ok"),CONCATENATE($B$21,IF('CONTROL ASISTENCIA'!AF5="","A",'CONTROL ASISTENCIA'!AF5),$B$21,","),"")</f>
        <v/>
      </c>
      <c r="AG43" s="131" t="str">
        <f aca="false">IF(AND(AF43&lt;&gt;"",'CONTROL ASISTENCIA'!AG$53="ok"),CONCATENATE($B$21,IF('CONTROL ASISTENCIA'!AG5="","A",'CONTROL ASISTENCIA'!AG5),$B$21,","),"")</f>
        <v/>
      </c>
      <c r="AH43" s="131" t="str">
        <f aca="false">IF(AND(AG43&lt;&gt;"",'CONTROL ASISTENCIA'!AH$53="ok"),CONCATENATE($B$21,IF('CONTROL ASISTENCIA'!AH5="","A",'CONTROL ASISTENCIA'!AH5),$B$21,","),"")</f>
        <v/>
      </c>
      <c r="AI43" s="131" t="str">
        <f aca="false">IF(AND(AH43&lt;&gt;"",'CONTROL ASISTENCIA'!AI$53="ok"),CONCATENATE($B$21,IF('CONTROL ASISTENCIA'!AI5="","A",'CONTROL ASISTENCIA'!AI5),$B$21,","),"")</f>
        <v/>
      </c>
      <c r="AJ43" s="131" t="str">
        <f aca="false">IF(AND(AI43&lt;&gt;"",'CONTROL ASISTENCIA'!AJ$53="ok"),CONCATENATE($B$21,IF('CONTROL ASISTENCIA'!AJ5="","A",'CONTROL ASISTENCIA'!AJ5),$B$21,","),"")</f>
        <v/>
      </c>
      <c r="AK43" s="131" t="str">
        <f aca="false">IF(AND(AJ43&lt;&gt;"",'CONTROL ASISTENCIA'!AK$53="ok"),CONCATENATE($B$21,IF('CONTROL ASISTENCIA'!AK5="","A",'CONTROL ASISTENCIA'!AK5),$B$21,","),"")</f>
        <v/>
      </c>
      <c r="AL43" s="131" t="str">
        <f aca="false">IF(AND(AK43&lt;&gt;"",'CONTROL ASISTENCIA'!AL$53="ok"),CONCATENATE($B$21,IF('CONTROL ASISTENCIA'!AL5="","A",'CONTROL ASISTENCIA'!AL5),$B$21,","),"")</f>
        <v/>
      </c>
      <c r="AM43" s="131" t="str">
        <f aca="false">IF(AND(AL43&lt;&gt;"",'CONTROL ASISTENCIA'!AM$53="ok"),CONCATENATE($B$21,IF('CONTROL ASISTENCIA'!AM5="","A",'CONTROL ASISTENCIA'!AM5),$B$21,","),"")</f>
        <v/>
      </c>
      <c r="AN43" s="131" t="str">
        <f aca="false">IF(AND(AM43&lt;&gt;"",'CONTROL ASISTENCIA'!AN$53="ok"),CONCATENATE($B$21,IF('CONTROL ASISTENCIA'!AN5="","A",'CONTROL ASISTENCIA'!AN5),$B$21,","),"")</f>
        <v/>
      </c>
      <c r="AO43" s="131" t="str">
        <f aca="false">IF(AND(AN43&lt;&gt;"",'CONTROL ASISTENCIA'!AO$53="ok"),CONCATENATE($B$21,IF('CONTROL ASISTENCIA'!AO5="","A",'CONTROL ASISTENCIA'!AO5),$B$21,","),"")</f>
        <v/>
      </c>
    </row>
    <row r="44" customFormat="false" ht="13.8" hidden="false" customHeight="false" outlineLevel="0" collapsed="false">
      <c r="A44" s="154" t="str">
        <f aca="false">IF('CONTROL ASISTENCIA'!A6&lt;&gt;0,'CONTROL ASISTENCIA'!A6,"")</f>
        <v/>
      </c>
      <c r="B44" s="131" t="str">
        <f aca="false">IF(AND(A44&lt;&gt;"",'CONTROL ASISTENCIA'!B$53="ok"),CONCATENATE($B$21,IF('CONTROL ASISTENCIA'!B6="","A",'CONTROL ASISTENCIA'!B6),$B$21,","),"")</f>
        <v/>
      </c>
      <c r="C44" s="131" t="str">
        <f aca="false">IF(AND(B44&lt;&gt;"",'CONTROL ASISTENCIA'!C$53="ok"),CONCATENATE($B$21,IF('CONTROL ASISTENCIA'!C6="","A",'CONTROL ASISTENCIA'!C6),$B$21,","),"")</f>
        <v/>
      </c>
      <c r="D44" s="131" t="str">
        <f aca="false">IF(AND(C44&lt;&gt;"",'CONTROL ASISTENCIA'!D$53="ok"),CONCATENATE($B$21,IF('CONTROL ASISTENCIA'!D6="","A",'CONTROL ASISTENCIA'!D6),$B$21,","),"")</f>
        <v/>
      </c>
      <c r="E44" s="131" t="str">
        <f aca="false">IF(AND(D44&lt;&gt;"",'CONTROL ASISTENCIA'!E$53="ok"),CONCATENATE($B$21,IF('CONTROL ASISTENCIA'!E6="","A",'CONTROL ASISTENCIA'!E6),$B$21,","),"")</f>
        <v/>
      </c>
      <c r="F44" s="131" t="str">
        <f aca="false">IF(AND(E44&lt;&gt;"",'CONTROL ASISTENCIA'!F$53="ok"),CONCATENATE($B$21,IF('CONTROL ASISTENCIA'!F6="","A",'CONTROL ASISTENCIA'!F6),$B$21,","),"")</f>
        <v/>
      </c>
      <c r="G44" s="131" t="str">
        <f aca="false">IF(AND(F44&lt;&gt;"",'CONTROL ASISTENCIA'!G$53="ok"),CONCATENATE($B$21,IF('CONTROL ASISTENCIA'!G6="","A",'CONTROL ASISTENCIA'!G6),$B$21,","),"")</f>
        <v/>
      </c>
      <c r="H44" s="131" t="str">
        <f aca="false">IF(AND(G44&lt;&gt;"",'CONTROL ASISTENCIA'!H$53="ok"),CONCATENATE($B$21,IF('CONTROL ASISTENCIA'!H6="","A",'CONTROL ASISTENCIA'!H6),$B$21,","),"")</f>
        <v/>
      </c>
      <c r="I44" s="131" t="str">
        <f aca="false">IF(AND(H44&lt;&gt;"",'CONTROL ASISTENCIA'!I$53="ok"),CONCATENATE($B$21,IF('CONTROL ASISTENCIA'!I6="","A",'CONTROL ASISTENCIA'!I6),$B$21,","),"")</f>
        <v/>
      </c>
      <c r="J44" s="131" t="str">
        <f aca="false">IF(AND(I44&lt;&gt;"",'CONTROL ASISTENCIA'!J$53="ok"),CONCATENATE($B$21,IF('CONTROL ASISTENCIA'!J6="","A",'CONTROL ASISTENCIA'!J6),$B$21,","),"")</f>
        <v/>
      </c>
      <c r="K44" s="131" t="str">
        <f aca="false">IF(AND(J44&lt;&gt;"",'CONTROL ASISTENCIA'!K$53="ok"),CONCATENATE($B$21,IF('CONTROL ASISTENCIA'!K6="","A",'CONTROL ASISTENCIA'!K6),$B$21,","),"")</f>
        <v/>
      </c>
      <c r="L44" s="131" t="str">
        <f aca="false">IF(AND(K44&lt;&gt;"",'CONTROL ASISTENCIA'!L$53="ok"),CONCATENATE($B$21,IF('CONTROL ASISTENCIA'!L6="","A",'CONTROL ASISTENCIA'!L6),$B$21,","),"")</f>
        <v/>
      </c>
      <c r="M44" s="131" t="str">
        <f aca="false">IF(AND(L44&lt;&gt;"",'CONTROL ASISTENCIA'!M$53="ok"),CONCATENATE($B$21,IF('CONTROL ASISTENCIA'!M6="","A",'CONTROL ASISTENCIA'!M6),$B$21,","),"")</f>
        <v/>
      </c>
      <c r="N44" s="131" t="str">
        <f aca="false">IF(AND(M44&lt;&gt;"",'CONTROL ASISTENCIA'!N$53="ok"),CONCATENATE($B$21,IF('CONTROL ASISTENCIA'!N6="","A",'CONTROL ASISTENCIA'!N6),$B$21,","),"")</f>
        <v/>
      </c>
      <c r="O44" s="131" t="str">
        <f aca="false">IF(AND(N44&lt;&gt;"",'CONTROL ASISTENCIA'!O$53="ok"),CONCATENATE($B$21,IF('CONTROL ASISTENCIA'!O6="","A",'CONTROL ASISTENCIA'!O6),$B$21,","),"")</f>
        <v/>
      </c>
      <c r="P44" s="131" t="str">
        <f aca="false">IF(AND(O44&lt;&gt;"",'CONTROL ASISTENCIA'!P$53="ok"),CONCATENATE($B$21,IF('CONTROL ASISTENCIA'!P6="","A",'CONTROL ASISTENCIA'!P6),$B$21,","),"")</f>
        <v/>
      </c>
      <c r="Q44" s="131" t="str">
        <f aca="false">IF(AND(P44&lt;&gt;"",'CONTROL ASISTENCIA'!Q$53="ok"),CONCATENATE($B$21,IF('CONTROL ASISTENCIA'!Q6="","A",'CONTROL ASISTENCIA'!Q6),$B$21,","),"")</f>
        <v/>
      </c>
      <c r="R44" s="131" t="str">
        <f aca="false">IF(AND(Q44&lt;&gt;"",'CONTROL ASISTENCIA'!R$53="ok"),CONCATENATE($B$21,IF('CONTROL ASISTENCIA'!R6="","A",'CONTROL ASISTENCIA'!R6),$B$21,","),"")</f>
        <v/>
      </c>
      <c r="S44" s="131" t="str">
        <f aca="false">IF(AND(R44&lt;&gt;"",'CONTROL ASISTENCIA'!S$53="ok"),CONCATENATE($B$21,IF('CONTROL ASISTENCIA'!S6="","A",'CONTROL ASISTENCIA'!S6),$B$21,","),"")</f>
        <v/>
      </c>
      <c r="T44" s="131" t="str">
        <f aca="false">IF(AND(S44&lt;&gt;"",'CONTROL ASISTENCIA'!T$53="ok"),CONCATENATE($B$21,IF('CONTROL ASISTENCIA'!T6="","A",'CONTROL ASISTENCIA'!T6),$B$21,","),"")</f>
        <v/>
      </c>
      <c r="U44" s="131" t="str">
        <f aca="false">IF(AND(T44&lt;&gt;"",'CONTROL ASISTENCIA'!U$53="ok"),CONCATENATE($B$21,IF('CONTROL ASISTENCIA'!U6="","A",'CONTROL ASISTENCIA'!U6),$B$21,","),"")</f>
        <v/>
      </c>
      <c r="V44" s="131" t="str">
        <f aca="false">IF(AND(U44&lt;&gt;"",'CONTROL ASISTENCIA'!V$53="ok"),CONCATENATE($B$21,IF('CONTROL ASISTENCIA'!V6="","A",'CONTROL ASISTENCIA'!V6),$B$21,","),"")</f>
        <v/>
      </c>
      <c r="W44" s="131" t="str">
        <f aca="false">IF(AND(V44&lt;&gt;"",'CONTROL ASISTENCIA'!W$53="ok"),CONCATENATE($B$21,IF('CONTROL ASISTENCIA'!W6="","A",'CONTROL ASISTENCIA'!W6),$B$21,","),"")</f>
        <v/>
      </c>
      <c r="X44" s="131" t="str">
        <f aca="false">IF(AND(W44&lt;&gt;"",'CONTROL ASISTENCIA'!X$53="ok"),CONCATENATE($B$21,IF('CONTROL ASISTENCIA'!X6="","A",'CONTROL ASISTENCIA'!X6),$B$21,","),"")</f>
        <v/>
      </c>
      <c r="Y44" s="131" t="str">
        <f aca="false">IF(AND(X44&lt;&gt;"",'CONTROL ASISTENCIA'!Y$53="ok"),CONCATENATE($B$21,IF('CONTROL ASISTENCIA'!Y6="","A",'CONTROL ASISTENCIA'!Y6),$B$21,","),"")</f>
        <v/>
      </c>
      <c r="Z44" s="131" t="str">
        <f aca="false">IF(AND(Y44&lt;&gt;"",'CONTROL ASISTENCIA'!Z$53="ok"),CONCATENATE($B$21,IF('CONTROL ASISTENCIA'!Z6="","A",'CONTROL ASISTENCIA'!Z6),$B$21,","),"")</f>
        <v/>
      </c>
      <c r="AA44" s="131" t="str">
        <f aca="false">IF(AND(Z44&lt;&gt;"",'CONTROL ASISTENCIA'!AA$53="ok"),CONCATENATE($B$21,IF('CONTROL ASISTENCIA'!AA6="","A",'CONTROL ASISTENCIA'!AA6),$B$21,","),"")</f>
        <v/>
      </c>
      <c r="AB44" s="131" t="str">
        <f aca="false">IF(AND(AA44&lt;&gt;"",'CONTROL ASISTENCIA'!AB$53="ok"),CONCATENATE($B$21,IF('CONTROL ASISTENCIA'!AB6="","A",'CONTROL ASISTENCIA'!AB6),$B$21,","),"")</f>
        <v/>
      </c>
      <c r="AC44" s="131" t="str">
        <f aca="false">IF(AND(AB44&lt;&gt;"",'CONTROL ASISTENCIA'!AC$53="ok"),CONCATENATE($B$21,IF('CONTROL ASISTENCIA'!AC6="","A",'CONTROL ASISTENCIA'!AC6),$B$21,","),"")</f>
        <v/>
      </c>
      <c r="AD44" s="131" t="str">
        <f aca="false">IF(AND(AC44&lt;&gt;"",'CONTROL ASISTENCIA'!AD$53="ok"),CONCATENATE($B$21,IF('CONTROL ASISTENCIA'!AD6="","A",'CONTROL ASISTENCIA'!AD6),$B$21,","),"")</f>
        <v/>
      </c>
      <c r="AE44" s="131" t="str">
        <f aca="false">IF(AND(AD44&lt;&gt;"",'CONTROL ASISTENCIA'!AE$53="ok"),CONCATENATE($B$21,IF('CONTROL ASISTENCIA'!AE6="","A",'CONTROL ASISTENCIA'!AE6),$B$21,","),"")</f>
        <v/>
      </c>
      <c r="AF44" s="131" t="str">
        <f aca="false">IF(AND(AE44&lt;&gt;"",'CONTROL ASISTENCIA'!AF$53="ok"),CONCATENATE($B$21,IF('CONTROL ASISTENCIA'!AF6="","A",'CONTROL ASISTENCIA'!AF6),$B$21,","),"")</f>
        <v/>
      </c>
      <c r="AG44" s="131" t="str">
        <f aca="false">IF(AND(AF44&lt;&gt;"",'CONTROL ASISTENCIA'!AG$53="ok"),CONCATENATE($B$21,IF('CONTROL ASISTENCIA'!AG6="","A",'CONTROL ASISTENCIA'!AG6),$B$21,","),"")</f>
        <v/>
      </c>
      <c r="AH44" s="131" t="str">
        <f aca="false">IF(AND(AG44&lt;&gt;"",'CONTROL ASISTENCIA'!AH$53="ok"),CONCATENATE($B$21,IF('CONTROL ASISTENCIA'!AH6="","A",'CONTROL ASISTENCIA'!AH6),$B$21,","),"")</f>
        <v/>
      </c>
      <c r="AI44" s="131" t="str">
        <f aca="false">IF(AND(AH44&lt;&gt;"",'CONTROL ASISTENCIA'!AI$53="ok"),CONCATENATE($B$21,IF('CONTROL ASISTENCIA'!AI6="","A",'CONTROL ASISTENCIA'!AI6),$B$21,","),"")</f>
        <v/>
      </c>
      <c r="AJ44" s="131" t="str">
        <f aca="false">IF(AND(AI44&lt;&gt;"",'CONTROL ASISTENCIA'!AJ$53="ok"),CONCATENATE($B$21,IF('CONTROL ASISTENCIA'!AJ6="","A",'CONTROL ASISTENCIA'!AJ6),$B$21,","),"")</f>
        <v/>
      </c>
      <c r="AK44" s="131" t="str">
        <f aca="false">IF(AND(AJ44&lt;&gt;"",'CONTROL ASISTENCIA'!AK$53="ok"),CONCATENATE($B$21,IF('CONTROL ASISTENCIA'!AK6="","A",'CONTROL ASISTENCIA'!AK6),$B$21,","),"")</f>
        <v/>
      </c>
      <c r="AL44" s="131" t="str">
        <f aca="false">IF(AND(AK44&lt;&gt;"",'CONTROL ASISTENCIA'!AL$53="ok"),CONCATENATE($B$21,IF('CONTROL ASISTENCIA'!AL6="","A",'CONTROL ASISTENCIA'!AL6),$B$21,","),"")</f>
        <v/>
      </c>
      <c r="AM44" s="131" t="str">
        <f aca="false">IF(AND(AL44&lt;&gt;"",'CONTROL ASISTENCIA'!AM$53="ok"),CONCATENATE($B$21,IF('CONTROL ASISTENCIA'!AM6="","A",'CONTROL ASISTENCIA'!AM6),$B$21,","),"")</f>
        <v/>
      </c>
      <c r="AN44" s="131" t="str">
        <f aca="false">IF(AND(AM44&lt;&gt;"",'CONTROL ASISTENCIA'!AN$53="ok"),CONCATENATE($B$21,IF('CONTROL ASISTENCIA'!AN6="","A",'CONTROL ASISTENCIA'!AN6),$B$21,","),"")</f>
        <v/>
      </c>
      <c r="AO44" s="131" t="str">
        <f aca="false">IF(AND(AN44&lt;&gt;"",'CONTROL ASISTENCIA'!AO$53="ok"),CONCATENATE($B$21,IF('CONTROL ASISTENCIA'!AO6="","A",'CONTROL ASISTENCIA'!AO6),$B$21,","),"")</f>
        <v/>
      </c>
    </row>
    <row r="45" customFormat="false" ht="13.8" hidden="false" customHeight="false" outlineLevel="0" collapsed="false">
      <c r="A45" s="154" t="str">
        <f aca="false">IF('CONTROL ASISTENCIA'!A7&lt;&gt;0,'CONTROL ASISTENCIA'!A7,"")</f>
        <v/>
      </c>
      <c r="B45" s="131" t="str">
        <f aca="false">IF(AND(A45&lt;&gt;"",'CONTROL ASISTENCIA'!B$53="ok"),CONCATENATE($B$21,IF('CONTROL ASISTENCIA'!B7="","A",'CONTROL ASISTENCIA'!B7),$B$21,","),"")</f>
        <v/>
      </c>
      <c r="C45" s="131" t="str">
        <f aca="false">IF(AND(B45&lt;&gt;"",'CONTROL ASISTENCIA'!C$53="ok"),CONCATENATE($B$21,IF('CONTROL ASISTENCIA'!C7="","A",'CONTROL ASISTENCIA'!C7),$B$21,","),"")</f>
        <v/>
      </c>
      <c r="D45" s="131" t="str">
        <f aca="false">IF(AND(C45&lt;&gt;"",'CONTROL ASISTENCIA'!D$53="ok"),CONCATENATE($B$21,IF('CONTROL ASISTENCIA'!D7="","A",'CONTROL ASISTENCIA'!D7),$B$21,","),"")</f>
        <v/>
      </c>
      <c r="E45" s="131" t="str">
        <f aca="false">IF(AND(D45&lt;&gt;"",'CONTROL ASISTENCIA'!E$53="ok"),CONCATENATE($B$21,IF('CONTROL ASISTENCIA'!E7="","A",'CONTROL ASISTENCIA'!E7),$B$21,","),"")</f>
        <v/>
      </c>
      <c r="F45" s="131" t="str">
        <f aca="false">IF(AND(E45&lt;&gt;"",'CONTROL ASISTENCIA'!F$53="ok"),CONCATENATE($B$21,IF('CONTROL ASISTENCIA'!F7="","A",'CONTROL ASISTENCIA'!F7),$B$21,","),"")</f>
        <v/>
      </c>
      <c r="G45" s="131" t="str">
        <f aca="false">IF(AND(F45&lt;&gt;"",'CONTROL ASISTENCIA'!G$53="ok"),CONCATENATE($B$21,IF('CONTROL ASISTENCIA'!G7="","A",'CONTROL ASISTENCIA'!G7),$B$21,","),"")</f>
        <v/>
      </c>
      <c r="H45" s="131" t="str">
        <f aca="false">IF(AND(G45&lt;&gt;"",'CONTROL ASISTENCIA'!H$53="ok"),CONCATENATE($B$21,IF('CONTROL ASISTENCIA'!H7="","A",'CONTROL ASISTENCIA'!H7),$B$21,","),"")</f>
        <v/>
      </c>
      <c r="I45" s="131" t="str">
        <f aca="false">IF(AND(H45&lt;&gt;"",'CONTROL ASISTENCIA'!I$53="ok"),CONCATENATE($B$21,IF('CONTROL ASISTENCIA'!I7="","A",'CONTROL ASISTENCIA'!I7),$B$21,","),"")</f>
        <v/>
      </c>
      <c r="J45" s="131" t="str">
        <f aca="false">IF(AND(I45&lt;&gt;"",'CONTROL ASISTENCIA'!J$53="ok"),CONCATENATE($B$21,IF('CONTROL ASISTENCIA'!J7="","A",'CONTROL ASISTENCIA'!J7),$B$21,","),"")</f>
        <v/>
      </c>
      <c r="K45" s="131" t="str">
        <f aca="false">IF(AND(J45&lt;&gt;"",'CONTROL ASISTENCIA'!K$53="ok"),CONCATENATE($B$21,IF('CONTROL ASISTENCIA'!K7="","A",'CONTROL ASISTENCIA'!K7),$B$21,","),"")</f>
        <v/>
      </c>
      <c r="L45" s="131" t="str">
        <f aca="false">IF(AND(K45&lt;&gt;"",'CONTROL ASISTENCIA'!L$53="ok"),CONCATENATE($B$21,IF('CONTROL ASISTENCIA'!L7="","A",'CONTROL ASISTENCIA'!L7),$B$21,","),"")</f>
        <v/>
      </c>
      <c r="M45" s="131" t="str">
        <f aca="false">IF(AND(L45&lt;&gt;"",'CONTROL ASISTENCIA'!M$53="ok"),CONCATENATE($B$21,IF('CONTROL ASISTENCIA'!M7="","A",'CONTROL ASISTENCIA'!M7),$B$21,","),"")</f>
        <v/>
      </c>
      <c r="N45" s="131" t="str">
        <f aca="false">IF(AND(M45&lt;&gt;"",'CONTROL ASISTENCIA'!N$53="ok"),CONCATENATE($B$21,IF('CONTROL ASISTENCIA'!N7="","A",'CONTROL ASISTENCIA'!N7),$B$21,","),"")</f>
        <v/>
      </c>
      <c r="O45" s="131" t="str">
        <f aca="false">IF(AND(N45&lt;&gt;"",'CONTROL ASISTENCIA'!O$53="ok"),CONCATENATE($B$21,IF('CONTROL ASISTENCIA'!O7="","A",'CONTROL ASISTENCIA'!O7),$B$21,","),"")</f>
        <v/>
      </c>
      <c r="P45" s="131" t="str">
        <f aca="false">IF(AND(O45&lt;&gt;"",'CONTROL ASISTENCIA'!P$53="ok"),CONCATENATE($B$21,IF('CONTROL ASISTENCIA'!P7="","A",'CONTROL ASISTENCIA'!P7),$B$21,","),"")</f>
        <v/>
      </c>
      <c r="Q45" s="131" t="str">
        <f aca="false">IF(AND(P45&lt;&gt;"",'CONTROL ASISTENCIA'!Q$53="ok"),CONCATENATE($B$21,IF('CONTROL ASISTENCIA'!Q7="","A",'CONTROL ASISTENCIA'!Q7),$B$21,","),"")</f>
        <v/>
      </c>
      <c r="R45" s="131" t="str">
        <f aca="false">IF(AND(Q45&lt;&gt;"",'CONTROL ASISTENCIA'!R$53="ok"),CONCATENATE($B$21,IF('CONTROL ASISTENCIA'!R7="","A",'CONTROL ASISTENCIA'!R7),$B$21,","),"")</f>
        <v/>
      </c>
      <c r="S45" s="131" t="str">
        <f aca="false">IF(AND(R45&lt;&gt;"",'CONTROL ASISTENCIA'!S$53="ok"),CONCATENATE($B$21,IF('CONTROL ASISTENCIA'!S7="","A",'CONTROL ASISTENCIA'!S7),$B$21,","),"")</f>
        <v/>
      </c>
      <c r="T45" s="131" t="str">
        <f aca="false">IF(AND(S45&lt;&gt;"",'CONTROL ASISTENCIA'!T$53="ok"),CONCATENATE($B$21,IF('CONTROL ASISTENCIA'!T7="","A",'CONTROL ASISTENCIA'!T7),$B$21,","),"")</f>
        <v/>
      </c>
      <c r="U45" s="131" t="str">
        <f aca="false">IF(AND(T45&lt;&gt;"",'CONTROL ASISTENCIA'!U$53="ok"),CONCATENATE($B$21,IF('CONTROL ASISTENCIA'!U7="","A",'CONTROL ASISTENCIA'!U7),$B$21,","),"")</f>
        <v/>
      </c>
      <c r="V45" s="131" t="str">
        <f aca="false">IF(AND(U45&lt;&gt;"",'CONTROL ASISTENCIA'!V$53="ok"),CONCATENATE($B$21,IF('CONTROL ASISTENCIA'!V7="","A",'CONTROL ASISTENCIA'!V7),$B$21,","),"")</f>
        <v/>
      </c>
      <c r="W45" s="131" t="str">
        <f aca="false">IF(AND(V45&lt;&gt;"",'CONTROL ASISTENCIA'!W$53="ok"),CONCATENATE($B$21,IF('CONTROL ASISTENCIA'!W7="","A",'CONTROL ASISTENCIA'!W7),$B$21,","),"")</f>
        <v/>
      </c>
      <c r="X45" s="131" t="str">
        <f aca="false">IF(AND(W45&lt;&gt;"",'CONTROL ASISTENCIA'!X$53="ok"),CONCATENATE($B$21,IF('CONTROL ASISTENCIA'!X7="","A",'CONTROL ASISTENCIA'!X7),$B$21,","),"")</f>
        <v/>
      </c>
      <c r="Y45" s="131" t="str">
        <f aca="false">IF(AND(X45&lt;&gt;"",'CONTROL ASISTENCIA'!Y$53="ok"),CONCATENATE($B$21,IF('CONTROL ASISTENCIA'!Y7="","A",'CONTROL ASISTENCIA'!Y7),$B$21,","),"")</f>
        <v/>
      </c>
      <c r="Z45" s="131" t="str">
        <f aca="false">IF(AND(Y45&lt;&gt;"",'CONTROL ASISTENCIA'!Z$53="ok"),CONCATENATE($B$21,IF('CONTROL ASISTENCIA'!Z7="","A",'CONTROL ASISTENCIA'!Z7),$B$21,","),"")</f>
        <v/>
      </c>
      <c r="AA45" s="131" t="str">
        <f aca="false">IF(AND(Z45&lt;&gt;"",'CONTROL ASISTENCIA'!AA$53="ok"),CONCATENATE($B$21,IF('CONTROL ASISTENCIA'!AA7="","A",'CONTROL ASISTENCIA'!AA7),$B$21,","),"")</f>
        <v/>
      </c>
      <c r="AB45" s="131" t="str">
        <f aca="false">IF(AND(AA45&lt;&gt;"",'CONTROL ASISTENCIA'!AB$53="ok"),CONCATENATE($B$21,IF('CONTROL ASISTENCIA'!AB7="","A",'CONTROL ASISTENCIA'!AB7),$B$21,","),"")</f>
        <v/>
      </c>
      <c r="AC45" s="131" t="str">
        <f aca="false">IF(AND(AB45&lt;&gt;"",'CONTROL ASISTENCIA'!AC$53="ok"),CONCATENATE($B$21,IF('CONTROL ASISTENCIA'!AC7="","A",'CONTROL ASISTENCIA'!AC7),$B$21,","),"")</f>
        <v/>
      </c>
      <c r="AD45" s="131" t="str">
        <f aca="false">IF(AND(AC45&lt;&gt;"",'CONTROL ASISTENCIA'!AD$53="ok"),CONCATENATE($B$21,IF('CONTROL ASISTENCIA'!AD7="","A",'CONTROL ASISTENCIA'!AD7),$B$21,","),"")</f>
        <v/>
      </c>
      <c r="AE45" s="131" t="str">
        <f aca="false">IF(AND(AD45&lt;&gt;"",'CONTROL ASISTENCIA'!AE$53="ok"),CONCATENATE($B$21,IF('CONTROL ASISTENCIA'!AE7="","A",'CONTROL ASISTENCIA'!AE7),$B$21,","),"")</f>
        <v/>
      </c>
      <c r="AF45" s="131" t="str">
        <f aca="false">IF(AND(AE45&lt;&gt;"",'CONTROL ASISTENCIA'!AF$53="ok"),CONCATENATE($B$21,IF('CONTROL ASISTENCIA'!AF7="","A",'CONTROL ASISTENCIA'!AF7),$B$21,","),"")</f>
        <v/>
      </c>
      <c r="AG45" s="131" t="str">
        <f aca="false">IF(AND(AF45&lt;&gt;"",'CONTROL ASISTENCIA'!AG$53="ok"),CONCATENATE($B$21,IF('CONTROL ASISTENCIA'!AG7="","A",'CONTROL ASISTENCIA'!AG7),$B$21,","),"")</f>
        <v/>
      </c>
      <c r="AH45" s="131" t="str">
        <f aca="false">IF(AND(AG45&lt;&gt;"",'CONTROL ASISTENCIA'!AH$53="ok"),CONCATENATE($B$21,IF('CONTROL ASISTENCIA'!AH7="","A",'CONTROL ASISTENCIA'!AH7),$B$21,","),"")</f>
        <v/>
      </c>
      <c r="AI45" s="131" t="str">
        <f aca="false">IF(AND(AH45&lt;&gt;"",'CONTROL ASISTENCIA'!AI$53="ok"),CONCATENATE($B$21,IF('CONTROL ASISTENCIA'!AI7="","A",'CONTROL ASISTENCIA'!AI7),$B$21,","),"")</f>
        <v/>
      </c>
      <c r="AJ45" s="131" t="str">
        <f aca="false">IF(AND(AI45&lt;&gt;"",'CONTROL ASISTENCIA'!AJ$53="ok"),CONCATENATE($B$21,IF('CONTROL ASISTENCIA'!AJ7="","A",'CONTROL ASISTENCIA'!AJ7),$B$21,","),"")</f>
        <v/>
      </c>
      <c r="AK45" s="131" t="str">
        <f aca="false">IF(AND(AJ45&lt;&gt;"",'CONTROL ASISTENCIA'!AK$53="ok"),CONCATENATE($B$21,IF('CONTROL ASISTENCIA'!AK7="","A",'CONTROL ASISTENCIA'!AK7),$B$21,","),"")</f>
        <v/>
      </c>
      <c r="AL45" s="131" t="str">
        <f aca="false">IF(AND(AK45&lt;&gt;"",'CONTROL ASISTENCIA'!AL$53="ok"),CONCATENATE($B$21,IF('CONTROL ASISTENCIA'!AL7="","A",'CONTROL ASISTENCIA'!AL7),$B$21,","),"")</f>
        <v/>
      </c>
      <c r="AM45" s="131" t="str">
        <f aca="false">IF(AND(AL45&lt;&gt;"",'CONTROL ASISTENCIA'!AM$53="ok"),CONCATENATE($B$21,IF('CONTROL ASISTENCIA'!AM7="","A",'CONTROL ASISTENCIA'!AM7),$B$21,","),"")</f>
        <v/>
      </c>
      <c r="AN45" s="131" t="str">
        <f aca="false">IF(AND(AM45&lt;&gt;"",'CONTROL ASISTENCIA'!AN$53="ok"),CONCATENATE($B$21,IF('CONTROL ASISTENCIA'!AN7="","A",'CONTROL ASISTENCIA'!AN7),$B$21,","),"")</f>
        <v/>
      </c>
      <c r="AO45" s="131" t="str">
        <f aca="false">IF(AND(AN45&lt;&gt;"",'CONTROL ASISTENCIA'!AO$53="ok"),CONCATENATE($B$21,IF('CONTROL ASISTENCIA'!AO7="","A",'CONTROL ASISTENCIA'!AO7),$B$21,","),"")</f>
        <v/>
      </c>
    </row>
    <row r="46" customFormat="false" ht="13.8" hidden="false" customHeight="false" outlineLevel="0" collapsed="false">
      <c r="A46" s="154" t="str">
        <f aca="false">IF('CONTROL ASISTENCIA'!A8&lt;&gt;0,'CONTROL ASISTENCIA'!A8,"")</f>
        <v/>
      </c>
      <c r="B46" s="131" t="str">
        <f aca="false">IF(AND(A46&lt;&gt;"",'CONTROL ASISTENCIA'!B$53="ok"),CONCATENATE($B$21,IF('CONTROL ASISTENCIA'!B8="","A",'CONTROL ASISTENCIA'!B8),$B$21,","),"")</f>
        <v/>
      </c>
      <c r="C46" s="131" t="str">
        <f aca="false">IF(AND(B46&lt;&gt;"",'CONTROL ASISTENCIA'!C$53="ok"),CONCATENATE($B$21,IF('CONTROL ASISTENCIA'!C8="","A",'CONTROL ASISTENCIA'!C8),$B$21,","),"")</f>
        <v/>
      </c>
      <c r="D46" s="131" t="str">
        <f aca="false">IF(AND(C46&lt;&gt;"",'CONTROL ASISTENCIA'!D$53="ok"),CONCATENATE($B$21,IF('CONTROL ASISTENCIA'!D8="","A",'CONTROL ASISTENCIA'!D8),$B$21,","),"")</f>
        <v/>
      </c>
      <c r="E46" s="131" t="str">
        <f aca="false">IF(AND(D46&lt;&gt;"",'CONTROL ASISTENCIA'!E$53="ok"),CONCATENATE($B$21,IF('CONTROL ASISTENCIA'!E8="","A",'CONTROL ASISTENCIA'!E8),$B$21,","),"")</f>
        <v/>
      </c>
      <c r="F46" s="131" t="str">
        <f aca="false">IF(AND(E46&lt;&gt;"",'CONTROL ASISTENCIA'!F$53="ok"),CONCATENATE($B$21,IF('CONTROL ASISTENCIA'!F8="","A",'CONTROL ASISTENCIA'!F8),$B$21,","),"")</f>
        <v/>
      </c>
      <c r="G46" s="131" t="str">
        <f aca="false">IF(AND(F46&lt;&gt;"",'CONTROL ASISTENCIA'!G$53="ok"),CONCATENATE($B$21,IF('CONTROL ASISTENCIA'!G8="","A",'CONTROL ASISTENCIA'!G8),$B$21,","),"")</f>
        <v/>
      </c>
      <c r="H46" s="131" t="str">
        <f aca="false">IF(AND(G46&lt;&gt;"",'CONTROL ASISTENCIA'!H$53="ok"),CONCATENATE($B$21,IF('CONTROL ASISTENCIA'!H8="","A",'CONTROL ASISTENCIA'!H8),$B$21,","),"")</f>
        <v/>
      </c>
      <c r="I46" s="131" t="str">
        <f aca="false">IF(AND(H46&lt;&gt;"",'CONTROL ASISTENCIA'!I$53="ok"),CONCATENATE($B$21,IF('CONTROL ASISTENCIA'!I8="","A",'CONTROL ASISTENCIA'!I8),$B$21,","),"")</f>
        <v/>
      </c>
      <c r="J46" s="131" t="str">
        <f aca="false">IF(AND(I46&lt;&gt;"",'CONTROL ASISTENCIA'!J$53="ok"),CONCATENATE($B$21,IF('CONTROL ASISTENCIA'!J8="","A",'CONTROL ASISTENCIA'!J8),$B$21,","),"")</f>
        <v/>
      </c>
      <c r="K46" s="131" t="str">
        <f aca="false">IF(AND(J46&lt;&gt;"",'CONTROL ASISTENCIA'!K$53="ok"),CONCATENATE($B$21,IF('CONTROL ASISTENCIA'!K8="","A",'CONTROL ASISTENCIA'!K8),$B$21,","),"")</f>
        <v/>
      </c>
      <c r="L46" s="131" t="str">
        <f aca="false">IF(AND(K46&lt;&gt;"",'CONTROL ASISTENCIA'!L$53="ok"),CONCATENATE($B$21,IF('CONTROL ASISTENCIA'!L8="","A",'CONTROL ASISTENCIA'!L8),$B$21,","),"")</f>
        <v/>
      </c>
      <c r="M46" s="131" t="str">
        <f aca="false">IF(AND(L46&lt;&gt;"",'CONTROL ASISTENCIA'!M$53="ok"),CONCATENATE($B$21,IF('CONTROL ASISTENCIA'!M8="","A",'CONTROL ASISTENCIA'!M8),$B$21,","),"")</f>
        <v/>
      </c>
      <c r="N46" s="131" t="str">
        <f aca="false">IF(AND(M46&lt;&gt;"",'CONTROL ASISTENCIA'!N$53="ok"),CONCATENATE($B$21,IF('CONTROL ASISTENCIA'!N8="","A",'CONTROL ASISTENCIA'!N8),$B$21,","),"")</f>
        <v/>
      </c>
      <c r="O46" s="131" t="str">
        <f aca="false">IF(AND(N46&lt;&gt;"",'CONTROL ASISTENCIA'!O$53="ok"),CONCATENATE($B$21,IF('CONTROL ASISTENCIA'!O8="","A",'CONTROL ASISTENCIA'!O8),$B$21,","),"")</f>
        <v/>
      </c>
      <c r="P46" s="131" t="str">
        <f aca="false">IF(AND(O46&lt;&gt;"",'CONTROL ASISTENCIA'!P$53="ok"),CONCATENATE($B$21,IF('CONTROL ASISTENCIA'!P8="","A",'CONTROL ASISTENCIA'!P8),$B$21,","),"")</f>
        <v/>
      </c>
      <c r="Q46" s="131" t="str">
        <f aca="false">IF(AND(P46&lt;&gt;"",'CONTROL ASISTENCIA'!Q$53="ok"),CONCATENATE($B$21,IF('CONTROL ASISTENCIA'!Q8="","A",'CONTROL ASISTENCIA'!Q8),$B$21,","),"")</f>
        <v/>
      </c>
      <c r="R46" s="131" t="str">
        <f aca="false">IF(AND(Q46&lt;&gt;"",'CONTROL ASISTENCIA'!R$53="ok"),CONCATENATE($B$21,IF('CONTROL ASISTENCIA'!R8="","A",'CONTROL ASISTENCIA'!R8),$B$21,","),"")</f>
        <v/>
      </c>
      <c r="S46" s="131" t="str">
        <f aca="false">IF(AND(R46&lt;&gt;"",'CONTROL ASISTENCIA'!S$53="ok"),CONCATENATE($B$21,IF('CONTROL ASISTENCIA'!S8="","A",'CONTROL ASISTENCIA'!S8),$B$21,","),"")</f>
        <v/>
      </c>
      <c r="T46" s="131" t="str">
        <f aca="false">IF(AND(S46&lt;&gt;"",'CONTROL ASISTENCIA'!T$53="ok"),CONCATENATE($B$21,IF('CONTROL ASISTENCIA'!T8="","A",'CONTROL ASISTENCIA'!T8),$B$21,","),"")</f>
        <v/>
      </c>
      <c r="U46" s="131" t="str">
        <f aca="false">IF(AND(T46&lt;&gt;"",'CONTROL ASISTENCIA'!U$53="ok"),CONCATENATE($B$21,IF('CONTROL ASISTENCIA'!U8="","A",'CONTROL ASISTENCIA'!U8),$B$21,","),"")</f>
        <v/>
      </c>
      <c r="V46" s="131" t="str">
        <f aca="false">IF(AND(U46&lt;&gt;"",'CONTROL ASISTENCIA'!V$53="ok"),CONCATENATE($B$21,IF('CONTROL ASISTENCIA'!V8="","A",'CONTROL ASISTENCIA'!V8),$B$21,","),"")</f>
        <v/>
      </c>
      <c r="W46" s="131" t="str">
        <f aca="false">IF(AND(V46&lt;&gt;"",'CONTROL ASISTENCIA'!W$53="ok"),CONCATENATE($B$21,IF('CONTROL ASISTENCIA'!W8="","A",'CONTROL ASISTENCIA'!W8),$B$21,","),"")</f>
        <v/>
      </c>
      <c r="X46" s="131" t="str">
        <f aca="false">IF(AND(W46&lt;&gt;"",'CONTROL ASISTENCIA'!X$53="ok"),CONCATENATE($B$21,IF('CONTROL ASISTENCIA'!X8="","A",'CONTROL ASISTENCIA'!X8),$B$21,","),"")</f>
        <v/>
      </c>
      <c r="Y46" s="131" t="str">
        <f aca="false">IF(AND(X46&lt;&gt;"",'CONTROL ASISTENCIA'!Y$53="ok"),CONCATENATE($B$21,IF('CONTROL ASISTENCIA'!Y8="","A",'CONTROL ASISTENCIA'!Y8),$B$21,","),"")</f>
        <v/>
      </c>
      <c r="Z46" s="131" t="str">
        <f aca="false">IF(AND(Y46&lt;&gt;"",'CONTROL ASISTENCIA'!Z$53="ok"),CONCATENATE($B$21,IF('CONTROL ASISTENCIA'!Z8="","A",'CONTROL ASISTENCIA'!Z8),$B$21,","),"")</f>
        <v/>
      </c>
      <c r="AA46" s="131" t="str">
        <f aca="false">IF(AND(Z46&lt;&gt;"",'CONTROL ASISTENCIA'!AA$53="ok"),CONCATENATE($B$21,IF('CONTROL ASISTENCIA'!AA8="","A",'CONTROL ASISTENCIA'!AA8),$B$21,","),"")</f>
        <v/>
      </c>
      <c r="AB46" s="131" t="str">
        <f aca="false">IF(AND(AA46&lt;&gt;"",'CONTROL ASISTENCIA'!AB$53="ok"),CONCATENATE($B$21,IF('CONTROL ASISTENCIA'!AB8="","A",'CONTROL ASISTENCIA'!AB8),$B$21,","),"")</f>
        <v/>
      </c>
      <c r="AC46" s="131" t="str">
        <f aca="false">IF(AND(AB46&lt;&gt;"",'CONTROL ASISTENCIA'!AC$53="ok"),CONCATENATE($B$21,IF('CONTROL ASISTENCIA'!AC8="","A",'CONTROL ASISTENCIA'!AC8),$B$21,","),"")</f>
        <v/>
      </c>
      <c r="AD46" s="131" t="str">
        <f aca="false">IF(AND(AC46&lt;&gt;"",'CONTROL ASISTENCIA'!AD$53="ok"),CONCATENATE($B$21,IF('CONTROL ASISTENCIA'!AD8="","A",'CONTROL ASISTENCIA'!AD8),$B$21,","),"")</f>
        <v/>
      </c>
      <c r="AE46" s="131" t="str">
        <f aca="false">IF(AND(AD46&lt;&gt;"",'CONTROL ASISTENCIA'!AE$53="ok"),CONCATENATE($B$21,IF('CONTROL ASISTENCIA'!AE8="","A",'CONTROL ASISTENCIA'!AE8),$B$21,","),"")</f>
        <v/>
      </c>
      <c r="AF46" s="131" t="str">
        <f aca="false">IF(AND(AE46&lt;&gt;"",'CONTROL ASISTENCIA'!AF$53="ok"),CONCATENATE($B$21,IF('CONTROL ASISTENCIA'!AF8="","A",'CONTROL ASISTENCIA'!AF8),$B$21,","),"")</f>
        <v/>
      </c>
      <c r="AG46" s="131" t="str">
        <f aca="false">IF(AND(AF46&lt;&gt;"",'CONTROL ASISTENCIA'!AG$53="ok"),CONCATENATE($B$21,IF('CONTROL ASISTENCIA'!AG8="","A",'CONTROL ASISTENCIA'!AG8),$B$21,","),"")</f>
        <v/>
      </c>
      <c r="AH46" s="131" t="str">
        <f aca="false">IF(AND(AG46&lt;&gt;"",'CONTROL ASISTENCIA'!AH$53="ok"),CONCATENATE($B$21,IF('CONTROL ASISTENCIA'!AH8="","A",'CONTROL ASISTENCIA'!AH8),$B$21,","),"")</f>
        <v/>
      </c>
      <c r="AI46" s="131" t="str">
        <f aca="false">IF(AND(AH46&lt;&gt;"",'CONTROL ASISTENCIA'!AI$53="ok"),CONCATENATE($B$21,IF('CONTROL ASISTENCIA'!AI8="","A",'CONTROL ASISTENCIA'!AI8),$B$21,","),"")</f>
        <v/>
      </c>
      <c r="AJ46" s="131" t="str">
        <f aca="false">IF(AND(AI46&lt;&gt;"",'CONTROL ASISTENCIA'!AJ$53="ok"),CONCATENATE($B$21,IF('CONTROL ASISTENCIA'!AJ8="","A",'CONTROL ASISTENCIA'!AJ8),$B$21,","),"")</f>
        <v/>
      </c>
      <c r="AK46" s="131" t="str">
        <f aca="false">IF(AND(AJ46&lt;&gt;"",'CONTROL ASISTENCIA'!AK$53="ok"),CONCATENATE($B$21,IF('CONTROL ASISTENCIA'!AK8="","A",'CONTROL ASISTENCIA'!AK8),$B$21,","),"")</f>
        <v/>
      </c>
      <c r="AL46" s="131" t="str">
        <f aca="false">IF(AND(AK46&lt;&gt;"",'CONTROL ASISTENCIA'!AL$53="ok"),CONCATENATE($B$21,IF('CONTROL ASISTENCIA'!AL8="","A",'CONTROL ASISTENCIA'!AL8),$B$21,","),"")</f>
        <v/>
      </c>
      <c r="AM46" s="131" t="str">
        <f aca="false">IF(AND(AL46&lt;&gt;"",'CONTROL ASISTENCIA'!AM$53="ok"),CONCATENATE($B$21,IF('CONTROL ASISTENCIA'!AM8="","A",'CONTROL ASISTENCIA'!AM8),$B$21,","),"")</f>
        <v/>
      </c>
      <c r="AN46" s="131" t="str">
        <f aca="false">IF(AND(AM46&lt;&gt;"",'CONTROL ASISTENCIA'!AN$53="ok"),CONCATENATE($B$21,IF('CONTROL ASISTENCIA'!AN8="","A",'CONTROL ASISTENCIA'!AN8),$B$21,","),"")</f>
        <v/>
      </c>
      <c r="AO46" s="131" t="str">
        <f aca="false">IF(AND(AN46&lt;&gt;"",'CONTROL ASISTENCIA'!AO$53="ok"),CONCATENATE($B$21,IF('CONTROL ASISTENCIA'!AO8="","A",'CONTROL ASISTENCIA'!AO8),$B$21,","),"")</f>
        <v/>
      </c>
    </row>
    <row r="47" customFormat="false" ht="13.8" hidden="false" customHeight="false" outlineLevel="0" collapsed="false">
      <c r="A47" s="154" t="str">
        <f aca="false">IF('CONTROL ASISTENCIA'!A9&lt;&gt;0,'CONTROL ASISTENCIA'!A9,"")</f>
        <v/>
      </c>
      <c r="B47" s="131" t="str">
        <f aca="false">IF(AND(A47&lt;&gt;"",'CONTROL ASISTENCIA'!B$53="ok"),CONCATENATE($B$21,IF('CONTROL ASISTENCIA'!B9="","A",'CONTROL ASISTENCIA'!B9),$B$21,","),"")</f>
        <v/>
      </c>
      <c r="C47" s="131" t="str">
        <f aca="false">IF(AND(B47&lt;&gt;"",'CONTROL ASISTENCIA'!C$53="ok"),CONCATENATE($B$21,IF('CONTROL ASISTENCIA'!C9="","A",'CONTROL ASISTENCIA'!C9),$B$21,","),"")</f>
        <v/>
      </c>
      <c r="D47" s="131" t="str">
        <f aca="false">IF(AND(C47&lt;&gt;"",'CONTROL ASISTENCIA'!D$53="ok"),CONCATENATE($B$21,IF('CONTROL ASISTENCIA'!D9="","A",'CONTROL ASISTENCIA'!D9),$B$21,","),"")</f>
        <v/>
      </c>
      <c r="E47" s="131" t="str">
        <f aca="false">IF(AND(D47&lt;&gt;"",'CONTROL ASISTENCIA'!E$53="ok"),CONCATENATE($B$21,IF('CONTROL ASISTENCIA'!E9="","A",'CONTROL ASISTENCIA'!E9),$B$21,","),"")</f>
        <v/>
      </c>
      <c r="F47" s="131" t="str">
        <f aca="false">IF(AND(E47&lt;&gt;"",'CONTROL ASISTENCIA'!F$53="ok"),CONCATENATE($B$21,IF('CONTROL ASISTENCIA'!F9="","A",'CONTROL ASISTENCIA'!F9),$B$21,","),"")</f>
        <v/>
      </c>
      <c r="G47" s="131" t="str">
        <f aca="false">IF(AND(F47&lt;&gt;"",'CONTROL ASISTENCIA'!G$53="ok"),CONCATENATE($B$21,IF('CONTROL ASISTENCIA'!G9="","A",'CONTROL ASISTENCIA'!G9),$B$21,","),"")</f>
        <v/>
      </c>
      <c r="H47" s="131" t="str">
        <f aca="false">IF(AND(G47&lt;&gt;"",'CONTROL ASISTENCIA'!H$53="ok"),CONCATENATE($B$21,IF('CONTROL ASISTENCIA'!H9="","A",'CONTROL ASISTENCIA'!H9),$B$21,","),"")</f>
        <v/>
      </c>
      <c r="I47" s="131" t="str">
        <f aca="false">IF(AND(H47&lt;&gt;"",'CONTROL ASISTENCIA'!I$53="ok"),CONCATENATE($B$21,IF('CONTROL ASISTENCIA'!I9="","A",'CONTROL ASISTENCIA'!I9),$B$21,","),"")</f>
        <v/>
      </c>
      <c r="J47" s="131" t="str">
        <f aca="false">IF(AND(I47&lt;&gt;"",'CONTROL ASISTENCIA'!J$53="ok"),CONCATENATE($B$21,IF('CONTROL ASISTENCIA'!J9="","A",'CONTROL ASISTENCIA'!J9),$B$21,","),"")</f>
        <v/>
      </c>
      <c r="K47" s="131" t="str">
        <f aca="false">IF(AND(J47&lt;&gt;"",'CONTROL ASISTENCIA'!K$53="ok"),CONCATENATE($B$21,IF('CONTROL ASISTENCIA'!K9="","A",'CONTROL ASISTENCIA'!K9),$B$21,","),"")</f>
        <v/>
      </c>
      <c r="L47" s="131" t="str">
        <f aca="false">IF(AND(K47&lt;&gt;"",'CONTROL ASISTENCIA'!L$53="ok"),CONCATENATE($B$21,IF('CONTROL ASISTENCIA'!L9="","A",'CONTROL ASISTENCIA'!L9),$B$21,","),"")</f>
        <v/>
      </c>
      <c r="M47" s="131" t="str">
        <f aca="false">IF(AND(L47&lt;&gt;"",'CONTROL ASISTENCIA'!M$53="ok"),CONCATENATE($B$21,IF('CONTROL ASISTENCIA'!M9="","A",'CONTROL ASISTENCIA'!M9),$B$21,","),"")</f>
        <v/>
      </c>
      <c r="N47" s="131" t="str">
        <f aca="false">IF(AND(M47&lt;&gt;"",'CONTROL ASISTENCIA'!N$53="ok"),CONCATENATE($B$21,IF('CONTROL ASISTENCIA'!N9="","A",'CONTROL ASISTENCIA'!N9),$B$21,","),"")</f>
        <v/>
      </c>
      <c r="O47" s="131" t="str">
        <f aca="false">IF(AND(N47&lt;&gt;"",'CONTROL ASISTENCIA'!O$53="ok"),CONCATENATE($B$21,IF('CONTROL ASISTENCIA'!O9="","A",'CONTROL ASISTENCIA'!O9),$B$21,","),"")</f>
        <v/>
      </c>
      <c r="P47" s="131" t="str">
        <f aca="false">IF(AND(O47&lt;&gt;"",'CONTROL ASISTENCIA'!P$53="ok"),CONCATENATE($B$21,IF('CONTROL ASISTENCIA'!P9="","A",'CONTROL ASISTENCIA'!P9),$B$21,","),"")</f>
        <v/>
      </c>
      <c r="Q47" s="131" t="str">
        <f aca="false">IF(AND(P47&lt;&gt;"",'CONTROL ASISTENCIA'!Q$53="ok"),CONCATENATE($B$21,IF('CONTROL ASISTENCIA'!Q9="","A",'CONTROL ASISTENCIA'!Q9),$B$21,","),"")</f>
        <v/>
      </c>
      <c r="R47" s="131" t="str">
        <f aca="false">IF(AND(Q47&lt;&gt;"",'CONTROL ASISTENCIA'!R$53="ok"),CONCATENATE($B$21,IF('CONTROL ASISTENCIA'!R9="","A",'CONTROL ASISTENCIA'!R9),$B$21,","),"")</f>
        <v/>
      </c>
      <c r="S47" s="131" t="str">
        <f aca="false">IF(AND(R47&lt;&gt;"",'CONTROL ASISTENCIA'!S$53="ok"),CONCATENATE($B$21,IF('CONTROL ASISTENCIA'!S9="","A",'CONTROL ASISTENCIA'!S9),$B$21,","),"")</f>
        <v/>
      </c>
      <c r="T47" s="131" t="str">
        <f aca="false">IF(AND(S47&lt;&gt;"",'CONTROL ASISTENCIA'!T$53="ok"),CONCATENATE($B$21,IF('CONTROL ASISTENCIA'!T9="","A",'CONTROL ASISTENCIA'!T9),$B$21,","),"")</f>
        <v/>
      </c>
      <c r="U47" s="131" t="str">
        <f aca="false">IF(AND(T47&lt;&gt;"",'CONTROL ASISTENCIA'!U$53="ok"),CONCATENATE($B$21,IF('CONTROL ASISTENCIA'!U9="","A",'CONTROL ASISTENCIA'!U9),$B$21,","),"")</f>
        <v/>
      </c>
      <c r="V47" s="131" t="str">
        <f aca="false">IF(AND(U47&lt;&gt;"",'CONTROL ASISTENCIA'!V$53="ok"),CONCATENATE($B$21,IF('CONTROL ASISTENCIA'!V9="","A",'CONTROL ASISTENCIA'!V9),$B$21,","),"")</f>
        <v/>
      </c>
      <c r="W47" s="131" t="str">
        <f aca="false">IF(AND(V47&lt;&gt;"",'CONTROL ASISTENCIA'!W$53="ok"),CONCATENATE($B$21,IF('CONTROL ASISTENCIA'!W9="","A",'CONTROL ASISTENCIA'!W9),$B$21,","),"")</f>
        <v/>
      </c>
      <c r="X47" s="131" t="str">
        <f aca="false">IF(AND(W47&lt;&gt;"",'CONTROL ASISTENCIA'!X$53="ok"),CONCATENATE($B$21,IF('CONTROL ASISTENCIA'!X9="","A",'CONTROL ASISTENCIA'!X9),$B$21,","),"")</f>
        <v/>
      </c>
      <c r="Y47" s="131" t="str">
        <f aca="false">IF(AND(X47&lt;&gt;"",'CONTROL ASISTENCIA'!Y$53="ok"),CONCATENATE($B$21,IF('CONTROL ASISTENCIA'!Y9="","A",'CONTROL ASISTENCIA'!Y9),$B$21,","),"")</f>
        <v/>
      </c>
      <c r="Z47" s="131" t="str">
        <f aca="false">IF(AND(Y47&lt;&gt;"",'CONTROL ASISTENCIA'!Z$53="ok"),CONCATENATE($B$21,IF('CONTROL ASISTENCIA'!Z9="","A",'CONTROL ASISTENCIA'!Z9),$B$21,","),"")</f>
        <v/>
      </c>
      <c r="AA47" s="131" t="str">
        <f aca="false">IF(AND(Z47&lt;&gt;"",'CONTROL ASISTENCIA'!AA$53="ok"),CONCATENATE($B$21,IF('CONTROL ASISTENCIA'!AA9="","A",'CONTROL ASISTENCIA'!AA9),$B$21,","),"")</f>
        <v/>
      </c>
      <c r="AB47" s="131" t="str">
        <f aca="false">IF(AND(AA47&lt;&gt;"",'CONTROL ASISTENCIA'!AB$53="ok"),CONCATENATE($B$21,IF('CONTROL ASISTENCIA'!AB9="","A",'CONTROL ASISTENCIA'!AB9),$B$21,","),"")</f>
        <v/>
      </c>
      <c r="AC47" s="131" t="str">
        <f aca="false">IF(AND(AB47&lt;&gt;"",'CONTROL ASISTENCIA'!AC$53="ok"),CONCATENATE($B$21,IF('CONTROL ASISTENCIA'!AC9="","A",'CONTROL ASISTENCIA'!AC9),$B$21,","),"")</f>
        <v/>
      </c>
      <c r="AD47" s="131" t="str">
        <f aca="false">IF(AND(AC47&lt;&gt;"",'CONTROL ASISTENCIA'!AD$53="ok"),CONCATENATE($B$21,IF('CONTROL ASISTENCIA'!AD9="","A",'CONTROL ASISTENCIA'!AD9),$B$21,","),"")</f>
        <v/>
      </c>
      <c r="AE47" s="131" t="str">
        <f aca="false">IF(AND(AD47&lt;&gt;"",'CONTROL ASISTENCIA'!AE$53="ok"),CONCATENATE($B$21,IF('CONTROL ASISTENCIA'!AE9="","A",'CONTROL ASISTENCIA'!AE9),$B$21,","),"")</f>
        <v/>
      </c>
      <c r="AF47" s="131" t="str">
        <f aca="false">IF(AND(AE47&lt;&gt;"",'CONTROL ASISTENCIA'!AF$53="ok"),CONCATENATE($B$21,IF('CONTROL ASISTENCIA'!AF9="","A",'CONTROL ASISTENCIA'!AF9),$B$21,","),"")</f>
        <v/>
      </c>
      <c r="AG47" s="131" t="str">
        <f aca="false">IF(AND(AF47&lt;&gt;"",'CONTROL ASISTENCIA'!AG$53="ok"),CONCATENATE($B$21,IF('CONTROL ASISTENCIA'!AG9="","A",'CONTROL ASISTENCIA'!AG9),$B$21,","),"")</f>
        <v/>
      </c>
      <c r="AH47" s="131" t="str">
        <f aca="false">IF(AND(AG47&lt;&gt;"",'CONTROL ASISTENCIA'!AH$53="ok"),CONCATENATE($B$21,IF('CONTROL ASISTENCIA'!AH9="","A",'CONTROL ASISTENCIA'!AH9),$B$21,","),"")</f>
        <v/>
      </c>
      <c r="AI47" s="131" t="str">
        <f aca="false">IF(AND(AH47&lt;&gt;"",'CONTROL ASISTENCIA'!AI$53="ok"),CONCATENATE($B$21,IF('CONTROL ASISTENCIA'!AI9="","A",'CONTROL ASISTENCIA'!AI9),$B$21,","),"")</f>
        <v/>
      </c>
      <c r="AJ47" s="131" t="str">
        <f aca="false">IF(AND(AI47&lt;&gt;"",'CONTROL ASISTENCIA'!AJ$53="ok"),CONCATENATE($B$21,IF('CONTROL ASISTENCIA'!AJ9="","A",'CONTROL ASISTENCIA'!AJ9),$B$21,","),"")</f>
        <v/>
      </c>
      <c r="AK47" s="131" t="str">
        <f aca="false">IF(AND(AJ47&lt;&gt;"",'CONTROL ASISTENCIA'!AK$53="ok"),CONCATENATE($B$21,IF('CONTROL ASISTENCIA'!AK9="","A",'CONTROL ASISTENCIA'!AK9),$B$21,","),"")</f>
        <v/>
      </c>
      <c r="AL47" s="131" t="str">
        <f aca="false">IF(AND(AK47&lt;&gt;"",'CONTROL ASISTENCIA'!AL$53="ok"),CONCATENATE($B$21,IF('CONTROL ASISTENCIA'!AL9="","A",'CONTROL ASISTENCIA'!AL9),$B$21,","),"")</f>
        <v/>
      </c>
      <c r="AM47" s="131" t="str">
        <f aca="false">IF(AND(AL47&lt;&gt;"",'CONTROL ASISTENCIA'!AM$53="ok"),CONCATENATE($B$21,IF('CONTROL ASISTENCIA'!AM9="","A",'CONTROL ASISTENCIA'!AM9),$B$21,","),"")</f>
        <v/>
      </c>
      <c r="AN47" s="131" t="str">
        <f aca="false">IF(AND(AM47&lt;&gt;"",'CONTROL ASISTENCIA'!AN$53="ok"),CONCATENATE($B$21,IF('CONTROL ASISTENCIA'!AN9="","A",'CONTROL ASISTENCIA'!AN9),$B$21,","),"")</f>
        <v/>
      </c>
      <c r="AO47" s="131" t="str">
        <f aca="false">IF(AND(AN47&lt;&gt;"",'CONTROL ASISTENCIA'!AO$53="ok"),CONCATENATE($B$21,IF('CONTROL ASISTENCIA'!AO9="","A",'CONTROL ASISTENCIA'!AO9),$B$21,","),"")</f>
        <v/>
      </c>
    </row>
    <row r="48" customFormat="false" ht="13.8" hidden="false" customHeight="false" outlineLevel="0" collapsed="false">
      <c r="A48" s="154" t="str">
        <f aca="false">IF('CONTROL ASISTENCIA'!A10&lt;&gt;0,'CONTROL ASISTENCIA'!A10,"")</f>
        <v/>
      </c>
      <c r="B48" s="131" t="str">
        <f aca="false">IF(AND(A48&lt;&gt;"",'CONTROL ASISTENCIA'!B$53="ok"),CONCATENATE($B$21,IF('CONTROL ASISTENCIA'!B10="","A",'CONTROL ASISTENCIA'!B10),$B$21,","),"")</f>
        <v/>
      </c>
      <c r="C48" s="131" t="str">
        <f aca="false">IF(AND(B48&lt;&gt;"",'CONTROL ASISTENCIA'!C$53="ok"),CONCATENATE($B$21,IF('CONTROL ASISTENCIA'!C10="","A",'CONTROL ASISTENCIA'!C10),$B$21,","),"")</f>
        <v/>
      </c>
      <c r="D48" s="131" t="str">
        <f aca="false">IF(AND(C48&lt;&gt;"",'CONTROL ASISTENCIA'!D$53="ok"),CONCATENATE($B$21,IF('CONTROL ASISTENCIA'!D10="","A",'CONTROL ASISTENCIA'!D10),$B$21,","),"")</f>
        <v/>
      </c>
      <c r="E48" s="131" t="str">
        <f aca="false">IF(AND(D48&lt;&gt;"",'CONTROL ASISTENCIA'!E$53="ok"),CONCATENATE($B$21,IF('CONTROL ASISTENCIA'!E10="","A",'CONTROL ASISTENCIA'!E10),$B$21,","),"")</f>
        <v/>
      </c>
      <c r="F48" s="131" t="str">
        <f aca="false">IF(AND(E48&lt;&gt;"",'CONTROL ASISTENCIA'!F$53="ok"),CONCATENATE($B$21,IF('CONTROL ASISTENCIA'!F10="","A",'CONTROL ASISTENCIA'!F10),$B$21,","),"")</f>
        <v/>
      </c>
      <c r="G48" s="131" t="str">
        <f aca="false">IF(AND(F48&lt;&gt;"",'CONTROL ASISTENCIA'!G$53="ok"),CONCATENATE($B$21,IF('CONTROL ASISTENCIA'!G10="","A",'CONTROL ASISTENCIA'!G10),$B$21,","),"")</f>
        <v/>
      </c>
      <c r="H48" s="131" t="str">
        <f aca="false">IF(AND(G48&lt;&gt;"",'CONTROL ASISTENCIA'!H$53="ok"),CONCATENATE($B$21,IF('CONTROL ASISTENCIA'!H10="","A",'CONTROL ASISTENCIA'!H10),$B$21,","),"")</f>
        <v/>
      </c>
      <c r="I48" s="131" t="str">
        <f aca="false">IF(AND(H48&lt;&gt;"",'CONTROL ASISTENCIA'!I$53="ok"),CONCATENATE($B$21,IF('CONTROL ASISTENCIA'!I10="","A",'CONTROL ASISTENCIA'!I10),$B$21,","),"")</f>
        <v/>
      </c>
      <c r="J48" s="131" t="str">
        <f aca="false">IF(AND(I48&lt;&gt;"",'CONTROL ASISTENCIA'!J$53="ok"),CONCATENATE($B$21,IF('CONTROL ASISTENCIA'!J10="","A",'CONTROL ASISTENCIA'!J10),$B$21,","),"")</f>
        <v/>
      </c>
      <c r="K48" s="131" t="str">
        <f aca="false">IF(AND(J48&lt;&gt;"",'CONTROL ASISTENCIA'!K$53="ok"),CONCATENATE($B$21,IF('CONTROL ASISTENCIA'!K10="","A",'CONTROL ASISTENCIA'!K10),$B$21,","),"")</f>
        <v/>
      </c>
      <c r="L48" s="131" t="str">
        <f aca="false">IF(AND(K48&lt;&gt;"",'CONTROL ASISTENCIA'!L$53="ok"),CONCATENATE($B$21,IF('CONTROL ASISTENCIA'!L10="","A",'CONTROL ASISTENCIA'!L10),$B$21,","),"")</f>
        <v/>
      </c>
      <c r="M48" s="131" t="str">
        <f aca="false">IF(AND(L48&lt;&gt;"",'CONTROL ASISTENCIA'!M$53="ok"),CONCATENATE($B$21,IF('CONTROL ASISTENCIA'!M10="","A",'CONTROL ASISTENCIA'!M10),$B$21,","),"")</f>
        <v/>
      </c>
      <c r="N48" s="131" t="str">
        <f aca="false">IF(AND(M48&lt;&gt;"",'CONTROL ASISTENCIA'!N$53="ok"),CONCATENATE($B$21,IF('CONTROL ASISTENCIA'!N10="","A",'CONTROL ASISTENCIA'!N10),$B$21,","),"")</f>
        <v/>
      </c>
      <c r="O48" s="131" t="str">
        <f aca="false">IF(AND(N48&lt;&gt;"",'CONTROL ASISTENCIA'!O$53="ok"),CONCATENATE($B$21,IF('CONTROL ASISTENCIA'!O10="","A",'CONTROL ASISTENCIA'!O10),$B$21,","),"")</f>
        <v/>
      </c>
      <c r="P48" s="131" t="str">
        <f aca="false">IF(AND(O48&lt;&gt;"",'CONTROL ASISTENCIA'!P$53="ok"),CONCATENATE($B$21,IF('CONTROL ASISTENCIA'!P10="","A",'CONTROL ASISTENCIA'!P10),$B$21,","),"")</f>
        <v/>
      </c>
      <c r="Q48" s="131" t="str">
        <f aca="false">IF(AND(P48&lt;&gt;"",'CONTROL ASISTENCIA'!Q$53="ok"),CONCATENATE($B$21,IF('CONTROL ASISTENCIA'!Q10="","A",'CONTROL ASISTENCIA'!Q10),$B$21,","),"")</f>
        <v/>
      </c>
      <c r="R48" s="131" t="str">
        <f aca="false">IF(AND(Q48&lt;&gt;"",'CONTROL ASISTENCIA'!R$53="ok"),CONCATENATE($B$21,IF('CONTROL ASISTENCIA'!R10="","A",'CONTROL ASISTENCIA'!R10),$B$21,","),"")</f>
        <v/>
      </c>
      <c r="S48" s="131" t="str">
        <f aca="false">IF(AND(R48&lt;&gt;"",'CONTROL ASISTENCIA'!S$53="ok"),CONCATENATE($B$21,IF('CONTROL ASISTENCIA'!S10="","A",'CONTROL ASISTENCIA'!S10),$B$21,","),"")</f>
        <v/>
      </c>
      <c r="T48" s="131" t="str">
        <f aca="false">IF(AND(S48&lt;&gt;"",'CONTROL ASISTENCIA'!T$53="ok"),CONCATENATE($B$21,IF('CONTROL ASISTENCIA'!T10="","A",'CONTROL ASISTENCIA'!T10),$B$21,","),"")</f>
        <v/>
      </c>
      <c r="U48" s="131" t="str">
        <f aca="false">IF(AND(T48&lt;&gt;"",'CONTROL ASISTENCIA'!U$53="ok"),CONCATENATE($B$21,IF('CONTROL ASISTENCIA'!U10="","A",'CONTROL ASISTENCIA'!U10),$B$21,","),"")</f>
        <v/>
      </c>
      <c r="V48" s="131" t="str">
        <f aca="false">IF(AND(U48&lt;&gt;"",'CONTROL ASISTENCIA'!V$53="ok"),CONCATENATE($B$21,IF('CONTROL ASISTENCIA'!V10="","A",'CONTROL ASISTENCIA'!V10),$B$21,","),"")</f>
        <v/>
      </c>
      <c r="W48" s="131" t="str">
        <f aca="false">IF(AND(V48&lt;&gt;"",'CONTROL ASISTENCIA'!W$53="ok"),CONCATENATE($B$21,IF('CONTROL ASISTENCIA'!W10="","A",'CONTROL ASISTENCIA'!W10),$B$21,","),"")</f>
        <v/>
      </c>
      <c r="X48" s="131" t="str">
        <f aca="false">IF(AND(W48&lt;&gt;"",'CONTROL ASISTENCIA'!X$53="ok"),CONCATENATE($B$21,IF('CONTROL ASISTENCIA'!X10="","A",'CONTROL ASISTENCIA'!X10),$B$21,","),"")</f>
        <v/>
      </c>
      <c r="Y48" s="131" t="str">
        <f aca="false">IF(AND(X48&lt;&gt;"",'CONTROL ASISTENCIA'!Y$53="ok"),CONCATENATE($B$21,IF('CONTROL ASISTENCIA'!Y10="","A",'CONTROL ASISTENCIA'!Y10),$B$21,","),"")</f>
        <v/>
      </c>
      <c r="Z48" s="131" t="str">
        <f aca="false">IF(AND(Y48&lt;&gt;"",'CONTROL ASISTENCIA'!Z$53="ok"),CONCATENATE($B$21,IF('CONTROL ASISTENCIA'!Z10="","A",'CONTROL ASISTENCIA'!Z10),$B$21,","),"")</f>
        <v/>
      </c>
      <c r="AA48" s="131" t="str">
        <f aca="false">IF(AND(Z48&lt;&gt;"",'CONTROL ASISTENCIA'!AA$53="ok"),CONCATENATE($B$21,IF('CONTROL ASISTENCIA'!AA10="","A",'CONTROL ASISTENCIA'!AA10),$B$21,","),"")</f>
        <v/>
      </c>
      <c r="AB48" s="131" t="str">
        <f aca="false">IF(AND(AA48&lt;&gt;"",'CONTROL ASISTENCIA'!AB$53="ok"),CONCATENATE($B$21,IF('CONTROL ASISTENCIA'!AB10="","A",'CONTROL ASISTENCIA'!AB10),$B$21,","),"")</f>
        <v/>
      </c>
      <c r="AC48" s="131" t="str">
        <f aca="false">IF(AND(AB48&lt;&gt;"",'CONTROL ASISTENCIA'!AC$53="ok"),CONCATENATE($B$21,IF('CONTROL ASISTENCIA'!AC10="","A",'CONTROL ASISTENCIA'!AC10),$B$21,","),"")</f>
        <v/>
      </c>
      <c r="AD48" s="131" t="str">
        <f aca="false">IF(AND(AC48&lt;&gt;"",'CONTROL ASISTENCIA'!AD$53="ok"),CONCATENATE($B$21,IF('CONTROL ASISTENCIA'!AD10="","A",'CONTROL ASISTENCIA'!AD10),$B$21,","),"")</f>
        <v/>
      </c>
      <c r="AE48" s="131" t="str">
        <f aca="false">IF(AND(AD48&lt;&gt;"",'CONTROL ASISTENCIA'!AE$53="ok"),CONCATENATE($B$21,IF('CONTROL ASISTENCIA'!AE10="","A",'CONTROL ASISTENCIA'!AE10),$B$21,","),"")</f>
        <v/>
      </c>
      <c r="AF48" s="131" t="str">
        <f aca="false">IF(AND(AE48&lt;&gt;"",'CONTROL ASISTENCIA'!AF$53="ok"),CONCATENATE($B$21,IF('CONTROL ASISTENCIA'!AF10="","A",'CONTROL ASISTENCIA'!AF10),$B$21,","),"")</f>
        <v/>
      </c>
      <c r="AG48" s="131" t="str">
        <f aca="false">IF(AND(AF48&lt;&gt;"",'CONTROL ASISTENCIA'!AG$53="ok"),CONCATENATE($B$21,IF('CONTROL ASISTENCIA'!AG10="","A",'CONTROL ASISTENCIA'!AG10),$B$21,","),"")</f>
        <v/>
      </c>
      <c r="AH48" s="131" t="str">
        <f aca="false">IF(AND(AG48&lt;&gt;"",'CONTROL ASISTENCIA'!AH$53="ok"),CONCATENATE($B$21,IF('CONTROL ASISTENCIA'!AH10="","A",'CONTROL ASISTENCIA'!AH10),$B$21,","),"")</f>
        <v/>
      </c>
      <c r="AI48" s="131" t="str">
        <f aca="false">IF(AND(AH48&lt;&gt;"",'CONTROL ASISTENCIA'!AI$53="ok"),CONCATENATE($B$21,IF('CONTROL ASISTENCIA'!AI10="","A",'CONTROL ASISTENCIA'!AI10),$B$21,","),"")</f>
        <v/>
      </c>
      <c r="AJ48" s="131" t="str">
        <f aca="false">IF(AND(AI48&lt;&gt;"",'CONTROL ASISTENCIA'!AJ$53="ok"),CONCATENATE($B$21,IF('CONTROL ASISTENCIA'!AJ10="","A",'CONTROL ASISTENCIA'!AJ10),$B$21,","),"")</f>
        <v/>
      </c>
      <c r="AK48" s="131" t="str">
        <f aca="false">IF(AND(AJ48&lt;&gt;"",'CONTROL ASISTENCIA'!AK$53="ok"),CONCATENATE($B$21,IF('CONTROL ASISTENCIA'!AK10="","A",'CONTROL ASISTENCIA'!AK10),$B$21,","),"")</f>
        <v/>
      </c>
      <c r="AL48" s="131" t="str">
        <f aca="false">IF(AND(AK48&lt;&gt;"",'CONTROL ASISTENCIA'!AL$53="ok"),CONCATENATE($B$21,IF('CONTROL ASISTENCIA'!AL10="","A",'CONTROL ASISTENCIA'!AL10),$B$21,","),"")</f>
        <v/>
      </c>
      <c r="AM48" s="131" t="str">
        <f aca="false">IF(AND(AL48&lt;&gt;"",'CONTROL ASISTENCIA'!AM$53="ok"),CONCATENATE($B$21,IF('CONTROL ASISTENCIA'!AM10="","A",'CONTROL ASISTENCIA'!AM10),$B$21,","),"")</f>
        <v/>
      </c>
      <c r="AN48" s="131" t="str">
        <f aca="false">IF(AND(AM48&lt;&gt;"",'CONTROL ASISTENCIA'!AN$53="ok"),CONCATENATE($B$21,IF('CONTROL ASISTENCIA'!AN10="","A",'CONTROL ASISTENCIA'!AN10),$B$21,","),"")</f>
        <v/>
      </c>
      <c r="AO48" s="131" t="str">
        <f aca="false">IF(AND(AN48&lt;&gt;"",'CONTROL ASISTENCIA'!AO$53="ok"),CONCATENATE($B$21,IF('CONTROL ASISTENCIA'!AO10="","A",'CONTROL ASISTENCIA'!AO10),$B$21,","),"")</f>
        <v/>
      </c>
    </row>
    <row r="49" customFormat="false" ht="13.8" hidden="false" customHeight="false" outlineLevel="0" collapsed="false">
      <c r="A49" s="154" t="str">
        <f aca="false">IF('CONTROL ASISTENCIA'!A11&lt;&gt;0,'CONTROL ASISTENCIA'!A11,"")</f>
        <v/>
      </c>
      <c r="B49" s="131" t="str">
        <f aca="false">IF(AND(A49&lt;&gt;"",'CONTROL ASISTENCIA'!B$53="ok"),CONCATENATE($B$21,IF('CONTROL ASISTENCIA'!B11="","A",'CONTROL ASISTENCIA'!B11),$B$21,","),"")</f>
        <v/>
      </c>
      <c r="C49" s="131" t="str">
        <f aca="false">IF(AND(B49&lt;&gt;"",'CONTROL ASISTENCIA'!C$53="ok"),CONCATENATE($B$21,IF('CONTROL ASISTENCIA'!C11="","A",'CONTROL ASISTENCIA'!C11),$B$21,","),"")</f>
        <v/>
      </c>
      <c r="D49" s="131" t="str">
        <f aca="false">IF(AND(C49&lt;&gt;"",'CONTROL ASISTENCIA'!D$53="ok"),CONCATENATE($B$21,IF('CONTROL ASISTENCIA'!D11="","A",'CONTROL ASISTENCIA'!D11),$B$21,","),"")</f>
        <v/>
      </c>
      <c r="E49" s="131" t="str">
        <f aca="false">IF(AND(D49&lt;&gt;"",'CONTROL ASISTENCIA'!E$53="ok"),CONCATENATE($B$21,IF('CONTROL ASISTENCIA'!E11="","A",'CONTROL ASISTENCIA'!E11),$B$21,","),"")</f>
        <v/>
      </c>
      <c r="F49" s="131" t="str">
        <f aca="false">IF(AND(E49&lt;&gt;"",'CONTROL ASISTENCIA'!F$53="ok"),CONCATENATE($B$21,IF('CONTROL ASISTENCIA'!F11="","A",'CONTROL ASISTENCIA'!F11),$B$21,","),"")</f>
        <v/>
      </c>
      <c r="G49" s="131" t="str">
        <f aca="false">IF(AND(F49&lt;&gt;"",'CONTROL ASISTENCIA'!G$53="ok"),CONCATENATE($B$21,IF('CONTROL ASISTENCIA'!G11="","A",'CONTROL ASISTENCIA'!G11),$B$21,","),"")</f>
        <v/>
      </c>
      <c r="H49" s="131" t="str">
        <f aca="false">IF(AND(G49&lt;&gt;"",'CONTROL ASISTENCIA'!H$53="ok"),CONCATENATE($B$21,IF('CONTROL ASISTENCIA'!H11="","A",'CONTROL ASISTENCIA'!H11),$B$21,","),"")</f>
        <v/>
      </c>
      <c r="I49" s="131" t="str">
        <f aca="false">IF(AND(H49&lt;&gt;"",'CONTROL ASISTENCIA'!I$53="ok"),CONCATENATE($B$21,IF('CONTROL ASISTENCIA'!I11="","A",'CONTROL ASISTENCIA'!I11),$B$21,","),"")</f>
        <v/>
      </c>
      <c r="J49" s="131" t="str">
        <f aca="false">IF(AND(I49&lt;&gt;"",'CONTROL ASISTENCIA'!J$53="ok"),CONCATENATE($B$21,IF('CONTROL ASISTENCIA'!J11="","A",'CONTROL ASISTENCIA'!J11),$B$21,","),"")</f>
        <v/>
      </c>
      <c r="K49" s="131" t="str">
        <f aca="false">IF(AND(J49&lt;&gt;"",'CONTROL ASISTENCIA'!K$53="ok"),CONCATENATE($B$21,IF('CONTROL ASISTENCIA'!K11="","A",'CONTROL ASISTENCIA'!K11),$B$21,","),"")</f>
        <v/>
      </c>
      <c r="L49" s="131" t="str">
        <f aca="false">IF(AND(K49&lt;&gt;"",'CONTROL ASISTENCIA'!L$53="ok"),CONCATENATE($B$21,IF('CONTROL ASISTENCIA'!L11="","A",'CONTROL ASISTENCIA'!L11),$B$21,","),"")</f>
        <v/>
      </c>
      <c r="M49" s="131" t="str">
        <f aca="false">IF(AND(L49&lt;&gt;"",'CONTROL ASISTENCIA'!M$53="ok"),CONCATENATE($B$21,IF('CONTROL ASISTENCIA'!M11="","A",'CONTROL ASISTENCIA'!M11),$B$21,","),"")</f>
        <v/>
      </c>
      <c r="N49" s="131" t="str">
        <f aca="false">IF(AND(M49&lt;&gt;"",'CONTROL ASISTENCIA'!N$53="ok"),CONCATENATE($B$21,IF('CONTROL ASISTENCIA'!N11="","A",'CONTROL ASISTENCIA'!N11),$B$21,","),"")</f>
        <v/>
      </c>
      <c r="O49" s="131" t="str">
        <f aca="false">IF(AND(N49&lt;&gt;"",'CONTROL ASISTENCIA'!O$53="ok"),CONCATENATE($B$21,IF('CONTROL ASISTENCIA'!O11="","A",'CONTROL ASISTENCIA'!O11),$B$21,","),"")</f>
        <v/>
      </c>
      <c r="P49" s="131" t="str">
        <f aca="false">IF(AND(O49&lt;&gt;"",'CONTROL ASISTENCIA'!P$53="ok"),CONCATENATE($B$21,IF('CONTROL ASISTENCIA'!P11="","A",'CONTROL ASISTENCIA'!P11),$B$21,","),"")</f>
        <v/>
      </c>
      <c r="Q49" s="131" t="str">
        <f aca="false">IF(AND(P49&lt;&gt;"",'CONTROL ASISTENCIA'!Q$53="ok"),CONCATENATE($B$21,IF('CONTROL ASISTENCIA'!Q11="","A",'CONTROL ASISTENCIA'!Q11),$B$21,","),"")</f>
        <v/>
      </c>
      <c r="R49" s="131" t="str">
        <f aca="false">IF(AND(Q49&lt;&gt;"",'CONTROL ASISTENCIA'!R$53="ok"),CONCATENATE($B$21,IF('CONTROL ASISTENCIA'!R11="","A",'CONTROL ASISTENCIA'!R11),$B$21,","),"")</f>
        <v/>
      </c>
      <c r="S49" s="131" t="str">
        <f aca="false">IF(AND(R49&lt;&gt;"",'CONTROL ASISTENCIA'!S$53="ok"),CONCATENATE($B$21,IF('CONTROL ASISTENCIA'!S11="","A",'CONTROL ASISTENCIA'!S11),$B$21,","),"")</f>
        <v/>
      </c>
      <c r="T49" s="131" t="str">
        <f aca="false">IF(AND(S49&lt;&gt;"",'CONTROL ASISTENCIA'!T$53="ok"),CONCATENATE($B$21,IF('CONTROL ASISTENCIA'!T11="","A",'CONTROL ASISTENCIA'!T11),$B$21,","),"")</f>
        <v/>
      </c>
      <c r="U49" s="131" t="str">
        <f aca="false">IF(AND(T49&lt;&gt;"",'CONTROL ASISTENCIA'!U$53="ok"),CONCATENATE($B$21,IF('CONTROL ASISTENCIA'!U11="","A",'CONTROL ASISTENCIA'!U11),$B$21,","),"")</f>
        <v/>
      </c>
      <c r="V49" s="131" t="str">
        <f aca="false">IF(AND(U49&lt;&gt;"",'CONTROL ASISTENCIA'!V$53="ok"),CONCATENATE($B$21,IF('CONTROL ASISTENCIA'!V11="","A",'CONTROL ASISTENCIA'!V11),$B$21,","),"")</f>
        <v/>
      </c>
      <c r="W49" s="131" t="str">
        <f aca="false">IF(AND(V49&lt;&gt;"",'CONTROL ASISTENCIA'!W$53="ok"),CONCATENATE($B$21,IF('CONTROL ASISTENCIA'!W11="","A",'CONTROL ASISTENCIA'!W11),$B$21,","),"")</f>
        <v/>
      </c>
      <c r="X49" s="131" t="str">
        <f aca="false">IF(AND(W49&lt;&gt;"",'CONTROL ASISTENCIA'!X$53="ok"),CONCATENATE($B$21,IF('CONTROL ASISTENCIA'!X11="","A",'CONTROL ASISTENCIA'!X11),$B$21,","),"")</f>
        <v/>
      </c>
      <c r="Y49" s="131" t="str">
        <f aca="false">IF(AND(X49&lt;&gt;"",'CONTROL ASISTENCIA'!Y$53="ok"),CONCATENATE($B$21,IF('CONTROL ASISTENCIA'!Y11="","A",'CONTROL ASISTENCIA'!Y11),$B$21,","),"")</f>
        <v/>
      </c>
      <c r="Z49" s="131" t="str">
        <f aca="false">IF(AND(Y49&lt;&gt;"",'CONTROL ASISTENCIA'!Z$53="ok"),CONCATENATE($B$21,IF('CONTROL ASISTENCIA'!Z11="","A",'CONTROL ASISTENCIA'!Z11),$B$21,","),"")</f>
        <v/>
      </c>
      <c r="AA49" s="131" t="str">
        <f aca="false">IF(AND(Z49&lt;&gt;"",'CONTROL ASISTENCIA'!AA$53="ok"),CONCATENATE($B$21,IF('CONTROL ASISTENCIA'!AA11="","A",'CONTROL ASISTENCIA'!AA11),$B$21,","),"")</f>
        <v/>
      </c>
      <c r="AB49" s="131" t="str">
        <f aca="false">IF(AND(AA49&lt;&gt;"",'CONTROL ASISTENCIA'!AB$53="ok"),CONCATENATE($B$21,IF('CONTROL ASISTENCIA'!AB11="","A",'CONTROL ASISTENCIA'!AB11),$B$21,","),"")</f>
        <v/>
      </c>
      <c r="AC49" s="131" t="str">
        <f aca="false">IF(AND(AB49&lt;&gt;"",'CONTROL ASISTENCIA'!AC$53="ok"),CONCATENATE($B$21,IF('CONTROL ASISTENCIA'!AC11="","A",'CONTROL ASISTENCIA'!AC11),$B$21,","),"")</f>
        <v/>
      </c>
      <c r="AD49" s="131" t="str">
        <f aca="false">IF(AND(AC49&lt;&gt;"",'CONTROL ASISTENCIA'!AD$53="ok"),CONCATENATE($B$21,IF('CONTROL ASISTENCIA'!AD11="","A",'CONTROL ASISTENCIA'!AD11),$B$21,","),"")</f>
        <v/>
      </c>
      <c r="AE49" s="131" t="str">
        <f aca="false">IF(AND(AD49&lt;&gt;"",'CONTROL ASISTENCIA'!AE$53="ok"),CONCATENATE($B$21,IF('CONTROL ASISTENCIA'!AE11="","A",'CONTROL ASISTENCIA'!AE11),$B$21,","),"")</f>
        <v/>
      </c>
      <c r="AF49" s="131" t="str">
        <f aca="false">IF(AND(AE49&lt;&gt;"",'CONTROL ASISTENCIA'!AF$53="ok"),CONCATENATE($B$21,IF('CONTROL ASISTENCIA'!AF11="","A",'CONTROL ASISTENCIA'!AF11),$B$21,","),"")</f>
        <v/>
      </c>
      <c r="AG49" s="131" t="str">
        <f aca="false">IF(AND(AF49&lt;&gt;"",'CONTROL ASISTENCIA'!AG$53="ok"),CONCATENATE($B$21,IF('CONTROL ASISTENCIA'!AG11="","A",'CONTROL ASISTENCIA'!AG11),$B$21,","),"")</f>
        <v/>
      </c>
      <c r="AH49" s="131" t="str">
        <f aca="false">IF(AND(AG49&lt;&gt;"",'CONTROL ASISTENCIA'!AH$53="ok"),CONCATENATE($B$21,IF('CONTROL ASISTENCIA'!AH11="","A",'CONTROL ASISTENCIA'!AH11),$B$21,","),"")</f>
        <v/>
      </c>
      <c r="AI49" s="131" t="str">
        <f aca="false">IF(AND(AH49&lt;&gt;"",'CONTROL ASISTENCIA'!AI$53="ok"),CONCATENATE($B$21,IF('CONTROL ASISTENCIA'!AI11="","A",'CONTROL ASISTENCIA'!AI11),$B$21,","),"")</f>
        <v/>
      </c>
      <c r="AJ49" s="131" t="str">
        <f aca="false">IF(AND(AI49&lt;&gt;"",'CONTROL ASISTENCIA'!AJ$53="ok"),CONCATENATE($B$21,IF('CONTROL ASISTENCIA'!AJ11="","A",'CONTROL ASISTENCIA'!AJ11),$B$21,","),"")</f>
        <v/>
      </c>
      <c r="AK49" s="131" t="str">
        <f aca="false">IF(AND(AJ49&lt;&gt;"",'CONTROL ASISTENCIA'!AK$53="ok"),CONCATENATE($B$21,IF('CONTROL ASISTENCIA'!AK11="","A",'CONTROL ASISTENCIA'!AK11),$B$21,","),"")</f>
        <v/>
      </c>
      <c r="AL49" s="131" t="str">
        <f aca="false">IF(AND(AK49&lt;&gt;"",'CONTROL ASISTENCIA'!AL$53="ok"),CONCATENATE($B$21,IF('CONTROL ASISTENCIA'!AL11="","A",'CONTROL ASISTENCIA'!AL11),$B$21,","),"")</f>
        <v/>
      </c>
      <c r="AM49" s="131" t="str">
        <f aca="false">IF(AND(AL49&lt;&gt;"",'CONTROL ASISTENCIA'!AM$53="ok"),CONCATENATE($B$21,IF('CONTROL ASISTENCIA'!AM11="","A",'CONTROL ASISTENCIA'!AM11),$B$21,","),"")</f>
        <v/>
      </c>
      <c r="AN49" s="131" t="str">
        <f aca="false">IF(AND(AM49&lt;&gt;"",'CONTROL ASISTENCIA'!AN$53="ok"),CONCATENATE($B$21,IF('CONTROL ASISTENCIA'!AN11="","A",'CONTROL ASISTENCIA'!AN11),$B$21,","),"")</f>
        <v/>
      </c>
      <c r="AO49" s="131" t="str">
        <f aca="false">IF(AND(AN49&lt;&gt;"",'CONTROL ASISTENCIA'!AO$53="ok"),CONCATENATE($B$21,IF('CONTROL ASISTENCIA'!AO11="","A",'CONTROL ASISTENCIA'!AO11),$B$21,","),"")</f>
        <v/>
      </c>
    </row>
    <row r="50" customFormat="false" ht="13.8" hidden="false" customHeight="false" outlineLevel="0" collapsed="false">
      <c r="A50" s="154" t="str">
        <f aca="false">IF('CONTROL ASISTENCIA'!A12&lt;&gt;0,'CONTROL ASISTENCIA'!A12,"")</f>
        <v/>
      </c>
      <c r="B50" s="131" t="str">
        <f aca="false">IF(AND(A50&lt;&gt;"",'CONTROL ASISTENCIA'!B$53="ok"),CONCATENATE($B$21,IF('CONTROL ASISTENCIA'!B12="","A",'CONTROL ASISTENCIA'!B12),$B$21,","),"")</f>
        <v/>
      </c>
      <c r="C50" s="131" t="str">
        <f aca="false">IF(AND(B50&lt;&gt;"",'CONTROL ASISTENCIA'!C$53="ok"),CONCATENATE($B$21,IF('CONTROL ASISTENCIA'!C12="","A",'CONTROL ASISTENCIA'!C12),$B$21,","),"")</f>
        <v/>
      </c>
      <c r="D50" s="131" t="str">
        <f aca="false">IF(AND(C50&lt;&gt;"",'CONTROL ASISTENCIA'!D$53="ok"),CONCATENATE($B$21,IF('CONTROL ASISTENCIA'!D12="","A",'CONTROL ASISTENCIA'!D12),$B$21,","),"")</f>
        <v/>
      </c>
      <c r="E50" s="131" t="str">
        <f aca="false">IF(AND(D50&lt;&gt;"",'CONTROL ASISTENCIA'!E$53="ok"),CONCATENATE($B$21,IF('CONTROL ASISTENCIA'!E12="","A",'CONTROL ASISTENCIA'!E12),$B$21,","),"")</f>
        <v/>
      </c>
      <c r="F50" s="131" t="str">
        <f aca="false">IF(AND(E50&lt;&gt;"",'CONTROL ASISTENCIA'!F$53="ok"),CONCATENATE($B$21,IF('CONTROL ASISTENCIA'!F12="","A",'CONTROL ASISTENCIA'!F12),$B$21,","),"")</f>
        <v/>
      </c>
      <c r="G50" s="131" t="str">
        <f aca="false">IF(AND(F50&lt;&gt;"",'CONTROL ASISTENCIA'!G$53="ok"),CONCATENATE($B$21,IF('CONTROL ASISTENCIA'!G12="","A",'CONTROL ASISTENCIA'!G12),$B$21,","),"")</f>
        <v/>
      </c>
      <c r="H50" s="131" t="str">
        <f aca="false">IF(AND(G50&lt;&gt;"",'CONTROL ASISTENCIA'!H$53="ok"),CONCATENATE($B$21,IF('CONTROL ASISTENCIA'!H12="","A",'CONTROL ASISTENCIA'!H12),$B$21,","),"")</f>
        <v/>
      </c>
      <c r="I50" s="131" t="str">
        <f aca="false">IF(AND(H50&lt;&gt;"",'CONTROL ASISTENCIA'!I$53="ok"),CONCATENATE($B$21,IF('CONTROL ASISTENCIA'!I12="","A",'CONTROL ASISTENCIA'!I12),$B$21,","),"")</f>
        <v/>
      </c>
      <c r="J50" s="131" t="str">
        <f aca="false">IF(AND(I50&lt;&gt;"",'CONTROL ASISTENCIA'!J$53="ok"),CONCATENATE($B$21,IF('CONTROL ASISTENCIA'!J12="","A",'CONTROL ASISTENCIA'!J12),$B$21,","),"")</f>
        <v/>
      </c>
      <c r="K50" s="131" t="str">
        <f aca="false">IF(AND(J50&lt;&gt;"",'CONTROL ASISTENCIA'!K$53="ok"),CONCATENATE($B$21,IF('CONTROL ASISTENCIA'!K12="","A",'CONTROL ASISTENCIA'!K12),$B$21,","),"")</f>
        <v/>
      </c>
      <c r="L50" s="131" t="str">
        <f aca="false">IF(AND(K50&lt;&gt;"",'CONTROL ASISTENCIA'!L$53="ok"),CONCATENATE($B$21,IF('CONTROL ASISTENCIA'!L12="","A",'CONTROL ASISTENCIA'!L12),$B$21,","),"")</f>
        <v/>
      </c>
      <c r="M50" s="131" t="str">
        <f aca="false">IF(AND(L50&lt;&gt;"",'CONTROL ASISTENCIA'!M$53="ok"),CONCATENATE($B$21,IF('CONTROL ASISTENCIA'!M12="","A",'CONTROL ASISTENCIA'!M12),$B$21,","),"")</f>
        <v/>
      </c>
      <c r="N50" s="131" t="str">
        <f aca="false">IF(AND(M50&lt;&gt;"",'CONTROL ASISTENCIA'!N$53="ok"),CONCATENATE($B$21,IF('CONTROL ASISTENCIA'!N12="","A",'CONTROL ASISTENCIA'!N12),$B$21,","),"")</f>
        <v/>
      </c>
      <c r="O50" s="131" t="str">
        <f aca="false">IF(AND(N50&lt;&gt;"",'CONTROL ASISTENCIA'!O$53="ok"),CONCATENATE($B$21,IF('CONTROL ASISTENCIA'!O12="","A",'CONTROL ASISTENCIA'!O12),$B$21,","),"")</f>
        <v/>
      </c>
      <c r="P50" s="131" t="str">
        <f aca="false">IF(AND(O50&lt;&gt;"",'CONTROL ASISTENCIA'!P$53="ok"),CONCATENATE($B$21,IF('CONTROL ASISTENCIA'!P12="","A",'CONTROL ASISTENCIA'!P12),$B$21,","),"")</f>
        <v/>
      </c>
      <c r="Q50" s="131" t="str">
        <f aca="false">IF(AND(P50&lt;&gt;"",'CONTROL ASISTENCIA'!Q$53="ok"),CONCATENATE($B$21,IF('CONTROL ASISTENCIA'!Q12="","A",'CONTROL ASISTENCIA'!Q12),$B$21,","),"")</f>
        <v/>
      </c>
      <c r="R50" s="131" t="str">
        <f aca="false">IF(AND(Q50&lt;&gt;"",'CONTROL ASISTENCIA'!R$53="ok"),CONCATENATE($B$21,IF('CONTROL ASISTENCIA'!R12="","A",'CONTROL ASISTENCIA'!R12),$B$21,","),"")</f>
        <v/>
      </c>
      <c r="S50" s="131" t="str">
        <f aca="false">IF(AND(R50&lt;&gt;"",'CONTROL ASISTENCIA'!S$53="ok"),CONCATENATE($B$21,IF('CONTROL ASISTENCIA'!S12="","A",'CONTROL ASISTENCIA'!S12),$B$21,","),"")</f>
        <v/>
      </c>
      <c r="T50" s="131" t="str">
        <f aca="false">IF(AND(S50&lt;&gt;"",'CONTROL ASISTENCIA'!T$53="ok"),CONCATENATE($B$21,IF('CONTROL ASISTENCIA'!T12="","A",'CONTROL ASISTENCIA'!T12),$B$21,","),"")</f>
        <v/>
      </c>
      <c r="U50" s="131" t="str">
        <f aca="false">IF(AND(T50&lt;&gt;"",'CONTROL ASISTENCIA'!U$53="ok"),CONCATENATE($B$21,IF('CONTROL ASISTENCIA'!U12="","A",'CONTROL ASISTENCIA'!U12),$B$21,","),"")</f>
        <v/>
      </c>
      <c r="V50" s="131" t="str">
        <f aca="false">IF(AND(U50&lt;&gt;"",'CONTROL ASISTENCIA'!V$53="ok"),CONCATENATE($B$21,IF('CONTROL ASISTENCIA'!V12="","A",'CONTROL ASISTENCIA'!V12),$B$21,","),"")</f>
        <v/>
      </c>
      <c r="W50" s="131" t="str">
        <f aca="false">IF(AND(V50&lt;&gt;"",'CONTROL ASISTENCIA'!W$53="ok"),CONCATENATE($B$21,IF('CONTROL ASISTENCIA'!W12="","A",'CONTROL ASISTENCIA'!W12),$B$21,","),"")</f>
        <v/>
      </c>
      <c r="X50" s="131" t="str">
        <f aca="false">IF(AND(W50&lt;&gt;"",'CONTROL ASISTENCIA'!X$53="ok"),CONCATENATE($B$21,IF('CONTROL ASISTENCIA'!X12="","A",'CONTROL ASISTENCIA'!X12),$B$21,","),"")</f>
        <v/>
      </c>
      <c r="Y50" s="131" t="str">
        <f aca="false">IF(AND(X50&lt;&gt;"",'CONTROL ASISTENCIA'!Y$53="ok"),CONCATENATE($B$21,IF('CONTROL ASISTENCIA'!Y12="","A",'CONTROL ASISTENCIA'!Y12),$B$21,","),"")</f>
        <v/>
      </c>
      <c r="Z50" s="131" t="str">
        <f aca="false">IF(AND(Y50&lt;&gt;"",'CONTROL ASISTENCIA'!Z$53="ok"),CONCATENATE($B$21,IF('CONTROL ASISTENCIA'!Z12="","A",'CONTROL ASISTENCIA'!Z12),$B$21,","),"")</f>
        <v/>
      </c>
      <c r="AA50" s="131" t="str">
        <f aca="false">IF(AND(Z50&lt;&gt;"",'CONTROL ASISTENCIA'!AA$53="ok"),CONCATENATE($B$21,IF('CONTROL ASISTENCIA'!AA12="","A",'CONTROL ASISTENCIA'!AA12),$B$21,","),"")</f>
        <v/>
      </c>
      <c r="AB50" s="131" t="str">
        <f aca="false">IF(AND(AA50&lt;&gt;"",'CONTROL ASISTENCIA'!AB$53="ok"),CONCATENATE($B$21,IF('CONTROL ASISTENCIA'!AB12="","A",'CONTROL ASISTENCIA'!AB12),$B$21,","),"")</f>
        <v/>
      </c>
      <c r="AC50" s="131" t="str">
        <f aca="false">IF(AND(AB50&lt;&gt;"",'CONTROL ASISTENCIA'!AC$53="ok"),CONCATENATE($B$21,IF('CONTROL ASISTENCIA'!AC12="","A",'CONTROL ASISTENCIA'!AC12),$B$21,","),"")</f>
        <v/>
      </c>
      <c r="AD50" s="131" t="str">
        <f aca="false">IF(AND(AC50&lt;&gt;"",'CONTROL ASISTENCIA'!AD$53="ok"),CONCATENATE($B$21,IF('CONTROL ASISTENCIA'!AD12="","A",'CONTROL ASISTENCIA'!AD12),$B$21,","),"")</f>
        <v/>
      </c>
      <c r="AE50" s="131" t="str">
        <f aca="false">IF(AND(AD50&lt;&gt;"",'CONTROL ASISTENCIA'!AE$53="ok"),CONCATENATE($B$21,IF('CONTROL ASISTENCIA'!AE12="","A",'CONTROL ASISTENCIA'!AE12),$B$21,","),"")</f>
        <v/>
      </c>
      <c r="AF50" s="131" t="str">
        <f aca="false">IF(AND(AE50&lt;&gt;"",'CONTROL ASISTENCIA'!AF$53="ok"),CONCATENATE($B$21,IF('CONTROL ASISTENCIA'!AF12="","A",'CONTROL ASISTENCIA'!AF12),$B$21,","),"")</f>
        <v/>
      </c>
      <c r="AG50" s="131" t="str">
        <f aca="false">IF(AND(AF50&lt;&gt;"",'CONTROL ASISTENCIA'!AG$53="ok"),CONCATENATE($B$21,IF('CONTROL ASISTENCIA'!AG12="","A",'CONTROL ASISTENCIA'!AG12),$B$21,","),"")</f>
        <v/>
      </c>
      <c r="AH50" s="131" t="str">
        <f aca="false">IF(AND(AG50&lt;&gt;"",'CONTROL ASISTENCIA'!AH$53="ok"),CONCATENATE($B$21,IF('CONTROL ASISTENCIA'!AH12="","A",'CONTROL ASISTENCIA'!AH12),$B$21,","),"")</f>
        <v/>
      </c>
      <c r="AI50" s="131" t="str">
        <f aca="false">IF(AND(AH50&lt;&gt;"",'CONTROL ASISTENCIA'!AI$53="ok"),CONCATENATE($B$21,IF('CONTROL ASISTENCIA'!AI12="","A",'CONTROL ASISTENCIA'!AI12),$B$21,","),"")</f>
        <v/>
      </c>
      <c r="AJ50" s="131" t="str">
        <f aca="false">IF(AND(AI50&lt;&gt;"",'CONTROL ASISTENCIA'!AJ$53="ok"),CONCATENATE($B$21,IF('CONTROL ASISTENCIA'!AJ12="","A",'CONTROL ASISTENCIA'!AJ12),$B$21,","),"")</f>
        <v/>
      </c>
      <c r="AK50" s="131" t="str">
        <f aca="false">IF(AND(AJ50&lt;&gt;"",'CONTROL ASISTENCIA'!AK$53="ok"),CONCATENATE($B$21,IF('CONTROL ASISTENCIA'!AK12="","A",'CONTROL ASISTENCIA'!AK12),$B$21,","),"")</f>
        <v/>
      </c>
      <c r="AL50" s="131" t="str">
        <f aca="false">IF(AND(AK50&lt;&gt;"",'CONTROL ASISTENCIA'!AL$53="ok"),CONCATENATE($B$21,IF('CONTROL ASISTENCIA'!AL12="","A",'CONTROL ASISTENCIA'!AL12),$B$21,","),"")</f>
        <v/>
      </c>
      <c r="AM50" s="131" t="str">
        <f aca="false">IF(AND(AL50&lt;&gt;"",'CONTROL ASISTENCIA'!AM$53="ok"),CONCATENATE($B$21,IF('CONTROL ASISTENCIA'!AM12="","A",'CONTROL ASISTENCIA'!AM12),$B$21,","),"")</f>
        <v/>
      </c>
      <c r="AN50" s="131" t="str">
        <f aca="false">IF(AND(AM50&lt;&gt;"",'CONTROL ASISTENCIA'!AN$53="ok"),CONCATENATE($B$21,IF('CONTROL ASISTENCIA'!AN12="","A",'CONTROL ASISTENCIA'!AN12),$B$21,","),"")</f>
        <v/>
      </c>
      <c r="AO50" s="131" t="str">
        <f aca="false">IF(AND(AN50&lt;&gt;"",'CONTROL ASISTENCIA'!AO$53="ok"),CONCATENATE($B$21,IF('CONTROL ASISTENCIA'!AO12="","A",'CONTROL ASISTENCIA'!AO12),$B$21,","),"")</f>
        <v/>
      </c>
    </row>
    <row r="51" customFormat="false" ht="13.8" hidden="false" customHeight="false" outlineLevel="0" collapsed="false">
      <c r="A51" s="154" t="str">
        <f aca="false">IF('CONTROL ASISTENCIA'!A13&lt;&gt;0,'CONTROL ASISTENCIA'!A13,"")</f>
        <v/>
      </c>
      <c r="B51" s="131" t="str">
        <f aca="false">IF(AND(A51&lt;&gt;"",'CONTROL ASISTENCIA'!B$53="ok"),CONCATENATE($B$21,IF('CONTROL ASISTENCIA'!B13="","A",'CONTROL ASISTENCIA'!B13),$B$21,","),"")</f>
        <v/>
      </c>
      <c r="C51" s="131" t="str">
        <f aca="false">IF(AND(B51&lt;&gt;"",'CONTROL ASISTENCIA'!C$53="ok"),CONCATENATE($B$21,IF('CONTROL ASISTENCIA'!C13="","A",'CONTROL ASISTENCIA'!C13),$B$21,","),"")</f>
        <v/>
      </c>
      <c r="D51" s="131" t="str">
        <f aca="false">IF(AND(C51&lt;&gt;"",'CONTROL ASISTENCIA'!D$53="ok"),CONCATENATE($B$21,IF('CONTROL ASISTENCIA'!D13="","A",'CONTROL ASISTENCIA'!D13),$B$21,","),"")</f>
        <v/>
      </c>
      <c r="E51" s="131" t="str">
        <f aca="false">IF(AND(D51&lt;&gt;"",'CONTROL ASISTENCIA'!E$53="ok"),CONCATENATE($B$21,IF('CONTROL ASISTENCIA'!E13="","A",'CONTROL ASISTENCIA'!E13),$B$21,","),"")</f>
        <v/>
      </c>
      <c r="F51" s="131" t="str">
        <f aca="false">IF(AND(E51&lt;&gt;"",'CONTROL ASISTENCIA'!F$53="ok"),CONCATENATE($B$21,IF('CONTROL ASISTENCIA'!F13="","A",'CONTROL ASISTENCIA'!F13),$B$21,","),"")</f>
        <v/>
      </c>
      <c r="G51" s="131" t="str">
        <f aca="false">IF(AND(F51&lt;&gt;"",'CONTROL ASISTENCIA'!G$53="ok"),CONCATENATE($B$21,IF('CONTROL ASISTENCIA'!G13="","A",'CONTROL ASISTENCIA'!G13),$B$21,","),"")</f>
        <v/>
      </c>
      <c r="H51" s="131" t="str">
        <f aca="false">IF(AND(G51&lt;&gt;"",'CONTROL ASISTENCIA'!H$53="ok"),CONCATENATE($B$21,IF('CONTROL ASISTENCIA'!H13="","A",'CONTROL ASISTENCIA'!H13),$B$21,","),"")</f>
        <v/>
      </c>
      <c r="I51" s="131" t="str">
        <f aca="false">IF(AND(H51&lt;&gt;"",'CONTROL ASISTENCIA'!I$53="ok"),CONCATENATE($B$21,IF('CONTROL ASISTENCIA'!I13="","A",'CONTROL ASISTENCIA'!I13),$B$21,","),"")</f>
        <v/>
      </c>
      <c r="J51" s="131" t="str">
        <f aca="false">IF(AND(I51&lt;&gt;"",'CONTROL ASISTENCIA'!J$53="ok"),CONCATENATE($B$21,IF('CONTROL ASISTENCIA'!J13="","A",'CONTROL ASISTENCIA'!J13),$B$21,","),"")</f>
        <v/>
      </c>
      <c r="K51" s="131" t="str">
        <f aca="false">IF(AND(J51&lt;&gt;"",'CONTROL ASISTENCIA'!K$53="ok"),CONCATENATE($B$21,IF('CONTROL ASISTENCIA'!K13="","A",'CONTROL ASISTENCIA'!K13),$B$21,","),"")</f>
        <v/>
      </c>
      <c r="L51" s="131" t="str">
        <f aca="false">IF(AND(K51&lt;&gt;"",'CONTROL ASISTENCIA'!L$53="ok"),CONCATENATE($B$21,IF('CONTROL ASISTENCIA'!L13="","A",'CONTROL ASISTENCIA'!L13),$B$21,","),"")</f>
        <v/>
      </c>
      <c r="M51" s="131" t="str">
        <f aca="false">IF(AND(L51&lt;&gt;"",'CONTROL ASISTENCIA'!M$53="ok"),CONCATENATE($B$21,IF('CONTROL ASISTENCIA'!M13="","A",'CONTROL ASISTENCIA'!M13),$B$21,","),"")</f>
        <v/>
      </c>
      <c r="N51" s="131" t="str">
        <f aca="false">IF(AND(M51&lt;&gt;"",'CONTROL ASISTENCIA'!N$53="ok"),CONCATENATE($B$21,IF('CONTROL ASISTENCIA'!N13="","A",'CONTROL ASISTENCIA'!N13),$B$21,","),"")</f>
        <v/>
      </c>
      <c r="O51" s="131" t="str">
        <f aca="false">IF(AND(N51&lt;&gt;"",'CONTROL ASISTENCIA'!O$53="ok"),CONCATENATE($B$21,IF('CONTROL ASISTENCIA'!O13="","A",'CONTROL ASISTENCIA'!O13),$B$21,","),"")</f>
        <v/>
      </c>
      <c r="P51" s="131" t="str">
        <f aca="false">IF(AND(O51&lt;&gt;"",'CONTROL ASISTENCIA'!P$53="ok"),CONCATENATE($B$21,IF('CONTROL ASISTENCIA'!P13="","A",'CONTROL ASISTENCIA'!P13),$B$21,","),"")</f>
        <v/>
      </c>
      <c r="Q51" s="131" t="str">
        <f aca="false">IF(AND(P51&lt;&gt;"",'CONTROL ASISTENCIA'!Q$53="ok"),CONCATENATE($B$21,IF('CONTROL ASISTENCIA'!Q13="","A",'CONTROL ASISTENCIA'!Q13),$B$21,","),"")</f>
        <v/>
      </c>
      <c r="R51" s="131" t="str">
        <f aca="false">IF(AND(Q51&lt;&gt;"",'CONTROL ASISTENCIA'!R$53="ok"),CONCATENATE($B$21,IF('CONTROL ASISTENCIA'!R13="","A",'CONTROL ASISTENCIA'!R13),$B$21,","),"")</f>
        <v/>
      </c>
      <c r="S51" s="131" t="str">
        <f aca="false">IF(AND(R51&lt;&gt;"",'CONTROL ASISTENCIA'!S$53="ok"),CONCATENATE($B$21,IF('CONTROL ASISTENCIA'!S13="","A",'CONTROL ASISTENCIA'!S13),$B$21,","),"")</f>
        <v/>
      </c>
      <c r="T51" s="131" t="str">
        <f aca="false">IF(AND(S51&lt;&gt;"",'CONTROL ASISTENCIA'!T$53="ok"),CONCATENATE($B$21,IF('CONTROL ASISTENCIA'!T13="","A",'CONTROL ASISTENCIA'!T13),$B$21,","),"")</f>
        <v/>
      </c>
      <c r="U51" s="131" t="str">
        <f aca="false">IF(AND(T51&lt;&gt;"",'CONTROL ASISTENCIA'!U$53="ok"),CONCATENATE($B$21,IF('CONTROL ASISTENCIA'!U13="","A",'CONTROL ASISTENCIA'!U13),$B$21,","),"")</f>
        <v/>
      </c>
      <c r="V51" s="131" t="str">
        <f aca="false">IF(AND(U51&lt;&gt;"",'CONTROL ASISTENCIA'!V$53="ok"),CONCATENATE($B$21,IF('CONTROL ASISTENCIA'!V13="","A",'CONTROL ASISTENCIA'!V13),$B$21,","),"")</f>
        <v/>
      </c>
      <c r="W51" s="131" t="str">
        <f aca="false">IF(AND(V51&lt;&gt;"",'CONTROL ASISTENCIA'!W$53="ok"),CONCATENATE($B$21,IF('CONTROL ASISTENCIA'!W13="","A",'CONTROL ASISTENCIA'!W13),$B$21,","),"")</f>
        <v/>
      </c>
      <c r="X51" s="131" t="str">
        <f aca="false">IF(AND(W51&lt;&gt;"",'CONTROL ASISTENCIA'!X$53="ok"),CONCATENATE($B$21,IF('CONTROL ASISTENCIA'!X13="","A",'CONTROL ASISTENCIA'!X13),$B$21,","),"")</f>
        <v/>
      </c>
      <c r="Y51" s="131" t="str">
        <f aca="false">IF(AND(X51&lt;&gt;"",'CONTROL ASISTENCIA'!Y$53="ok"),CONCATENATE($B$21,IF('CONTROL ASISTENCIA'!Y13="","A",'CONTROL ASISTENCIA'!Y13),$B$21,","),"")</f>
        <v/>
      </c>
      <c r="Z51" s="131" t="str">
        <f aca="false">IF(AND(Y51&lt;&gt;"",'CONTROL ASISTENCIA'!Z$53="ok"),CONCATENATE($B$21,IF('CONTROL ASISTENCIA'!Z13="","A",'CONTROL ASISTENCIA'!Z13),$B$21,","),"")</f>
        <v/>
      </c>
      <c r="AA51" s="131" t="str">
        <f aca="false">IF(AND(Z51&lt;&gt;"",'CONTROL ASISTENCIA'!AA$53="ok"),CONCATENATE($B$21,IF('CONTROL ASISTENCIA'!AA13="","A",'CONTROL ASISTENCIA'!AA13),$B$21,","),"")</f>
        <v/>
      </c>
      <c r="AB51" s="131" t="str">
        <f aca="false">IF(AND(AA51&lt;&gt;"",'CONTROL ASISTENCIA'!AB$53="ok"),CONCATENATE($B$21,IF('CONTROL ASISTENCIA'!AB13="","A",'CONTROL ASISTENCIA'!AB13),$B$21,","),"")</f>
        <v/>
      </c>
      <c r="AC51" s="131" t="str">
        <f aca="false">IF(AND(AB51&lt;&gt;"",'CONTROL ASISTENCIA'!AC$53="ok"),CONCATENATE($B$21,IF('CONTROL ASISTENCIA'!AC13="","A",'CONTROL ASISTENCIA'!AC13),$B$21,","),"")</f>
        <v/>
      </c>
      <c r="AD51" s="131" t="str">
        <f aca="false">IF(AND(AC51&lt;&gt;"",'CONTROL ASISTENCIA'!AD$53="ok"),CONCATENATE($B$21,IF('CONTROL ASISTENCIA'!AD13="","A",'CONTROL ASISTENCIA'!AD13),$B$21,","),"")</f>
        <v/>
      </c>
      <c r="AE51" s="131" t="str">
        <f aca="false">IF(AND(AD51&lt;&gt;"",'CONTROL ASISTENCIA'!AE$53="ok"),CONCATENATE($B$21,IF('CONTROL ASISTENCIA'!AE13="","A",'CONTROL ASISTENCIA'!AE13),$B$21,","),"")</f>
        <v/>
      </c>
      <c r="AF51" s="131" t="str">
        <f aca="false">IF(AND(AE51&lt;&gt;"",'CONTROL ASISTENCIA'!AF$53="ok"),CONCATENATE($B$21,IF('CONTROL ASISTENCIA'!AF13="","A",'CONTROL ASISTENCIA'!AF13),$B$21,","),"")</f>
        <v/>
      </c>
      <c r="AG51" s="131" t="str">
        <f aca="false">IF(AND(AF51&lt;&gt;"",'CONTROL ASISTENCIA'!AG$53="ok"),CONCATENATE($B$21,IF('CONTROL ASISTENCIA'!AG13="","A",'CONTROL ASISTENCIA'!AG13),$B$21,","),"")</f>
        <v/>
      </c>
      <c r="AH51" s="131" t="str">
        <f aca="false">IF(AND(AG51&lt;&gt;"",'CONTROL ASISTENCIA'!AH$53="ok"),CONCATENATE($B$21,IF('CONTROL ASISTENCIA'!AH13="","A",'CONTROL ASISTENCIA'!AH13),$B$21,","),"")</f>
        <v/>
      </c>
      <c r="AI51" s="131" t="str">
        <f aca="false">IF(AND(AH51&lt;&gt;"",'CONTROL ASISTENCIA'!AI$53="ok"),CONCATENATE($B$21,IF('CONTROL ASISTENCIA'!AI13="","A",'CONTROL ASISTENCIA'!AI13),$B$21,","),"")</f>
        <v/>
      </c>
      <c r="AJ51" s="131" t="str">
        <f aca="false">IF(AND(AI51&lt;&gt;"",'CONTROL ASISTENCIA'!AJ$53="ok"),CONCATENATE($B$21,IF('CONTROL ASISTENCIA'!AJ13="","A",'CONTROL ASISTENCIA'!AJ13),$B$21,","),"")</f>
        <v/>
      </c>
      <c r="AK51" s="131" t="str">
        <f aca="false">IF(AND(AJ51&lt;&gt;"",'CONTROL ASISTENCIA'!AK$53="ok"),CONCATENATE($B$21,IF('CONTROL ASISTENCIA'!AK13="","A",'CONTROL ASISTENCIA'!AK13),$B$21,","),"")</f>
        <v/>
      </c>
      <c r="AL51" s="131" t="str">
        <f aca="false">IF(AND(AK51&lt;&gt;"",'CONTROL ASISTENCIA'!AL$53="ok"),CONCATENATE($B$21,IF('CONTROL ASISTENCIA'!AL13="","A",'CONTROL ASISTENCIA'!AL13),$B$21,","),"")</f>
        <v/>
      </c>
      <c r="AM51" s="131" t="str">
        <f aca="false">IF(AND(AL51&lt;&gt;"",'CONTROL ASISTENCIA'!AM$53="ok"),CONCATENATE($B$21,IF('CONTROL ASISTENCIA'!AM13="","A",'CONTROL ASISTENCIA'!AM13),$B$21,","),"")</f>
        <v/>
      </c>
      <c r="AN51" s="131" t="str">
        <f aca="false">IF(AND(AM51&lt;&gt;"",'CONTROL ASISTENCIA'!AN$53="ok"),CONCATENATE($B$21,IF('CONTROL ASISTENCIA'!AN13="","A",'CONTROL ASISTENCIA'!AN13),$B$21,","),"")</f>
        <v/>
      </c>
      <c r="AO51" s="131" t="str">
        <f aca="false">IF(AND(AN51&lt;&gt;"",'CONTROL ASISTENCIA'!AO$53="ok"),CONCATENATE($B$21,IF('CONTROL ASISTENCIA'!AO13="","A",'CONTROL ASISTENCIA'!AO13),$B$21,","),"")</f>
        <v/>
      </c>
    </row>
    <row r="52" customFormat="false" ht="13.8" hidden="false" customHeight="false" outlineLevel="0" collapsed="false">
      <c r="A52" s="154" t="str">
        <f aca="false">IF('CONTROL ASISTENCIA'!A14&lt;&gt;0,'CONTROL ASISTENCIA'!A14,"")</f>
        <v/>
      </c>
      <c r="B52" s="131" t="str">
        <f aca="false">IF(AND(A52&lt;&gt;"",'CONTROL ASISTENCIA'!B$53="ok"),CONCATENATE($B$21,IF('CONTROL ASISTENCIA'!B14="","A",'CONTROL ASISTENCIA'!B14),$B$21,","),"")</f>
        <v/>
      </c>
      <c r="C52" s="131" t="str">
        <f aca="false">IF(AND(B52&lt;&gt;"",'CONTROL ASISTENCIA'!C$53="ok"),CONCATENATE($B$21,IF('CONTROL ASISTENCIA'!C14="","A",'CONTROL ASISTENCIA'!C14),$B$21,","),"")</f>
        <v/>
      </c>
      <c r="D52" s="131" t="str">
        <f aca="false">IF(AND(C52&lt;&gt;"",'CONTROL ASISTENCIA'!D$53="ok"),CONCATENATE($B$21,IF('CONTROL ASISTENCIA'!D14="","A",'CONTROL ASISTENCIA'!D14),$B$21,","),"")</f>
        <v/>
      </c>
      <c r="E52" s="131" t="str">
        <f aca="false">IF(AND(D52&lt;&gt;"",'CONTROL ASISTENCIA'!E$53="ok"),CONCATENATE($B$21,IF('CONTROL ASISTENCIA'!E14="","A",'CONTROL ASISTENCIA'!E14),$B$21,","),"")</f>
        <v/>
      </c>
      <c r="F52" s="131" t="str">
        <f aca="false">IF(AND(E52&lt;&gt;"",'CONTROL ASISTENCIA'!F$53="ok"),CONCATENATE($B$21,IF('CONTROL ASISTENCIA'!F14="","A",'CONTROL ASISTENCIA'!F14),$B$21,","),"")</f>
        <v/>
      </c>
      <c r="G52" s="131" t="str">
        <f aca="false">IF(AND(F52&lt;&gt;"",'CONTROL ASISTENCIA'!G$53="ok"),CONCATENATE($B$21,IF('CONTROL ASISTENCIA'!G14="","A",'CONTROL ASISTENCIA'!G14),$B$21,","),"")</f>
        <v/>
      </c>
      <c r="H52" s="131" t="str">
        <f aca="false">IF(AND(G52&lt;&gt;"",'CONTROL ASISTENCIA'!H$53="ok"),CONCATENATE($B$21,IF('CONTROL ASISTENCIA'!H14="","A",'CONTROL ASISTENCIA'!H14),$B$21,","),"")</f>
        <v/>
      </c>
      <c r="I52" s="131" t="str">
        <f aca="false">IF(AND(H52&lt;&gt;"",'CONTROL ASISTENCIA'!I$53="ok"),CONCATENATE($B$21,IF('CONTROL ASISTENCIA'!I14="","A",'CONTROL ASISTENCIA'!I14),$B$21,","),"")</f>
        <v/>
      </c>
      <c r="J52" s="131" t="str">
        <f aca="false">IF(AND(I52&lt;&gt;"",'CONTROL ASISTENCIA'!J$53="ok"),CONCATENATE($B$21,IF('CONTROL ASISTENCIA'!J14="","A",'CONTROL ASISTENCIA'!J14),$B$21,","),"")</f>
        <v/>
      </c>
      <c r="K52" s="131" t="str">
        <f aca="false">IF(AND(J52&lt;&gt;"",'CONTROL ASISTENCIA'!K$53="ok"),CONCATENATE($B$21,IF('CONTROL ASISTENCIA'!K14="","A",'CONTROL ASISTENCIA'!K14),$B$21,","),"")</f>
        <v/>
      </c>
      <c r="L52" s="131" t="str">
        <f aca="false">IF(AND(K52&lt;&gt;"",'CONTROL ASISTENCIA'!L$53="ok"),CONCATENATE($B$21,IF('CONTROL ASISTENCIA'!L14="","A",'CONTROL ASISTENCIA'!L14),$B$21,","),"")</f>
        <v/>
      </c>
      <c r="M52" s="131" t="str">
        <f aca="false">IF(AND(L52&lt;&gt;"",'CONTROL ASISTENCIA'!M$53="ok"),CONCATENATE($B$21,IF('CONTROL ASISTENCIA'!M14="","A",'CONTROL ASISTENCIA'!M14),$B$21,","),"")</f>
        <v/>
      </c>
      <c r="N52" s="131" t="str">
        <f aca="false">IF(AND(M52&lt;&gt;"",'CONTROL ASISTENCIA'!N$53="ok"),CONCATENATE($B$21,IF('CONTROL ASISTENCIA'!N14="","A",'CONTROL ASISTENCIA'!N14),$B$21,","),"")</f>
        <v/>
      </c>
      <c r="O52" s="131" t="str">
        <f aca="false">IF(AND(N52&lt;&gt;"",'CONTROL ASISTENCIA'!O$53="ok"),CONCATENATE($B$21,IF('CONTROL ASISTENCIA'!O14="","A",'CONTROL ASISTENCIA'!O14),$B$21,","),"")</f>
        <v/>
      </c>
      <c r="P52" s="131" t="str">
        <f aca="false">IF(AND(O52&lt;&gt;"",'CONTROL ASISTENCIA'!P$53="ok"),CONCATENATE($B$21,IF('CONTROL ASISTENCIA'!P14="","A",'CONTROL ASISTENCIA'!P14),$B$21,","),"")</f>
        <v/>
      </c>
      <c r="Q52" s="131" t="str">
        <f aca="false">IF(AND(P52&lt;&gt;"",'CONTROL ASISTENCIA'!Q$53="ok"),CONCATENATE($B$21,IF('CONTROL ASISTENCIA'!Q14="","A",'CONTROL ASISTENCIA'!Q14),$B$21,","),"")</f>
        <v/>
      </c>
      <c r="R52" s="131" t="str">
        <f aca="false">IF(AND(Q52&lt;&gt;"",'CONTROL ASISTENCIA'!R$53="ok"),CONCATENATE($B$21,IF('CONTROL ASISTENCIA'!R14="","A",'CONTROL ASISTENCIA'!R14),$B$21,","),"")</f>
        <v/>
      </c>
      <c r="S52" s="131" t="str">
        <f aca="false">IF(AND(R52&lt;&gt;"",'CONTROL ASISTENCIA'!S$53="ok"),CONCATENATE($B$21,IF('CONTROL ASISTENCIA'!S14="","A",'CONTROL ASISTENCIA'!S14),$B$21,","),"")</f>
        <v/>
      </c>
      <c r="T52" s="131" t="str">
        <f aca="false">IF(AND(S52&lt;&gt;"",'CONTROL ASISTENCIA'!T$53="ok"),CONCATENATE($B$21,IF('CONTROL ASISTENCIA'!T14="","A",'CONTROL ASISTENCIA'!T14),$B$21,","),"")</f>
        <v/>
      </c>
      <c r="U52" s="131" t="str">
        <f aca="false">IF(AND(T52&lt;&gt;"",'CONTROL ASISTENCIA'!U$53="ok"),CONCATENATE($B$21,IF('CONTROL ASISTENCIA'!U14="","A",'CONTROL ASISTENCIA'!U14),$B$21,","),"")</f>
        <v/>
      </c>
      <c r="V52" s="131" t="str">
        <f aca="false">IF(AND(U52&lt;&gt;"",'CONTROL ASISTENCIA'!V$53="ok"),CONCATENATE($B$21,IF('CONTROL ASISTENCIA'!V14="","A",'CONTROL ASISTENCIA'!V14),$B$21,","),"")</f>
        <v/>
      </c>
      <c r="W52" s="131" t="str">
        <f aca="false">IF(AND(V52&lt;&gt;"",'CONTROL ASISTENCIA'!W$53="ok"),CONCATENATE($B$21,IF('CONTROL ASISTENCIA'!W14="","A",'CONTROL ASISTENCIA'!W14),$B$21,","),"")</f>
        <v/>
      </c>
      <c r="X52" s="131" t="str">
        <f aca="false">IF(AND(W52&lt;&gt;"",'CONTROL ASISTENCIA'!X$53="ok"),CONCATENATE($B$21,IF('CONTROL ASISTENCIA'!X14="","A",'CONTROL ASISTENCIA'!X14),$B$21,","),"")</f>
        <v/>
      </c>
      <c r="Y52" s="131" t="str">
        <f aca="false">IF(AND(X52&lt;&gt;"",'CONTROL ASISTENCIA'!Y$53="ok"),CONCATENATE($B$21,IF('CONTROL ASISTENCIA'!Y14="","A",'CONTROL ASISTENCIA'!Y14),$B$21,","),"")</f>
        <v/>
      </c>
      <c r="Z52" s="131" t="str">
        <f aca="false">IF(AND(Y52&lt;&gt;"",'CONTROL ASISTENCIA'!Z$53="ok"),CONCATENATE($B$21,IF('CONTROL ASISTENCIA'!Z14="","A",'CONTROL ASISTENCIA'!Z14),$B$21,","),"")</f>
        <v/>
      </c>
      <c r="AA52" s="131" t="str">
        <f aca="false">IF(AND(Z52&lt;&gt;"",'CONTROL ASISTENCIA'!AA$53="ok"),CONCATENATE($B$21,IF('CONTROL ASISTENCIA'!AA14="","A",'CONTROL ASISTENCIA'!AA14),$B$21,","),"")</f>
        <v/>
      </c>
      <c r="AB52" s="131" t="str">
        <f aca="false">IF(AND(AA52&lt;&gt;"",'CONTROL ASISTENCIA'!AB$53="ok"),CONCATENATE($B$21,IF('CONTROL ASISTENCIA'!AB14="","A",'CONTROL ASISTENCIA'!AB14),$B$21,","),"")</f>
        <v/>
      </c>
      <c r="AC52" s="131" t="str">
        <f aca="false">IF(AND(AB52&lt;&gt;"",'CONTROL ASISTENCIA'!AC$53="ok"),CONCATENATE($B$21,IF('CONTROL ASISTENCIA'!AC14="","A",'CONTROL ASISTENCIA'!AC14),$B$21,","),"")</f>
        <v/>
      </c>
      <c r="AD52" s="131" t="str">
        <f aca="false">IF(AND(AC52&lt;&gt;"",'CONTROL ASISTENCIA'!AD$53="ok"),CONCATENATE($B$21,IF('CONTROL ASISTENCIA'!AD14="","A",'CONTROL ASISTENCIA'!AD14),$B$21,","),"")</f>
        <v/>
      </c>
      <c r="AE52" s="131" t="str">
        <f aca="false">IF(AND(AD52&lt;&gt;"",'CONTROL ASISTENCIA'!AE$53="ok"),CONCATENATE($B$21,IF('CONTROL ASISTENCIA'!AE14="","A",'CONTROL ASISTENCIA'!AE14),$B$21,","),"")</f>
        <v/>
      </c>
      <c r="AF52" s="131" t="str">
        <f aca="false">IF(AND(AE52&lt;&gt;"",'CONTROL ASISTENCIA'!AF$53="ok"),CONCATENATE($B$21,IF('CONTROL ASISTENCIA'!AF14="","A",'CONTROL ASISTENCIA'!AF14),$B$21,","),"")</f>
        <v/>
      </c>
      <c r="AG52" s="131" t="str">
        <f aca="false">IF(AND(AF52&lt;&gt;"",'CONTROL ASISTENCIA'!AG$53="ok"),CONCATENATE($B$21,IF('CONTROL ASISTENCIA'!AG14="","A",'CONTROL ASISTENCIA'!AG14),$B$21,","),"")</f>
        <v/>
      </c>
      <c r="AH52" s="131" t="str">
        <f aca="false">IF(AND(AG52&lt;&gt;"",'CONTROL ASISTENCIA'!AH$53="ok"),CONCATENATE($B$21,IF('CONTROL ASISTENCIA'!AH14="","A",'CONTROL ASISTENCIA'!AH14),$B$21,","),"")</f>
        <v/>
      </c>
      <c r="AI52" s="131" t="str">
        <f aca="false">IF(AND(AH52&lt;&gt;"",'CONTROL ASISTENCIA'!AI$53="ok"),CONCATENATE($B$21,IF('CONTROL ASISTENCIA'!AI14="","A",'CONTROL ASISTENCIA'!AI14),$B$21,","),"")</f>
        <v/>
      </c>
      <c r="AJ52" s="131" t="str">
        <f aca="false">IF(AND(AI52&lt;&gt;"",'CONTROL ASISTENCIA'!AJ$53="ok"),CONCATENATE($B$21,IF('CONTROL ASISTENCIA'!AJ14="","A",'CONTROL ASISTENCIA'!AJ14),$B$21,","),"")</f>
        <v/>
      </c>
      <c r="AK52" s="131" t="str">
        <f aca="false">IF(AND(AJ52&lt;&gt;"",'CONTROL ASISTENCIA'!AK$53="ok"),CONCATENATE($B$21,IF('CONTROL ASISTENCIA'!AK14="","A",'CONTROL ASISTENCIA'!AK14),$B$21,","),"")</f>
        <v/>
      </c>
      <c r="AL52" s="131" t="str">
        <f aca="false">IF(AND(AK52&lt;&gt;"",'CONTROL ASISTENCIA'!AL$53="ok"),CONCATENATE($B$21,IF('CONTROL ASISTENCIA'!AL14="","A",'CONTROL ASISTENCIA'!AL14),$B$21,","),"")</f>
        <v/>
      </c>
      <c r="AM52" s="131" t="str">
        <f aca="false">IF(AND(AL52&lt;&gt;"",'CONTROL ASISTENCIA'!AM$53="ok"),CONCATENATE($B$21,IF('CONTROL ASISTENCIA'!AM14="","A",'CONTROL ASISTENCIA'!AM14),$B$21,","),"")</f>
        <v/>
      </c>
      <c r="AN52" s="131" t="str">
        <f aca="false">IF(AND(AM52&lt;&gt;"",'CONTROL ASISTENCIA'!AN$53="ok"),CONCATENATE($B$21,IF('CONTROL ASISTENCIA'!AN14="","A",'CONTROL ASISTENCIA'!AN14),$B$21,","),"")</f>
        <v/>
      </c>
      <c r="AO52" s="131" t="str">
        <f aca="false">IF(AND(AN52&lt;&gt;"",'CONTROL ASISTENCIA'!AO$53="ok"),CONCATENATE($B$21,IF('CONTROL ASISTENCIA'!AO14="","A",'CONTROL ASISTENCIA'!AO14),$B$21,","),"")</f>
        <v/>
      </c>
    </row>
    <row r="53" customFormat="false" ht="13.8" hidden="false" customHeight="false" outlineLevel="0" collapsed="false">
      <c r="A53" s="154" t="str">
        <f aca="false">IF('CONTROL ASISTENCIA'!A15&lt;&gt;0,'CONTROL ASISTENCIA'!A15,"")</f>
        <v/>
      </c>
      <c r="B53" s="131" t="str">
        <f aca="false">IF(AND(A53&lt;&gt;"",'CONTROL ASISTENCIA'!B$53="ok"),CONCATENATE($B$21,IF('CONTROL ASISTENCIA'!B15="","A",'CONTROL ASISTENCIA'!B15),$B$21,","),"")</f>
        <v/>
      </c>
      <c r="C53" s="131" t="str">
        <f aca="false">IF(AND(B53&lt;&gt;"",'CONTROL ASISTENCIA'!C$53="ok"),CONCATENATE($B$21,IF('CONTROL ASISTENCIA'!C15="","A",'CONTROL ASISTENCIA'!C15),$B$21,","),"")</f>
        <v/>
      </c>
      <c r="D53" s="131" t="str">
        <f aca="false">IF(AND(C53&lt;&gt;"",'CONTROL ASISTENCIA'!D$53="ok"),CONCATENATE($B$21,IF('CONTROL ASISTENCIA'!D15="","A",'CONTROL ASISTENCIA'!D15),$B$21,","),"")</f>
        <v/>
      </c>
      <c r="E53" s="131" t="str">
        <f aca="false">IF(AND(D53&lt;&gt;"",'CONTROL ASISTENCIA'!E$53="ok"),CONCATENATE($B$21,IF('CONTROL ASISTENCIA'!E15="","A",'CONTROL ASISTENCIA'!E15),$B$21,","),"")</f>
        <v/>
      </c>
      <c r="F53" s="131" t="str">
        <f aca="false">IF(AND(E53&lt;&gt;"",'CONTROL ASISTENCIA'!F$53="ok"),CONCATENATE($B$21,IF('CONTROL ASISTENCIA'!F15="","A",'CONTROL ASISTENCIA'!F15),$B$21,","),"")</f>
        <v/>
      </c>
      <c r="G53" s="131" t="str">
        <f aca="false">IF(AND(F53&lt;&gt;"",'CONTROL ASISTENCIA'!G$53="ok"),CONCATENATE($B$21,IF('CONTROL ASISTENCIA'!G15="","A",'CONTROL ASISTENCIA'!G15),$B$21,","),"")</f>
        <v/>
      </c>
      <c r="H53" s="131" t="str">
        <f aca="false">IF(AND(G53&lt;&gt;"",'CONTROL ASISTENCIA'!H$53="ok"),CONCATENATE($B$21,IF('CONTROL ASISTENCIA'!H15="","A",'CONTROL ASISTENCIA'!H15),$B$21,","),"")</f>
        <v/>
      </c>
      <c r="I53" s="131" t="str">
        <f aca="false">IF(AND(H53&lt;&gt;"",'CONTROL ASISTENCIA'!I$53="ok"),CONCATENATE($B$21,IF('CONTROL ASISTENCIA'!I15="","A",'CONTROL ASISTENCIA'!I15),$B$21,","),"")</f>
        <v/>
      </c>
      <c r="J53" s="131" t="str">
        <f aca="false">IF(AND(I53&lt;&gt;"",'CONTROL ASISTENCIA'!J$53="ok"),CONCATENATE($B$21,IF('CONTROL ASISTENCIA'!J15="","A",'CONTROL ASISTENCIA'!J15),$B$21,","),"")</f>
        <v/>
      </c>
      <c r="K53" s="131" t="str">
        <f aca="false">IF(AND(J53&lt;&gt;"",'CONTROL ASISTENCIA'!K$53="ok"),CONCATENATE($B$21,IF('CONTROL ASISTENCIA'!K15="","A",'CONTROL ASISTENCIA'!K15),$B$21,","),"")</f>
        <v/>
      </c>
      <c r="L53" s="131" t="str">
        <f aca="false">IF(AND(K53&lt;&gt;"",'CONTROL ASISTENCIA'!L$53="ok"),CONCATENATE($B$21,IF('CONTROL ASISTENCIA'!L15="","A",'CONTROL ASISTENCIA'!L15),$B$21,","),"")</f>
        <v/>
      </c>
      <c r="M53" s="131" t="str">
        <f aca="false">IF(AND(L53&lt;&gt;"",'CONTROL ASISTENCIA'!M$53="ok"),CONCATENATE($B$21,IF('CONTROL ASISTENCIA'!M15="","A",'CONTROL ASISTENCIA'!M15),$B$21,","),"")</f>
        <v/>
      </c>
      <c r="N53" s="131" t="str">
        <f aca="false">IF(AND(M53&lt;&gt;"",'CONTROL ASISTENCIA'!N$53="ok"),CONCATENATE($B$21,IF('CONTROL ASISTENCIA'!N15="","A",'CONTROL ASISTENCIA'!N15),$B$21,","),"")</f>
        <v/>
      </c>
      <c r="O53" s="131" t="str">
        <f aca="false">IF(AND(N53&lt;&gt;"",'CONTROL ASISTENCIA'!O$53="ok"),CONCATENATE($B$21,IF('CONTROL ASISTENCIA'!O15="","A",'CONTROL ASISTENCIA'!O15),$B$21,","),"")</f>
        <v/>
      </c>
      <c r="P53" s="131" t="str">
        <f aca="false">IF(AND(O53&lt;&gt;"",'CONTROL ASISTENCIA'!P$53="ok"),CONCATENATE($B$21,IF('CONTROL ASISTENCIA'!P15="","A",'CONTROL ASISTENCIA'!P15),$B$21,","),"")</f>
        <v/>
      </c>
      <c r="Q53" s="131" t="str">
        <f aca="false">IF(AND(P53&lt;&gt;"",'CONTROL ASISTENCIA'!Q$53="ok"),CONCATENATE($B$21,IF('CONTROL ASISTENCIA'!Q15="","A",'CONTROL ASISTENCIA'!Q15),$B$21,","),"")</f>
        <v/>
      </c>
      <c r="R53" s="131" t="str">
        <f aca="false">IF(AND(Q53&lt;&gt;"",'CONTROL ASISTENCIA'!R$53="ok"),CONCATENATE($B$21,IF('CONTROL ASISTENCIA'!R15="","A",'CONTROL ASISTENCIA'!R15),$B$21,","),"")</f>
        <v/>
      </c>
      <c r="S53" s="131" t="str">
        <f aca="false">IF(AND(R53&lt;&gt;"",'CONTROL ASISTENCIA'!S$53="ok"),CONCATENATE($B$21,IF('CONTROL ASISTENCIA'!S15="","A",'CONTROL ASISTENCIA'!S15),$B$21,","),"")</f>
        <v/>
      </c>
      <c r="T53" s="131" t="str">
        <f aca="false">IF(AND(S53&lt;&gt;"",'CONTROL ASISTENCIA'!T$53="ok"),CONCATENATE($B$21,IF('CONTROL ASISTENCIA'!T15="","A",'CONTROL ASISTENCIA'!T15),$B$21,","),"")</f>
        <v/>
      </c>
      <c r="U53" s="131" t="str">
        <f aca="false">IF(AND(T53&lt;&gt;"",'CONTROL ASISTENCIA'!U$53="ok"),CONCATENATE($B$21,IF('CONTROL ASISTENCIA'!U15="","A",'CONTROL ASISTENCIA'!U15),$B$21,","),"")</f>
        <v/>
      </c>
      <c r="V53" s="131" t="str">
        <f aca="false">IF(AND(U53&lt;&gt;"",'CONTROL ASISTENCIA'!V$53="ok"),CONCATENATE($B$21,IF('CONTROL ASISTENCIA'!V15="","A",'CONTROL ASISTENCIA'!V15),$B$21,","),"")</f>
        <v/>
      </c>
      <c r="W53" s="131" t="str">
        <f aca="false">IF(AND(V53&lt;&gt;"",'CONTROL ASISTENCIA'!W$53="ok"),CONCATENATE($B$21,IF('CONTROL ASISTENCIA'!W15="","A",'CONTROL ASISTENCIA'!W15),$B$21,","),"")</f>
        <v/>
      </c>
      <c r="X53" s="131" t="str">
        <f aca="false">IF(AND(W53&lt;&gt;"",'CONTROL ASISTENCIA'!X$53="ok"),CONCATENATE($B$21,IF('CONTROL ASISTENCIA'!X15="","A",'CONTROL ASISTENCIA'!X15),$B$21,","),"")</f>
        <v/>
      </c>
      <c r="Y53" s="131" t="str">
        <f aca="false">IF(AND(X53&lt;&gt;"",'CONTROL ASISTENCIA'!Y$53="ok"),CONCATENATE($B$21,IF('CONTROL ASISTENCIA'!Y15="","A",'CONTROL ASISTENCIA'!Y15),$B$21,","),"")</f>
        <v/>
      </c>
      <c r="Z53" s="131" t="str">
        <f aca="false">IF(AND(Y53&lt;&gt;"",'CONTROL ASISTENCIA'!Z$53="ok"),CONCATENATE($B$21,IF('CONTROL ASISTENCIA'!Z15="","A",'CONTROL ASISTENCIA'!Z15),$B$21,","),"")</f>
        <v/>
      </c>
      <c r="AA53" s="131" t="str">
        <f aca="false">IF(AND(Z53&lt;&gt;"",'CONTROL ASISTENCIA'!AA$53="ok"),CONCATENATE($B$21,IF('CONTROL ASISTENCIA'!AA15="","A",'CONTROL ASISTENCIA'!AA15),$B$21,","),"")</f>
        <v/>
      </c>
      <c r="AB53" s="131" t="str">
        <f aca="false">IF(AND(AA53&lt;&gt;"",'CONTROL ASISTENCIA'!AB$53="ok"),CONCATENATE($B$21,IF('CONTROL ASISTENCIA'!AB15="","A",'CONTROL ASISTENCIA'!AB15),$B$21,","),"")</f>
        <v/>
      </c>
      <c r="AC53" s="131" t="str">
        <f aca="false">IF(AND(AB53&lt;&gt;"",'CONTROL ASISTENCIA'!AC$53="ok"),CONCATENATE($B$21,IF('CONTROL ASISTENCIA'!AC15="","A",'CONTROL ASISTENCIA'!AC15),$B$21,","),"")</f>
        <v/>
      </c>
      <c r="AD53" s="131" t="str">
        <f aca="false">IF(AND(AC53&lt;&gt;"",'CONTROL ASISTENCIA'!AD$53="ok"),CONCATENATE($B$21,IF('CONTROL ASISTENCIA'!AD15="","A",'CONTROL ASISTENCIA'!AD15),$B$21,","),"")</f>
        <v/>
      </c>
      <c r="AE53" s="131" t="str">
        <f aca="false">IF(AND(AD53&lt;&gt;"",'CONTROL ASISTENCIA'!AE$53="ok"),CONCATENATE($B$21,IF('CONTROL ASISTENCIA'!AE15="","A",'CONTROL ASISTENCIA'!AE15),$B$21,","),"")</f>
        <v/>
      </c>
      <c r="AF53" s="131" t="str">
        <f aca="false">IF(AND(AE53&lt;&gt;"",'CONTROL ASISTENCIA'!AF$53="ok"),CONCATENATE($B$21,IF('CONTROL ASISTENCIA'!AF15="","A",'CONTROL ASISTENCIA'!AF15),$B$21,","),"")</f>
        <v/>
      </c>
      <c r="AG53" s="131" t="str">
        <f aca="false">IF(AND(AF53&lt;&gt;"",'CONTROL ASISTENCIA'!AG$53="ok"),CONCATENATE($B$21,IF('CONTROL ASISTENCIA'!AG15="","A",'CONTROL ASISTENCIA'!AG15),$B$21,","),"")</f>
        <v/>
      </c>
      <c r="AH53" s="131" t="str">
        <f aca="false">IF(AND(AG53&lt;&gt;"",'CONTROL ASISTENCIA'!AH$53="ok"),CONCATENATE($B$21,IF('CONTROL ASISTENCIA'!AH15="","A",'CONTROL ASISTENCIA'!AH15),$B$21,","),"")</f>
        <v/>
      </c>
      <c r="AI53" s="131" t="str">
        <f aca="false">IF(AND(AH53&lt;&gt;"",'CONTROL ASISTENCIA'!AI$53="ok"),CONCATENATE($B$21,IF('CONTROL ASISTENCIA'!AI15="","A",'CONTROL ASISTENCIA'!AI15),$B$21,","),"")</f>
        <v/>
      </c>
      <c r="AJ53" s="131" t="str">
        <f aca="false">IF(AND(AI53&lt;&gt;"",'CONTROL ASISTENCIA'!AJ$53="ok"),CONCATENATE($B$21,IF('CONTROL ASISTENCIA'!AJ15="","A",'CONTROL ASISTENCIA'!AJ15),$B$21,","),"")</f>
        <v/>
      </c>
      <c r="AK53" s="131" t="str">
        <f aca="false">IF(AND(AJ53&lt;&gt;"",'CONTROL ASISTENCIA'!AK$53="ok"),CONCATENATE($B$21,IF('CONTROL ASISTENCIA'!AK15="","A",'CONTROL ASISTENCIA'!AK15),$B$21,","),"")</f>
        <v/>
      </c>
      <c r="AL53" s="131" t="str">
        <f aca="false">IF(AND(AK53&lt;&gt;"",'CONTROL ASISTENCIA'!AL$53="ok"),CONCATENATE($B$21,IF('CONTROL ASISTENCIA'!AL15="","A",'CONTROL ASISTENCIA'!AL15),$B$21,","),"")</f>
        <v/>
      </c>
      <c r="AM53" s="131" t="str">
        <f aca="false">IF(AND(AL53&lt;&gt;"",'CONTROL ASISTENCIA'!AM$53="ok"),CONCATENATE($B$21,IF('CONTROL ASISTENCIA'!AM15="","A",'CONTROL ASISTENCIA'!AM15),$B$21,","),"")</f>
        <v/>
      </c>
      <c r="AN53" s="131" t="str">
        <f aca="false">IF(AND(AM53&lt;&gt;"",'CONTROL ASISTENCIA'!AN$53="ok"),CONCATENATE($B$21,IF('CONTROL ASISTENCIA'!AN15="","A",'CONTROL ASISTENCIA'!AN15),$B$21,","),"")</f>
        <v/>
      </c>
      <c r="AO53" s="131" t="str">
        <f aca="false">IF(AND(AN53&lt;&gt;"",'CONTROL ASISTENCIA'!AO$53="ok"),CONCATENATE($B$21,IF('CONTROL ASISTENCIA'!AO15="","A",'CONTROL ASISTENCIA'!AO15),$B$21,","),"")</f>
        <v/>
      </c>
    </row>
    <row r="54" customFormat="false" ht="13.8" hidden="false" customHeight="false" outlineLevel="0" collapsed="false">
      <c r="A54" s="154" t="str">
        <f aca="false">IF('CONTROL ASISTENCIA'!A16&lt;&gt;0,'CONTROL ASISTENCIA'!A16,"")</f>
        <v/>
      </c>
      <c r="B54" s="131" t="str">
        <f aca="false">IF(AND(A54&lt;&gt;"",'CONTROL ASISTENCIA'!B$53="ok"),CONCATENATE($B$21,IF('CONTROL ASISTENCIA'!B16="","A",'CONTROL ASISTENCIA'!B16),$B$21,","),"")</f>
        <v/>
      </c>
      <c r="C54" s="131" t="str">
        <f aca="false">IF(AND(B54&lt;&gt;"",'CONTROL ASISTENCIA'!C$53="ok"),CONCATENATE($B$21,IF('CONTROL ASISTENCIA'!C16="","A",'CONTROL ASISTENCIA'!C16),$B$21,","),"")</f>
        <v/>
      </c>
      <c r="D54" s="131" t="str">
        <f aca="false">IF(AND(C54&lt;&gt;"",'CONTROL ASISTENCIA'!D$53="ok"),CONCATENATE($B$21,IF('CONTROL ASISTENCIA'!D16="","A",'CONTROL ASISTENCIA'!D16),$B$21,","),"")</f>
        <v/>
      </c>
      <c r="E54" s="131" t="str">
        <f aca="false">IF(AND(D54&lt;&gt;"",'CONTROL ASISTENCIA'!E$53="ok"),CONCATENATE($B$21,IF('CONTROL ASISTENCIA'!E16="","A",'CONTROL ASISTENCIA'!E16),$B$21,","),"")</f>
        <v/>
      </c>
      <c r="F54" s="131" t="str">
        <f aca="false">IF(AND(E54&lt;&gt;"",'CONTROL ASISTENCIA'!F$53="ok"),CONCATENATE($B$21,IF('CONTROL ASISTENCIA'!F16="","A",'CONTROL ASISTENCIA'!F16),$B$21,","),"")</f>
        <v/>
      </c>
      <c r="G54" s="131" t="str">
        <f aca="false">IF(AND(F54&lt;&gt;"",'CONTROL ASISTENCIA'!G$53="ok"),CONCATENATE($B$21,IF('CONTROL ASISTENCIA'!G16="","A",'CONTROL ASISTENCIA'!G16),$B$21,","),"")</f>
        <v/>
      </c>
      <c r="H54" s="131" t="str">
        <f aca="false">IF(AND(G54&lt;&gt;"",'CONTROL ASISTENCIA'!H$53="ok"),CONCATENATE($B$21,IF('CONTROL ASISTENCIA'!H16="","A",'CONTROL ASISTENCIA'!H16),$B$21,","),"")</f>
        <v/>
      </c>
      <c r="I54" s="131" t="str">
        <f aca="false">IF(AND(H54&lt;&gt;"",'CONTROL ASISTENCIA'!I$53="ok"),CONCATENATE($B$21,IF('CONTROL ASISTENCIA'!I16="","A",'CONTROL ASISTENCIA'!I16),$B$21,","),"")</f>
        <v/>
      </c>
      <c r="J54" s="131" t="str">
        <f aca="false">IF(AND(I54&lt;&gt;"",'CONTROL ASISTENCIA'!J$53="ok"),CONCATENATE($B$21,IF('CONTROL ASISTENCIA'!J16="","A",'CONTROL ASISTENCIA'!J16),$B$21,","),"")</f>
        <v/>
      </c>
      <c r="K54" s="131" t="str">
        <f aca="false">IF(AND(J54&lt;&gt;"",'CONTROL ASISTENCIA'!K$53="ok"),CONCATENATE($B$21,IF('CONTROL ASISTENCIA'!K16="","A",'CONTROL ASISTENCIA'!K16),$B$21,","),"")</f>
        <v/>
      </c>
      <c r="L54" s="131" t="str">
        <f aca="false">IF(AND(K54&lt;&gt;"",'CONTROL ASISTENCIA'!L$53="ok"),CONCATENATE($B$21,IF('CONTROL ASISTENCIA'!L16="","A",'CONTROL ASISTENCIA'!L16),$B$21,","),"")</f>
        <v/>
      </c>
      <c r="M54" s="131" t="str">
        <f aca="false">IF(AND(L54&lt;&gt;"",'CONTROL ASISTENCIA'!M$53="ok"),CONCATENATE($B$21,IF('CONTROL ASISTENCIA'!M16="","A",'CONTROL ASISTENCIA'!M16),$B$21,","),"")</f>
        <v/>
      </c>
      <c r="N54" s="131" t="str">
        <f aca="false">IF(AND(M54&lt;&gt;"",'CONTROL ASISTENCIA'!N$53="ok"),CONCATENATE($B$21,IF('CONTROL ASISTENCIA'!N16="","A",'CONTROL ASISTENCIA'!N16),$B$21,","),"")</f>
        <v/>
      </c>
      <c r="O54" s="131" t="str">
        <f aca="false">IF(AND(N54&lt;&gt;"",'CONTROL ASISTENCIA'!O$53="ok"),CONCATENATE($B$21,IF('CONTROL ASISTENCIA'!O16="","A",'CONTROL ASISTENCIA'!O16),$B$21,","),"")</f>
        <v/>
      </c>
      <c r="P54" s="131" t="str">
        <f aca="false">IF(AND(O54&lt;&gt;"",'CONTROL ASISTENCIA'!P$53="ok"),CONCATENATE($B$21,IF('CONTROL ASISTENCIA'!P16="","A",'CONTROL ASISTENCIA'!P16),$B$21,","),"")</f>
        <v/>
      </c>
      <c r="Q54" s="131" t="str">
        <f aca="false">IF(AND(P54&lt;&gt;"",'CONTROL ASISTENCIA'!Q$53="ok"),CONCATENATE($B$21,IF('CONTROL ASISTENCIA'!Q16="","A",'CONTROL ASISTENCIA'!Q16),$B$21,","),"")</f>
        <v/>
      </c>
      <c r="R54" s="131" t="str">
        <f aca="false">IF(AND(Q54&lt;&gt;"",'CONTROL ASISTENCIA'!R$53="ok"),CONCATENATE($B$21,IF('CONTROL ASISTENCIA'!R16="","A",'CONTROL ASISTENCIA'!R16),$B$21,","),"")</f>
        <v/>
      </c>
      <c r="S54" s="131" t="str">
        <f aca="false">IF(AND(R54&lt;&gt;"",'CONTROL ASISTENCIA'!S$53="ok"),CONCATENATE($B$21,IF('CONTROL ASISTENCIA'!S16="","A",'CONTROL ASISTENCIA'!S16),$B$21,","),"")</f>
        <v/>
      </c>
      <c r="T54" s="131" t="str">
        <f aca="false">IF(AND(S54&lt;&gt;"",'CONTROL ASISTENCIA'!T$53="ok"),CONCATENATE($B$21,IF('CONTROL ASISTENCIA'!T16="","A",'CONTROL ASISTENCIA'!T16),$B$21,","),"")</f>
        <v/>
      </c>
      <c r="U54" s="131" t="str">
        <f aca="false">IF(AND(T54&lt;&gt;"",'CONTROL ASISTENCIA'!U$53="ok"),CONCATENATE($B$21,IF('CONTROL ASISTENCIA'!U16="","A",'CONTROL ASISTENCIA'!U16),$B$21,","),"")</f>
        <v/>
      </c>
      <c r="V54" s="131" t="str">
        <f aca="false">IF(AND(U54&lt;&gt;"",'CONTROL ASISTENCIA'!V$53="ok"),CONCATENATE($B$21,IF('CONTROL ASISTENCIA'!V16="","A",'CONTROL ASISTENCIA'!V16),$B$21,","),"")</f>
        <v/>
      </c>
      <c r="W54" s="131" t="str">
        <f aca="false">IF(AND(V54&lt;&gt;"",'CONTROL ASISTENCIA'!W$53="ok"),CONCATENATE($B$21,IF('CONTROL ASISTENCIA'!W16="","A",'CONTROL ASISTENCIA'!W16),$B$21,","),"")</f>
        <v/>
      </c>
      <c r="X54" s="131" t="str">
        <f aca="false">IF(AND(W54&lt;&gt;"",'CONTROL ASISTENCIA'!X$53="ok"),CONCATENATE($B$21,IF('CONTROL ASISTENCIA'!X16="","A",'CONTROL ASISTENCIA'!X16),$B$21,","),"")</f>
        <v/>
      </c>
      <c r="Y54" s="131" t="str">
        <f aca="false">IF(AND(X54&lt;&gt;"",'CONTROL ASISTENCIA'!Y$53="ok"),CONCATENATE($B$21,IF('CONTROL ASISTENCIA'!Y16="","A",'CONTROL ASISTENCIA'!Y16),$B$21,","),"")</f>
        <v/>
      </c>
      <c r="Z54" s="131" t="str">
        <f aca="false">IF(AND(Y54&lt;&gt;"",'CONTROL ASISTENCIA'!Z$53="ok"),CONCATENATE($B$21,IF('CONTROL ASISTENCIA'!Z16="","A",'CONTROL ASISTENCIA'!Z16),$B$21,","),"")</f>
        <v/>
      </c>
      <c r="AA54" s="131" t="str">
        <f aca="false">IF(AND(Z54&lt;&gt;"",'CONTROL ASISTENCIA'!AA$53="ok"),CONCATENATE($B$21,IF('CONTROL ASISTENCIA'!AA16="","A",'CONTROL ASISTENCIA'!AA16),$B$21,","),"")</f>
        <v/>
      </c>
      <c r="AB54" s="131" t="str">
        <f aca="false">IF(AND(AA54&lt;&gt;"",'CONTROL ASISTENCIA'!AB$53="ok"),CONCATENATE($B$21,IF('CONTROL ASISTENCIA'!AB16="","A",'CONTROL ASISTENCIA'!AB16),$B$21,","),"")</f>
        <v/>
      </c>
      <c r="AC54" s="131" t="str">
        <f aca="false">IF(AND(AB54&lt;&gt;"",'CONTROL ASISTENCIA'!AC$53="ok"),CONCATENATE($B$21,IF('CONTROL ASISTENCIA'!AC16="","A",'CONTROL ASISTENCIA'!AC16),$B$21,","),"")</f>
        <v/>
      </c>
      <c r="AD54" s="131" t="str">
        <f aca="false">IF(AND(AC54&lt;&gt;"",'CONTROL ASISTENCIA'!AD$53="ok"),CONCATENATE($B$21,IF('CONTROL ASISTENCIA'!AD16="","A",'CONTROL ASISTENCIA'!AD16),$B$21,","),"")</f>
        <v/>
      </c>
      <c r="AE54" s="131" t="str">
        <f aca="false">IF(AND(AD54&lt;&gt;"",'CONTROL ASISTENCIA'!AE$53="ok"),CONCATENATE($B$21,IF('CONTROL ASISTENCIA'!AE16="","A",'CONTROL ASISTENCIA'!AE16),$B$21,","),"")</f>
        <v/>
      </c>
      <c r="AF54" s="131" t="str">
        <f aca="false">IF(AND(AE54&lt;&gt;"",'CONTROL ASISTENCIA'!AF$53="ok"),CONCATENATE($B$21,IF('CONTROL ASISTENCIA'!AF16="","A",'CONTROL ASISTENCIA'!AF16),$B$21,","),"")</f>
        <v/>
      </c>
      <c r="AG54" s="131" t="str">
        <f aca="false">IF(AND(AF54&lt;&gt;"",'CONTROL ASISTENCIA'!AG$53="ok"),CONCATENATE($B$21,IF('CONTROL ASISTENCIA'!AG16="","A",'CONTROL ASISTENCIA'!AG16),$B$21,","),"")</f>
        <v/>
      </c>
      <c r="AH54" s="131" t="str">
        <f aca="false">IF(AND(AG54&lt;&gt;"",'CONTROL ASISTENCIA'!AH$53="ok"),CONCATENATE($B$21,IF('CONTROL ASISTENCIA'!AH16="","A",'CONTROL ASISTENCIA'!AH16),$B$21,","),"")</f>
        <v/>
      </c>
      <c r="AI54" s="131" t="str">
        <f aca="false">IF(AND(AH54&lt;&gt;"",'CONTROL ASISTENCIA'!AI$53="ok"),CONCATENATE($B$21,IF('CONTROL ASISTENCIA'!AI16="","A",'CONTROL ASISTENCIA'!AI16),$B$21,","),"")</f>
        <v/>
      </c>
      <c r="AJ54" s="131" t="str">
        <f aca="false">IF(AND(AI54&lt;&gt;"",'CONTROL ASISTENCIA'!AJ$53="ok"),CONCATENATE($B$21,IF('CONTROL ASISTENCIA'!AJ16="","A",'CONTROL ASISTENCIA'!AJ16),$B$21,","),"")</f>
        <v/>
      </c>
      <c r="AK54" s="131" t="str">
        <f aca="false">IF(AND(AJ54&lt;&gt;"",'CONTROL ASISTENCIA'!AK$53="ok"),CONCATENATE($B$21,IF('CONTROL ASISTENCIA'!AK16="","A",'CONTROL ASISTENCIA'!AK16),$B$21,","),"")</f>
        <v/>
      </c>
      <c r="AL54" s="131" t="str">
        <f aca="false">IF(AND(AK54&lt;&gt;"",'CONTROL ASISTENCIA'!AL$53="ok"),CONCATENATE($B$21,IF('CONTROL ASISTENCIA'!AL16="","A",'CONTROL ASISTENCIA'!AL16),$B$21,","),"")</f>
        <v/>
      </c>
      <c r="AM54" s="131" t="str">
        <f aca="false">IF(AND(AL54&lt;&gt;"",'CONTROL ASISTENCIA'!AM$53="ok"),CONCATENATE($B$21,IF('CONTROL ASISTENCIA'!AM16="","A",'CONTROL ASISTENCIA'!AM16),$B$21,","),"")</f>
        <v/>
      </c>
      <c r="AN54" s="131" t="str">
        <f aca="false">IF(AND(AM54&lt;&gt;"",'CONTROL ASISTENCIA'!AN$53="ok"),CONCATENATE($B$21,IF('CONTROL ASISTENCIA'!AN16="","A",'CONTROL ASISTENCIA'!AN16),$B$21,","),"")</f>
        <v/>
      </c>
      <c r="AO54" s="131" t="str">
        <f aca="false">IF(AND(AN54&lt;&gt;"",'CONTROL ASISTENCIA'!AO$53="ok"),CONCATENATE($B$21,IF('CONTROL ASISTENCIA'!AO16="","A",'CONTROL ASISTENCIA'!AO16),$B$21,","),"")</f>
        <v/>
      </c>
    </row>
    <row r="55" customFormat="false" ht="13.8" hidden="false" customHeight="false" outlineLevel="0" collapsed="false">
      <c r="A55" s="154" t="str">
        <f aca="false">IF('CONTROL ASISTENCIA'!A17&lt;&gt;0,'CONTROL ASISTENCIA'!A17,"")</f>
        <v/>
      </c>
      <c r="B55" s="131" t="str">
        <f aca="false">IF(AND(A55&lt;&gt;"",'CONTROL ASISTENCIA'!B$53="ok"),CONCATENATE($B$21,IF('CONTROL ASISTENCIA'!B17="","A",'CONTROL ASISTENCIA'!B17),$B$21,","),"")</f>
        <v/>
      </c>
      <c r="C55" s="131" t="str">
        <f aca="false">IF(AND(B55&lt;&gt;"",'CONTROL ASISTENCIA'!C$53="ok"),CONCATENATE($B$21,IF('CONTROL ASISTENCIA'!C17="","A",'CONTROL ASISTENCIA'!C17),$B$21,","),"")</f>
        <v/>
      </c>
      <c r="D55" s="131" t="str">
        <f aca="false">IF(AND(C55&lt;&gt;"",'CONTROL ASISTENCIA'!D$53="ok"),CONCATENATE($B$21,IF('CONTROL ASISTENCIA'!D17="","A",'CONTROL ASISTENCIA'!D17),$B$21,","),"")</f>
        <v/>
      </c>
      <c r="E55" s="131" t="str">
        <f aca="false">IF(AND(D55&lt;&gt;"",'CONTROL ASISTENCIA'!E$53="ok"),CONCATENATE($B$21,IF('CONTROL ASISTENCIA'!E17="","A",'CONTROL ASISTENCIA'!E17),$B$21,","),"")</f>
        <v/>
      </c>
      <c r="F55" s="131" t="str">
        <f aca="false">IF(AND(E55&lt;&gt;"",'CONTROL ASISTENCIA'!F$53="ok"),CONCATENATE($B$21,IF('CONTROL ASISTENCIA'!F17="","A",'CONTROL ASISTENCIA'!F17),$B$21,","),"")</f>
        <v/>
      </c>
      <c r="G55" s="131" t="str">
        <f aca="false">IF(AND(F55&lt;&gt;"",'CONTROL ASISTENCIA'!G$53="ok"),CONCATENATE($B$21,IF('CONTROL ASISTENCIA'!G17="","A",'CONTROL ASISTENCIA'!G17),$B$21,","),"")</f>
        <v/>
      </c>
      <c r="H55" s="131" t="str">
        <f aca="false">IF(AND(G55&lt;&gt;"",'CONTROL ASISTENCIA'!H$53="ok"),CONCATENATE($B$21,IF('CONTROL ASISTENCIA'!H17="","A",'CONTROL ASISTENCIA'!H17),$B$21,","),"")</f>
        <v/>
      </c>
      <c r="I55" s="131" t="str">
        <f aca="false">IF(AND(H55&lt;&gt;"",'CONTROL ASISTENCIA'!I$53="ok"),CONCATENATE($B$21,IF('CONTROL ASISTENCIA'!I17="","A",'CONTROL ASISTENCIA'!I17),$B$21,","),"")</f>
        <v/>
      </c>
      <c r="J55" s="131" t="str">
        <f aca="false">IF(AND(I55&lt;&gt;"",'CONTROL ASISTENCIA'!J$53="ok"),CONCATENATE($B$21,IF('CONTROL ASISTENCIA'!J17="","A",'CONTROL ASISTENCIA'!J17),$B$21,","),"")</f>
        <v/>
      </c>
      <c r="K55" s="131" t="str">
        <f aca="false">IF(AND(J55&lt;&gt;"",'CONTROL ASISTENCIA'!K$53="ok"),CONCATENATE($B$21,IF('CONTROL ASISTENCIA'!K17="","A",'CONTROL ASISTENCIA'!K17),$B$21,","),"")</f>
        <v/>
      </c>
      <c r="L55" s="131" t="str">
        <f aca="false">IF(AND(K55&lt;&gt;"",'CONTROL ASISTENCIA'!L$53="ok"),CONCATENATE($B$21,IF('CONTROL ASISTENCIA'!L17="","A",'CONTROL ASISTENCIA'!L17),$B$21,","),"")</f>
        <v/>
      </c>
      <c r="M55" s="131" t="str">
        <f aca="false">IF(AND(L55&lt;&gt;"",'CONTROL ASISTENCIA'!M$53="ok"),CONCATENATE($B$21,IF('CONTROL ASISTENCIA'!M17="","A",'CONTROL ASISTENCIA'!M17),$B$21,","),"")</f>
        <v/>
      </c>
      <c r="N55" s="131" t="str">
        <f aca="false">IF(AND(M55&lt;&gt;"",'CONTROL ASISTENCIA'!N$53="ok"),CONCATENATE($B$21,IF('CONTROL ASISTENCIA'!N17="","A",'CONTROL ASISTENCIA'!N17),$B$21,","),"")</f>
        <v/>
      </c>
      <c r="O55" s="131" t="str">
        <f aca="false">IF(AND(N55&lt;&gt;"",'CONTROL ASISTENCIA'!O$53="ok"),CONCATENATE($B$21,IF('CONTROL ASISTENCIA'!O17="","A",'CONTROL ASISTENCIA'!O17),$B$21,","),"")</f>
        <v/>
      </c>
      <c r="P55" s="131" t="str">
        <f aca="false">IF(AND(O55&lt;&gt;"",'CONTROL ASISTENCIA'!P$53="ok"),CONCATENATE($B$21,IF('CONTROL ASISTENCIA'!P17="","A",'CONTROL ASISTENCIA'!P17),$B$21,","),"")</f>
        <v/>
      </c>
      <c r="Q55" s="131" t="str">
        <f aca="false">IF(AND(P55&lt;&gt;"",'CONTROL ASISTENCIA'!Q$53="ok"),CONCATENATE($B$21,IF('CONTROL ASISTENCIA'!Q17="","A",'CONTROL ASISTENCIA'!Q17),$B$21,","),"")</f>
        <v/>
      </c>
      <c r="R55" s="131" t="str">
        <f aca="false">IF(AND(Q55&lt;&gt;"",'CONTROL ASISTENCIA'!R$53="ok"),CONCATENATE($B$21,IF('CONTROL ASISTENCIA'!R17="","A",'CONTROL ASISTENCIA'!R17),$B$21,","),"")</f>
        <v/>
      </c>
      <c r="S55" s="131" t="str">
        <f aca="false">IF(AND(R55&lt;&gt;"",'CONTROL ASISTENCIA'!S$53="ok"),CONCATENATE($B$21,IF('CONTROL ASISTENCIA'!S17="","A",'CONTROL ASISTENCIA'!S17),$B$21,","),"")</f>
        <v/>
      </c>
      <c r="T55" s="131" t="str">
        <f aca="false">IF(AND(S55&lt;&gt;"",'CONTROL ASISTENCIA'!T$53="ok"),CONCATENATE($B$21,IF('CONTROL ASISTENCIA'!T17="","A",'CONTROL ASISTENCIA'!T17),$B$21,","),"")</f>
        <v/>
      </c>
      <c r="U55" s="131" t="str">
        <f aca="false">IF(AND(T55&lt;&gt;"",'CONTROL ASISTENCIA'!U$53="ok"),CONCATENATE($B$21,IF('CONTROL ASISTENCIA'!U17="","A",'CONTROL ASISTENCIA'!U17),$B$21,","),"")</f>
        <v/>
      </c>
      <c r="V55" s="131" t="str">
        <f aca="false">IF(AND(U55&lt;&gt;"",'CONTROL ASISTENCIA'!V$53="ok"),CONCATENATE($B$21,IF('CONTROL ASISTENCIA'!V17="","A",'CONTROL ASISTENCIA'!V17),$B$21,","),"")</f>
        <v/>
      </c>
      <c r="W55" s="131" t="str">
        <f aca="false">IF(AND(V55&lt;&gt;"",'CONTROL ASISTENCIA'!W$53="ok"),CONCATENATE($B$21,IF('CONTROL ASISTENCIA'!W17="","A",'CONTROL ASISTENCIA'!W17),$B$21,","),"")</f>
        <v/>
      </c>
      <c r="X55" s="131" t="str">
        <f aca="false">IF(AND(W55&lt;&gt;"",'CONTROL ASISTENCIA'!X$53="ok"),CONCATENATE($B$21,IF('CONTROL ASISTENCIA'!X17="","A",'CONTROL ASISTENCIA'!X17),$B$21,","),"")</f>
        <v/>
      </c>
      <c r="Y55" s="131" t="str">
        <f aca="false">IF(AND(X55&lt;&gt;"",'CONTROL ASISTENCIA'!Y$53="ok"),CONCATENATE($B$21,IF('CONTROL ASISTENCIA'!Y17="","A",'CONTROL ASISTENCIA'!Y17),$B$21,","),"")</f>
        <v/>
      </c>
      <c r="Z55" s="131" t="str">
        <f aca="false">IF(AND(Y55&lt;&gt;"",'CONTROL ASISTENCIA'!Z$53="ok"),CONCATENATE($B$21,IF('CONTROL ASISTENCIA'!Z17="","A",'CONTROL ASISTENCIA'!Z17),$B$21,","),"")</f>
        <v/>
      </c>
      <c r="AA55" s="131" t="str">
        <f aca="false">IF(AND(Z55&lt;&gt;"",'CONTROL ASISTENCIA'!AA$53="ok"),CONCATENATE($B$21,IF('CONTROL ASISTENCIA'!AA17="","A",'CONTROL ASISTENCIA'!AA17),$B$21,","),"")</f>
        <v/>
      </c>
      <c r="AB55" s="131" t="str">
        <f aca="false">IF(AND(AA55&lt;&gt;"",'CONTROL ASISTENCIA'!AB$53="ok"),CONCATENATE($B$21,IF('CONTROL ASISTENCIA'!AB17="","A",'CONTROL ASISTENCIA'!AB17),$B$21,","),"")</f>
        <v/>
      </c>
      <c r="AC55" s="131" t="str">
        <f aca="false">IF(AND(AB55&lt;&gt;"",'CONTROL ASISTENCIA'!AC$53="ok"),CONCATENATE($B$21,IF('CONTROL ASISTENCIA'!AC17="","A",'CONTROL ASISTENCIA'!AC17),$B$21,","),"")</f>
        <v/>
      </c>
      <c r="AD55" s="131" t="str">
        <f aca="false">IF(AND(AC55&lt;&gt;"",'CONTROL ASISTENCIA'!AD$53="ok"),CONCATENATE($B$21,IF('CONTROL ASISTENCIA'!AD17="","A",'CONTROL ASISTENCIA'!AD17),$B$21,","),"")</f>
        <v/>
      </c>
      <c r="AE55" s="131" t="str">
        <f aca="false">IF(AND(AD55&lt;&gt;"",'CONTROL ASISTENCIA'!AE$53="ok"),CONCATENATE($B$21,IF('CONTROL ASISTENCIA'!AE17="","A",'CONTROL ASISTENCIA'!AE17),$B$21,","),"")</f>
        <v/>
      </c>
      <c r="AF55" s="131" t="str">
        <f aca="false">IF(AND(AE55&lt;&gt;"",'CONTROL ASISTENCIA'!AF$53="ok"),CONCATENATE($B$21,IF('CONTROL ASISTENCIA'!AF17="","A",'CONTROL ASISTENCIA'!AF17),$B$21,","),"")</f>
        <v/>
      </c>
      <c r="AG55" s="131" t="str">
        <f aca="false">IF(AND(AF55&lt;&gt;"",'CONTROL ASISTENCIA'!AG$53="ok"),CONCATENATE($B$21,IF('CONTROL ASISTENCIA'!AG17="","A",'CONTROL ASISTENCIA'!AG17),$B$21,","),"")</f>
        <v/>
      </c>
      <c r="AH55" s="131" t="str">
        <f aca="false">IF(AND(AG55&lt;&gt;"",'CONTROL ASISTENCIA'!AH$53="ok"),CONCATENATE($B$21,IF('CONTROL ASISTENCIA'!AH17="","A",'CONTROL ASISTENCIA'!AH17),$B$21,","),"")</f>
        <v/>
      </c>
      <c r="AI55" s="131" t="str">
        <f aca="false">IF(AND(AH55&lt;&gt;"",'CONTROL ASISTENCIA'!AI$53="ok"),CONCATENATE($B$21,IF('CONTROL ASISTENCIA'!AI17="","A",'CONTROL ASISTENCIA'!AI17),$B$21,","),"")</f>
        <v/>
      </c>
      <c r="AJ55" s="131" t="str">
        <f aca="false">IF(AND(AI55&lt;&gt;"",'CONTROL ASISTENCIA'!AJ$53="ok"),CONCATENATE($B$21,IF('CONTROL ASISTENCIA'!AJ17="","A",'CONTROL ASISTENCIA'!AJ17),$B$21,","),"")</f>
        <v/>
      </c>
      <c r="AK55" s="131" t="str">
        <f aca="false">IF(AND(AJ55&lt;&gt;"",'CONTROL ASISTENCIA'!AK$53="ok"),CONCATENATE($B$21,IF('CONTROL ASISTENCIA'!AK17="","A",'CONTROL ASISTENCIA'!AK17),$B$21,","),"")</f>
        <v/>
      </c>
      <c r="AL55" s="131" t="str">
        <f aca="false">IF(AND(AK55&lt;&gt;"",'CONTROL ASISTENCIA'!AL$53="ok"),CONCATENATE($B$21,IF('CONTROL ASISTENCIA'!AL17="","A",'CONTROL ASISTENCIA'!AL17),$B$21,","),"")</f>
        <v/>
      </c>
      <c r="AM55" s="131" t="str">
        <f aca="false">IF(AND(AL55&lt;&gt;"",'CONTROL ASISTENCIA'!AM$53="ok"),CONCATENATE($B$21,IF('CONTROL ASISTENCIA'!AM17="","A",'CONTROL ASISTENCIA'!AM17),$B$21,","),"")</f>
        <v/>
      </c>
      <c r="AN55" s="131" t="str">
        <f aca="false">IF(AND(AM55&lt;&gt;"",'CONTROL ASISTENCIA'!AN$53="ok"),CONCATENATE($B$21,IF('CONTROL ASISTENCIA'!AN17="","A",'CONTROL ASISTENCIA'!AN17),$B$21,","),"")</f>
        <v/>
      </c>
      <c r="AO55" s="131" t="str">
        <f aca="false">IF(AND(AN55&lt;&gt;"",'CONTROL ASISTENCIA'!AO$53="ok"),CONCATENATE($B$21,IF('CONTROL ASISTENCIA'!AO17="","A",'CONTROL ASISTENCIA'!AO17),$B$21,","),"")</f>
        <v/>
      </c>
    </row>
    <row r="56" customFormat="false" ht="13.8" hidden="false" customHeight="false" outlineLevel="0" collapsed="false">
      <c r="A56" s="154" t="str">
        <f aca="false">IF('CONTROL ASISTENCIA'!A18&lt;&gt;0,'CONTROL ASISTENCIA'!A18,"")</f>
        <v/>
      </c>
      <c r="B56" s="131" t="str">
        <f aca="false">IF(AND(A56&lt;&gt;"",'CONTROL ASISTENCIA'!B$53="ok"),CONCATENATE($B$21,IF('CONTROL ASISTENCIA'!B18="","A",'CONTROL ASISTENCIA'!B18),$B$21,","),"")</f>
        <v/>
      </c>
      <c r="C56" s="131" t="str">
        <f aca="false">IF(AND(B56&lt;&gt;"",'CONTROL ASISTENCIA'!C$53="ok"),CONCATENATE($B$21,IF('CONTROL ASISTENCIA'!C18="","A",'CONTROL ASISTENCIA'!C18),$B$21,","),"")</f>
        <v/>
      </c>
      <c r="D56" s="131" t="str">
        <f aca="false">IF(AND(C56&lt;&gt;"",'CONTROL ASISTENCIA'!D$53="ok"),CONCATENATE($B$21,IF('CONTROL ASISTENCIA'!D18="","A",'CONTROL ASISTENCIA'!D18),$B$21,","),"")</f>
        <v/>
      </c>
      <c r="E56" s="131" t="str">
        <f aca="false">IF(AND(D56&lt;&gt;"",'CONTROL ASISTENCIA'!E$53="ok"),CONCATENATE($B$21,IF('CONTROL ASISTENCIA'!E18="","A",'CONTROL ASISTENCIA'!E18),$B$21,","),"")</f>
        <v/>
      </c>
      <c r="F56" s="131" t="str">
        <f aca="false">IF(AND(E56&lt;&gt;"",'CONTROL ASISTENCIA'!F$53="ok"),CONCATENATE($B$21,IF('CONTROL ASISTENCIA'!F18="","A",'CONTROL ASISTENCIA'!F18),$B$21,","),"")</f>
        <v/>
      </c>
      <c r="G56" s="131" t="str">
        <f aca="false">IF(AND(F56&lt;&gt;"",'CONTROL ASISTENCIA'!G$53="ok"),CONCATENATE($B$21,IF('CONTROL ASISTENCIA'!G18="","A",'CONTROL ASISTENCIA'!G18),$B$21,","),"")</f>
        <v/>
      </c>
      <c r="H56" s="131" t="str">
        <f aca="false">IF(AND(G56&lt;&gt;"",'CONTROL ASISTENCIA'!H$53="ok"),CONCATENATE($B$21,IF('CONTROL ASISTENCIA'!H18="","A",'CONTROL ASISTENCIA'!H18),$B$21,","),"")</f>
        <v/>
      </c>
      <c r="I56" s="131" t="str">
        <f aca="false">IF(AND(H56&lt;&gt;"",'CONTROL ASISTENCIA'!I$53="ok"),CONCATENATE($B$21,IF('CONTROL ASISTENCIA'!I18="","A",'CONTROL ASISTENCIA'!I18),$B$21,","),"")</f>
        <v/>
      </c>
      <c r="J56" s="131" t="str">
        <f aca="false">IF(AND(I56&lt;&gt;"",'CONTROL ASISTENCIA'!J$53="ok"),CONCATENATE($B$21,IF('CONTROL ASISTENCIA'!J18="","A",'CONTROL ASISTENCIA'!J18),$B$21,","),"")</f>
        <v/>
      </c>
      <c r="K56" s="131" t="str">
        <f aca="false">IF(AND(J56&lt;&gt;"",'CONTROL ASISTENCIA'!K$53="ok"),CONCATENATE($B$21,IF('CONTROL ASISTENCIA'!K18="","A",'CONTROL ASISTENCIA'!K18),$B$21,","),"")</f>
        <v/>
      </c>
      <c r="L56" s="131" t="str">
        <f aca="false">IF(AND(K56&lt;&gt;"",'CONTROL ASISTENCIA'!L$53="ok"),CONCATENATE($B$21,IF('CONTROL ASISTENCIA'!L18="","A",'CONTROL ASISTENCIA'!L18),$B$21,","),"")</f>
        <v/>
      </c>
      <c r="M56" s="131" t="str">
        <f aca="false">IF(AND(L56&lt;&gt;"",'CONTROL ASISTENCIA'!M$53="ok"),CONCATENATE($B$21,IF('CONTROL ASISTENCIA'!M18="","A",'CONTROL ASISTENCIA'!M18),$B$21,","),"")</f>
        <v/>
      </c>
      <c r="N56" s="131" t="str">
        <f aca="false">IF(AND(M56&lt;&gt;"",'CONTROL ASISTENCIA'!N$53="ok"),CONCATENATE($B$21,IF('CONTROL ASISTENCIA'!N18="","A",'CONTROL ASISTENCIA'!N18),$B$21,","),"")</f>
        <v/>
      </c>
      <c r="O56" s="131" t="str">
        <f aca="false">IF(AND(N56&lt;&gt;"",'CONTROL ASISTENCIA'!O$53="ok"),CONCATENATE($B$21,IF('CONTROL ASISTENCIA'!O18="","A",'CONTROL ASISTENCIA'!O18),$B$21,","),"")</f>
        <v/>
      </c>
      <c r="P56" s="131" t="str">
        <f aca="false">IF(AND(O56&lt;&gt;"",'CONTROL ASISTENCIA'!P$53="ok"),CONCATENATE($B$21,IF('CONTROL ASISTENCIA'!P18="","A",'CONTROL ASISTENCIA'!P18),$B$21,","),"")</f>
        <v/>
      </c>
      <c r="Q56" s="131" t="str">
        <f aca="false">IF(AND(P56&lt;&gt;"",'CONTROL ASISTENCIA'!Q$53="ok"),CONCATENATE($B$21,IF('CONTROL ASISTENCIA'!Q18="","A",'CONTROL ASISTENCIA'!Q18),$B$21,","),"")</f>
        <v/>
      </c>
      <c r="R56" s="131" t="str">
        <f aca="false">IF(AND(Q56&lt;&gt;"",'CONTROL ASISTENCIA'!R$53="ok"),CONCATENATE($B$21,IF('CONTROL ASISTENCIA'!R18="","A",'CONTROL ASISTENCIA'!R18),$B$21,","),"")</f>
        <v/>
      </c>
      <c r="S56" s="131" t="str">
        <f aca="false">IF(AND(R56&lt;&gt;"",'CONTROL ASISTENCIA'!S$53="ok"),CONCATENATE($B$21,IF('CONTROL ASISTENCIA'!S18="","A",'CONTROL ASISTENCIA'!S18),$B$21,","),"")</f>
        <v/>
      </c>
      <c r="T56" s="131" t="str">
        <f aca="false">IF(AND(S56&lt;&gt;"",'CONTROL ASISTENCIA'!T$53="ok"),CONCATENATE($B$21,IF('CONTROL ASISTENCIA'!T18="","A",'CONTROL ASISTENCIA'!T18),$B$21,","),"")</f>
        <v/>
      </c>
      <c r="U56" s="131" t="str">
        <f aca="false">IF(AND(T56&lt;&gt;"",'CONTROL ASISTENCIA'!U$53="ok"),CONCATENATE($B$21,IF('CONTROL ASISTENCIA'!U18="","A",'CONTROL ASISTENCIA'!U18),$B$21,","),"")</f>
        <v/>
      </c>
      <c r="V56" s="131" t="str">
        <f aca="false">IF(AND(U56&lt;&gt;"",'CONTROL ASISTENCIA'!V$53="ok"),CONCATENATE($B$21,IF('CONTROL ASISTENCIA'!V18="","A",'CONTROL ASISTENCIA'!V18),$B$21,","),"")</f>
        <v/>
      </c>
      <c r="W56" s="131" t="str">
        <f aca="false">IF(AND(V56&lt;&gt;"",'CONTROL ASISTENCIA'!W$53="ok"),CONCATENATE($B$21,IF('CONTROL ASISTENCIA'!W18="","A",'CONTROL ASISTENCIA'!W18),$B$21,","),"")</f>
        <v/>
      </c>
      <c r="X56" s="131" t="str">
        <f aca="false">IF(AND(W56&lt;&gt;"",'CONTROL ASISTENCIA'!X$53="ok"),CONCATENATE($B$21,IF('CONTROL ASISTENCIA'!X18="","A",'CONTROL ASISTENCIA'!X18),$B$21,","),"")</f>
        <v/>
      </c>
      <c r="Y56" s="131" t="str">
        <f aca="false">IF(AND(X56&lt;&gt;"",'CONTROL ASISTENCIA'!Y$53="ok"),CONCATENATE($B$21,IF('CONTROL ASISTENCIA'!Y18="","A",'CONTROL ASISTENCIA'!Y18),$B$21,","),"")</f>
        <v/>
      </c>
      <c r="Z56" s="131" t="str">
        <f aca="false">IF(AND(Y56&lt;&gt;"",'CONTROL ASISTENCIA'!Z$53="ok"),CONCATENATE($B$21,IF('CONTROL ASISTENCIA'!Z18="","A",'CONTROL ASISTENCIA'!Z18),$B$21,","),"")</f>
        <v/>
      </c>
      <c r="AA56" s="131" t="str">
        <f aca="false">IF(AND(Z56&lt;&gt;"",'CONTROL ASISTENCIA'!AA$53="ok"),CONCATENATE($B$21,IF('CONTROL ASISTENCIA'!AA18="","A",'CONTROL ASISTENCIA'!AA18),$B$21,","),"")</f>
        <v/>
      </c>
      <c r="AB56" s="131" t="str">
        <f aca="false">IF(AND(AA56&lt;&gt;"",'CONTROL ASISTENCIA'!AB$53="ok"),CONCATENATE($B$21,IF('CONTROL ASISTENCIA'!AB18="","A",'CONTROL ASISTENCIA'!AB18),$B$21,","),"")</f>
        <v/>
      </c>
      <c r="AC56" s="131" t="str">
        <f aca="false">IF(AND(AB56&lt;&gt;"",'CONTROL ASISTENCIA'!AC$53="ok"),CONCATENATE($B$21,IF('CONTROL ASISTENCIA'!AC18="","A",'CONTROL ASISTENCIA'!AC18),$B$21,","),"")</f>
        <v/>
      </c>
      <c r="AD56" s="131" t="str">
        <f aca="false">IF(AND(AC56&lt;&gt;"",'CONTROL ASISTENCIA'!AD$53="ok"),CONCATENATE($B$21,IF('CONTROL ASISTENCIA'!AD18="","A",'CONTROL ASISTENCIA'!AD18),$B$21,","),"")</f>
        <v/>
      </c>
      <c r="AE56" s="131" t="str">
        <f aca="false">IF(AND(AD56&lt;&gt;"",'CONTROL ASISTENCIA'!AE$53="ok"),CONCATENATE($B$21,IF('CONTROL ASISTENCIA'!AE18="","A",'CONTROL ASISTENCIA'!AE18),$B$21,","),"")</f>
        <v/>
      </c>
      <c r="AF56" s="131" t="str">
        <f aca="false">IF(AND(AE56&lt;&gt;"",'CONTROL ASISTENCIA'!AF$53="ok"),CONCATENATE($B$21,IF('CONTROL ASISTENCIA'!AF18="","A",'CONTROL ASISTENCIA'!AF18),$B$21,","),"")</f>
        <v/>
      </c>
      <c r="AG56" s="131" t="str">
        <f aca="false">IF(AND(AF56&lt;&gt;"",'CONTROL ASISTENCIA'!AG$53="ok"),CONCATENATE($B$21,IF('CONTROL ASISTENCIA'!AG18="","A",'CONTROL ASISTENCIA'!AG18),$B$21,","),"")</f>
        <v/>
      </c>
      <c r="AH56" s="131" t="str">
        <f aca="false">IF(AND(AG56&lt;&gt;"",'CONTROL ASISTENCIA'!AH$53="ok"),CONCATENATE($B$21,IF('CONTROL ASISTENCIA'!AH18="","A",'CONTROL ASISTENCIA'!AH18),$B$21,","),"")</f>
        <v/>
      </c>
      <c r="AI56" s="131" t="str">
        <f aca="false">IF(AND(AH56&lt;&gt;"",'CONTROL ASISTENCIA'!AI$53="ok"),CONCATENATE($B$21,IF('CONTROL ASISTENCIA'!AI18="","A",'CONTROL ASISTENCIA'!AI18),$B$21,","),"")</f>
        <v/>
      </c>
      <c r="AJ56" s="131" t="str">
        <f aca="false">IF(AND(AI56&lt;&gt;"",'CONTROL ASISTENCIA'!AJ$53="ok"),CONCATENATE($B$21,IF('CONTROL ASISTENCIA'!AJ18="","A",'CONTROL ASISTENCIA'!AJ18),$B$21,","),"")</f>
        <v/>
      </c>
      <c r="AK56" s="131" t="str">
        <f aca="false">IF(AND(AJ56&lt;&gt;"",'CONTROL ASISTENCIA'!AK$53="ok"),CONCATENATE($B$21,IF('CONTROL ASISTENCIA'!AK18="","A",'CONTROL ASISTENCIA'!AK18),$B$21,","),"")</f>
        <v/>
      </c>
      <c r="AL56" s="131" t="str">
        <f aca="false">IF(AND(AK56&lt;&gt;"",'CONTROL ASISTENCIA'!AL$53="ok"),CONCATENATE($B$21,IF('CONTROL ASISTENCIA'!AL18="","A",'CONTROL ASISTENCIA'!AL18),$B$21,","),"")</f>
        <v/>
      </c>
      <c r="AM56" s="131" t="str">
        <f aca="false">IF(AND(AL56&lt;&gt;"",'CONTROL ASISTENCIA'!AM$53="ok"),CONCATENATE($B$21,IF('CONTROL ASISTENCIA'!AM18="","A",'CONTROL ASISTENCIA'!AM18),$B$21,","),"")</f>
        <v/>
      </c>
      <c r="AN56" s="131" t="str">
        <f aca="false">IF(AND(AM56&lt;&gt;"",'CONTROL ASISTENCIA'!AN$53="ok"),CONCATENATE($B$21,IF('CONTROL ASISTENCIA'!AN18="","A",'CONTROL ASISTENCIA'!AN18),$B$21,","),"")</f>
        <v/>
      </c>
      <c r="AO56" s="131" t="str">
        <f aca="false">IF(AND(AN56&lt;&gt;"",'CONTROL ASISTENCIA'!AO$53="ok"),CONCATENATE($B$21,IF('CONTROL ASISTENCIA'!AO18="","A",'CONTROL ASISTENCIA'!AO18),$B$21,","),"")</f>
        <v/>
      </c>
    </row>
    <row r="57" customFormat="false" ht="13.8" hidden="false" customHeight="false" outlineLevel="0" collapsed="false">
      <c r="A57" s="154" t="str">
        <f aca="false">IF('CONTROL ASISTENCIA'!A19&lt;&gt;0,'CONTROL ASISTENCIA'!A19,"")</f>
        <v/>
      </c>
      <c r="B57" s="131" t="str">
        <f aca="false">IF(AND(A57&lt;&gt;"",'CONTROL ASISTENCIA'!B$53="ok"),CONCATENATE($B$21,IF('CONTROL ASISTENCIA'!B19="","A",'CONTROL ASISTENCIA'!B19),$B$21,","),"")</f>
        <v/>
      </c>
      <c r="C57" s="131" t="str">
        <f aca="false">IF(AND(B57&lt;&gt;"",'CONTROL ASISTENCIA'!C$53="ok"),CONCATENATE($B$21,IF('CONTROL ASISTENCIA'!C19="","A",'CONTROL ASISTENCIA'!C19),$B$21,","),"")</f>
        <v/>
      </c>
      <c r="D57" s="131" t="str">
        <f aca="false">IF(AND(C57&lt;&gt;"",'CONTROL ASISTENCIA'!D$53="ok"),CONCATENATE($B$21,IF('CONTROL ASISTENCIA'!D19="","A",'CONTROL ASISTENCIA'!D19),$B$21,","),"")</f>
        <v/>
      </c>
      <c r="E57" s="131" t="str">
        <f aca="false">IF(AND(D57&lt;&gt;"",'CONTROL ASISTENCIA'!E$53="ok"),CONCATENATE($B$21,IF('CONTROL ASISTENCIA'!E19="","A",'CONTROL ASISTENCIA'!E19),$B$21,","),"")</f>
        <v/>
      </c>
      <c r="F57" s="131" t="str">
        <f aca="false">IF(AND(E57&lt;&gt;"",'CONTROL ASISTENCIA'!F$53="ok"),CONCATENATE($B$21,IF('CONTROL ASISTENCIA'!F19="","A",'CONTROL ASISTENCIA'!F19),$B$21,","),"")</f>
        <v/>
      </c>
      <c r="G57" s="131" t="str">
        <f aca="false">IF(AND(F57&lt;&gt;"",'CONTROL ASISTENCIA'!G$53="ok"),CONCATENATE($B$21,IF('CONTROL ASISTENCIA'!G19="","A",'CONTROL ASISTENCIA'!G19),$B$21,","),"")</f>
        <v/>
      </c>
      <c r="H57" s="131" t="str">
        <f aca="false">IF(AND(G57&lt;&gt;"",'CONTROL ASISTENCIA'!H$53="ok"),CONCATENATE($B$21,IF('CONTROL ASISTENCIA'!H19="","A",'CONTROL ASISTENCIA'!H19),$B$21,","),"")</f>
        <v/>
      </c>
      <c r="I57" s="131" t="str">
        <f aca="false">IF(AND(H57&lt;&gt;"",'CONTROL ASISTENCIA'!I$53="ok"),CONCATENATE($B$21,IF('CONTROL ASISTENCIA'!I19="","A",'CONTROL ASISTENCIA'!I19),$B$21,","),"")</f>
        <v/>
      </c>
      <c r="J57" s="131" t="str">
        <f aca="false">IF(AND(I57&lt;&gt;"",'CONTROL ASISTENCIA'!J$53="ok"),CONCATENATE($B$21,IF('CONTROL ASISTENCIA'!J19="","A",'CONTROL ASISTENCIA'!J19),$B$21,","),"")</f>
        <v/>
      </c>
      <c r="K57" s="131" t="str">
        <f aca="false">IF(AND(J57&lt;&gt;"",'CONTROL ASISTENCIA'!K$53="ok"),CONCATENATE($B$21,IF('CONTROL ASISTENCIA'!K19="","A",'CONTROL ASISTENCIA'!K19),$B$21,","),"")</f>
        <v/>
      </c>
      <c r="L57" s="131" t="str">
        <f aca="false">IF(AND(K57&lt;&gt;"",'CONTROL ASISTENCIA'!L$53="ok"),CONCATENATE($B$21,IF('CONTROL ASISTENCIA'!L19="","A",'CONTROL ASISTENCIA'!L19),$B$21,","),"")</f>
        <v/>
      </c>
      <c r="M57" s="131" t="str">
        <f aca="false">IF(AND(L57&lt;&gt;"",'CONTROL ASISTENCIA'!M$53="ok"),CONCATENATE($B$21,IF('CONTROL ASISTENCIA'!M19="","A",'CONTROL ASISTENCIA'!M19),$B$21,","),"")</f>
        <v/>
      </c>
      <c r="N57" s="131" t="str">
        <f aca="false">IF(AND(M57&lt;&gt;"",'CONTROL ASISTENCIA'!N$53="ok"),CONCATENATE($B$21,IF('CONTROL ASISTENCIA'!N19="","A",'CONTROL ASISTENCIA'!N19),$B$21,","),"")</f>
        <v/>
      </c>
      <c r="O57" s="131" t="str">
        <f aca="false">IF(AND(N57&lt;&gt;"",'CONTROL ASISTENCIA'!O$53="ok"),CONCATENATE($B$21,IF('CONTROL ASISTENCIA'!O19="","A",'CONTROL ASISTENCIA'!O19),$B$21,","),"")</f>
        <v/>
      </c>
      <c r="P57" s="131" t="str">
        <f aca="false">IF(AND(O57&lt;&gt;"",'CONTROL ASISTENCIA'!P$53="ok"),CONCATENATE($B$21,IF('CONTROL ASISTENCIA'!P19="","A",'CONTROL ASISTENCIA'!P19),$B$21,","),"")</f>
        <v/>
      </c>
      <c r="Q57" s="131" t="str">
        <f aca="false">IF(AND(P57&lt;&gt;"",'CONTROL ASISTENCIA'!Q$53="ok"),CONCATENATE($B$21,IF('CONTROL ASISTENCIA'!Q19="","A",'CONTROL ASISTENCIA'!Q19),$B$21,","),"")</f>
        <v/>
      </c>
      <c r="R57" s="131" t="str">
        <f aca="false">IF(AND(Q57&lt;&gt;"",'CONTROL ASISTENCIA'!R$53="ok"),CONCATENATE($B$21,IF('CONTROL ASISTENCIA'!R19="","A",'CONTROL ASISTENCIA'!R19),$B$21,","),"")</f>
        <v/>
      </c>
      <c r="S57" s="131" t="str">
        <f aca="false">IF(AND(R57&lt;&gt;"",'CONTROL ASISTENCIA'!S$53="ok"),CONCATENATE($B$21,IF('CONTROL ASISTENCIA'!S19="","A",'CONTROL ASISTENCIA'!S19),$B$21,","),"")</f>
        <v/>
      </c>
      <c r="T57" s="131" t="str">
        <f aca="false">IF(AND(S57&lt;&gt;"",'CONTROL ASISTENCIA'!T$53="ok"),CONCATENATE($B$21,IF('CONTROL ASISTENCIA'!T19="","A",'CONTROL ASISTENCIA'!T19),$B$21,","),"")</f>
        <v/>
      </c>
      <c r="U57" s="131" t="str">
        <f aca="false">IF(AND(T57&lt;&gt;"",'CONTROL ASISTENCIA'!U$53="ok"),CONCATENATE($B$21,IF('CONTROL ASISTENCIA'!U19="","A",'CONTROL ASISTENCIA'!U19),$B$21,","),"")</f>
        <v/>
      </c>
      <c r="V57" s="131" t="str">
        <f aca="false">IF(AND(U57&lt;&gt;"",'CONTROL ASISTENCIA'!V$53="ok"),CONCATENATE($B$21,IF('CONTROL ASISTENCIA'!V19="","A",'CONTROL ASISTENCIA'!V19),$B$21,","),"")</f>
        <v/>
      </c>
      <c r="W57" s="131" t="str">
        <f aca="false">IF(AND(V57&lt;&gt;"",'CONTROL ASISTENCIA'!W$53="ok"),CONCATENATE($B$21,IF('CONTROL ASISTENCIA'!W19="","A",'CONTROL ASISTENCIA'!W19),$B$21,","),"")</f>
        <v/>
      </c>
      <c r="X57" s="131" t="str">
        <f aca="false">IF(AND(W57&lt;&gt;"",'CONTROL ASISTENCIA'!X$53="ok"),CONCATENATE($B$21,IF('CONTROL ASISTENCIA'!X19="","A",'CONTROL ASISTENCIA'!X19),$B$21,","),"")</f>
        <v/>
      </c>
      <c r="Y57" s="131" t="str">
        <f aca="false">IF(AND(X57&lt;&gt;"",'CONTROL ASISTENCIA'!Y$53="ok"),CONCATENATE($B$21,IF('CONTROL ASISTENCIA'!Y19="","A",'CONTROL ASISTENCIA'!Y19),$B$21,","),"")</f>
        <v/>
      </c>
      <c r="Z57" s="131" t="str">
        <f aca="false">IF(AND(Y57&lt;&gt;"",'CONTROL ASISTENCIA'!Z$53="ok"),CONCATENATE($B$21,IF('CONTROL ASISTENCIA'!Z19="","A",'CONTROL ASISTENCIA'!Z19),$B$21,","),"")</f>
        <v/>
      </c>
      <c r="AA57" s="131" t="str">
        <f aca="false">IF(AND(Z57&lt;&gt;"",'CONTROL ASISTENCIA'!AA$53="ok"),CONCATENATE($B$21,IF('CONTROL ASISTENCIA'!AA19="","A",'CONTROL ASISTENCIA'!AA19),$B$21,","),"")</f>
        <v/>
      </c>
      <c r="AB57" s="131" t="str">
        <f aca="false">IF(AND(AA57&lt;&gt;"",'CONTROL ASISTENCIA'!AB$53="ok"),CONCATENATE($B$21,IF('CONTROL ASISTENCIA'!AB19="","A",'CONTROL ASISTENCIA'!AB19),$B$21,","),"")</f>
        <v/>
      </c>
      <c r="AC57" s="131" t="str">
        <f aca="false">IF(AND(AB57&lt;&gt;"",'CONTROL ASISTENCIA'!AC$53="ok"),CONCATENATE($B$21,IF('CONTROL ASISTENCIA'!AC19="","A",'CONTROL ASISTENCIA'!AC19),$B$21,","),"")</f>
        <v/>
      </c>
      <c r="AD57" s="131" t="str">
        <f aca="false">IF(AND(AC57&lt;&gt;"",'CONTROL ASISTENCIA'!AD$53="ok"),CONCATENATE($B$21,IF('CONTROL ASISTENCIA'!AD19="","A",'CONTROL ASISTENCIA'!AD19),$B$21,","),"")</f>
        <v/>
      </c>
      <c r="AE57" s="131" t="str">
        <f aca="false">IF(AND(AD57&lt;&gt;"",'CONTROL ASISTENCIA'!AE$53="ok"),CONCATENATE($B$21,IF('CONTROL ASISTENCIA'!AE19="","A",'CONTROL ASISTENCIA'!AE19),$B$21,","),"")</f>
        <v/>
      </c>
      <c r="AF57" s="131" t="str">
        <f aca="false">IF(AND(AE57&lt;&gt;"",'CONTROL ASISTENCIA'!AF$53="ok"),CONCATENATE($B$21,IF('CONTROL ASISTENCIA'!AF19="","A",'CONTROL ASISTENCIA'!AF19),$B$21,","),"")</f>
        <v/>
      </c>
      <c r="AG57" s="131" t="str">
        <f aca="false">IF(AND(AF57&lt;&gt;"",'CONTROL ASISTENCIA'!AG$53="ok"),CONCATENATE($B$21,IF('CONTROL ASISTENCIA'!AG19="","A",'CONTROL ASISTENCIA'!AG19),$B$21,","),"")</f>
        <v/>
      </c>
      <c r="AH57" s="131" t="str">
        <f aca="false">IF(AND(AG57&lt;&gt;"",'CONTROL ASISTENCIA'!AH$53="ok"),CONCATENATE($B$21,IF('CONTROL ASISTENCIA'!AH19="","A",'CONTROL ASISTENCIA'!AH19),$B$21,","),"")</f>
        <v/>
      </c>
      <c r="AI57" s="131" t="str">
        <f aca="false">IF(AND(AH57&lt;&gt;"",'CONTROL ASISTENCIA'!AI$53="ok"),CONCATENATE($B$21,IF('CONTROL ASISTENCIA'!AI19="","A",'CONTROL ASISTENCIA'!AI19),$B$21,","),"")</f>
        <v/>
      </c>
      <c r="AJ57" s="131" t="str">
        <f aca="false">IF(AND(AI57&lt;&gt;"",'CONTROL ASISTENCIA'!AJ$53="ok"),CONCATENATE($B$21,IF('CONTROL ASISTENCIA'!AJ19="","A",'CONTROL ASISTENCIA'!AJ19),$B$21,","),"")</f>
        <v/>
      </c>
      <c r="AK57" s="131" t="str">
        <f aca="false">IF(AND(AJ57&lt;&gt;"",'CONTROL ASISTENCIA'!AK$53="ok"),CONCATENATE($B$21,IF('CONTROL ASISTENCIA'!AK19="","A",'CONTROL ASISTENCIA'!AK19),$B$21,","),"")</f>
        <v/>
      </c>
      <c r="AL57" s="131" t="str">
        <f aca="false">IF(AND(AK57&lt;&gt;"",'CONTROL ASISTENCIA'!AL$53="ok"),CONCATENATE($B$21,IF('CONTROL ASISTENCIA'!AL19="","A",'CONTROL ASISTENCIA'!AL19),$B$21,","),"")</f>
        <v/>
      </c>
      <c r="AM57" s="131" t="str">
        <f aca="false">IF(AND(AL57&lt;&gt;"",'CONTROL ASISTENCIA'!AM$53="ok"),CONCATENATE($B$21,IF('CONTROL ASISTENCIA'!AM19="","A",'CONTROL ASISTENCIA'!AM19),$B$21,","),"")</f>
        <v/>
      </c>
      <c r="AN57" s="131" t="str">
        <f aca="false">IF(AND(AM57&lt;&gt;"",'CONTROL ASISTENCIA'!AN$53="ok"),CONCATENATE($B$21,IF('CONTROL ASISTENCIA'!AN19="","A",'CONTROL ASISTENCIA'!AN19),$B$21,","),"")</f>
        <v/>
      </c>
      <c r="AO57" s="131" t="str">
        <f aca="false">IF(AND(AN57&lt;&gt;"",'CONTROL ASISTENCIA'!AO$53="ok"),CONCATENATE($B$21,IF('CONTROL ASISTENCIA'!AO19="","A",'CONTROL ASISTENCIA'!AO19),$B$21,","),"")</f>
        <v/>
      </c>
    </row>
    <row r="58" customFormat="false" ht="13.8" hidden="false" customHeight="false" outlineLevel="0" collapsed="false">
      <c r="A58" s="154" t="str">
        <f aca="false">IF('CONTROL ASISTENCIA'!A20&lt;&gt;0,'CONTROL ASISTENCIA'!A20,"")</f>
        <v/>
      </c>
      <c r="B58" s="131" t="str">
        <f aca="false">IF(AND(A58&lt;&gt;"",'CONTROL ASISTENCIA'!B$53="ok"),CONCATENATE($B$21,IF('CONTROL ASISTENCIA'!B20="","A",'CONTROL ASISTENCIA'!B20),$B$21,","),"")</f>
        <v/>
      </c>
      <c r="C58" s="131" t="str">
        <f aca="false">IF(AND(B58&lt;&gt;"",'CONTROL ASISTENCIA'!C$53="ok"),CONCATENATE($B$21,IF('CONTROL ASISTENCIA'!C20="","A",'CONTROL ASISTENCIA'!C20),$B$21,","),"")</f>
        <v/>
      </c>
      <c r="D58" s="131" t="str">
        <f aca="false">IF(AND(C58&lt;&gt;"",'CONTROL ASISTENCIA'!D$53="ok"),CONCATENATE($B$21,IF('CONTROL ASISTENCIA'!D20="","A",'CONTROL ASISTENCIA'!D20),$B$21,","),"")</f>
        <v/>
      </c>
      <c r="E58" s="131" t="str">
        <f aca="false">IF(AND(D58&lt;&gt;"",'CONTROL ASISTENCIA'!E$53="ok"),CONCATENATE($B$21,IF('CONTROL ASISTENCIA'!E20="","A",'CONTROL ASISTENCIA'!E20),$B$21,","),"")</f>
        <v/>
      </c>
      <c r="F58" s="131" t="str">
        <f aca="false">IF(AND(E58&lt;&gt;"",'CONTROL ASISTENCIA'!F$53="ok"),CONCATENATE($B$21,IF('CONTROL ASISTENCIA'!F20="","A",'CONTROL ASISTENCIA'!F20),$B$21,","),"")</f>
        <v/>
      </c>
      <c r="G58" s="131" t="str">
        <f aca="false">IF(AND(F58&lt;&gt;"",'CONTROL ASISTENCIA'!G$53="ok"),CONCATENATE($B$21,IF('CONTROL ASISTENCIA'!G20="","A",'CONTROL ASISTENCIA'!G20),$B$21,","),"")</f>
        <v/>
      </c>
      <c r="H58" s="131" t="str">
        <f aca="false">IF(AND(G58&lt;&gt;"",'CONTROL ASISTENCIA'!H$53="ok"),CONCATENATE($B$21,IF('CONTROL ASISTENCIA'!H20="","A",'CONTROL ASISTENCIA'!H20),$B$21,","),"")</f>
        <v/>
      </c>
      <c r="I58" s="131" t="str">
        <f aca="false">IF(AND(H58&lt;&gt;"",'CONTROL ASISTENCIA'!I$53="ok"),CONCATENATE($B$21,IF('CONTROL ASISTENCIA'!I20="","A",'CONTROL ASISTENCIA'!I20),$B$21,","),"")</f>
        <v/>
      </c>
      <c r="J58" s="131" t="str">
        <f aca="false">IF(AND(I58&lt;&gt;"",'CONTROL ASISTENCIA'!J$53="ok"),CONCATENATE($B$21,IF('CONTROL ASISTENCIA'!J20="","A",'CONTROL ASISTENCIA'!J20),$B$21,","),"")</f>
        <v/>
      </c>
      <c r="K58" s="131" t="str">
        <f aca="false">IF(AND(J58&lt;&gt;"",'CONTROL ASISTENCIA'!K$53="ok"),CONCATENATE($B$21,IF('CONTROL ASISTENCIA'!K20="","A",'CONTROL ASISTENCIA'!K20),$B$21,","),"")</f>
        <v/>
      </c>
      <c r="L58" s="131" t="str">
        <f aca="false">IF(AND(K58&lt;&gt;"",'CONTROL ASISTENCIA'!L$53="ok"),CONCATENATE($B$21,IF('CONTROL ASISTENCIA'!L20="","A",'CONTROL ASISTENCIA'!L20),$B$21,","),"")</f>
        <v/>
      </c>
      <c r="M58" s="131" t="str">
        <f aca="false">IF(AND(L58&lt;&gt;"",'CONTROL ASISTENCIA'!M$53="ok"),CONCATENATE($B$21,IF('CONTROL ASISTENCIA'!M20="","A",'CONTROL ASISTENCIA'!M20),$B$21,","),"")</f>
        <v/>
      </c>
      <c r="N58" s="131" t="str">
        <f aca="false">IF(AND(M58&lt;&gt;"",'CONTROL ASISTENCIA'!N$53="ok"),CONCATENATE($B$21,IF('CONTROL ASISTENCIA'!N20="","A",'CONTROL ASISTENCIA'!N20),$B$21,","),"")</f>
        <v/>
      </c>
      <c r="O58" s="131" t="str">
        <f aca="false">IF(AND(N58&lt;&gt;"",'CONTROL ASISTENCIA'!O$53="ok"),CONCATENATE($B$21,IF('CONTROL ASISTENCIA'!O20="","A",'CONTROL ASISTENCIA'!O20),$B$21,","),"")</f>
        <v/>
      </c>
      <c r="P58" s="131" t="str">
        <f aca="false">IF(AND(O58&lt;&gt;"",'CONTROL ASISTENCIA'!P$53="ok"),CONCATENATE($B$21,IF('CONTROL ASISTENCIA'!P20="","A",'CONTROL ASISTENCIA'!P20),$B$21,","),"")</f>
        <v/>
      </c>
      <c r="Q58" s="131" t="str">
        <f aca="false">IF(AND(P58&lt;&gt;"",'CONTROL ASISTENCIA'!Q$53="ok"),CONCATENATE($B$21,IF('CONTROL ASISTENCIA'!Q20="","A",'CONTROL ASISTENCIA'!Q20),$B$21,","),"")</f>
        <v/>
      </c>
      <c r="R58" s="131" t="str">
        <f aca="false">IF(AND(Q58&lt;&gt;"",'CONTROL ASISTENCIA'!R$53="ok"),CONCATENATE($B$21,IF('CONTROL ASISTENCIA'!R20="","A",'CONTROL ASISTENCIA'!R20),$B$21,","),"")</f>
        <v/>
      </c>
      <c r="S58" s="131" t="str">
        <f aca="false">IF(AND(R58&lt;&gt;"",'CONTROL ASISTENCIA'!S$53="ok"),CONCATENATE($B$21,IF('CONTROL ASISTENCIA'!S20="","A",'CONTROL ASISTENCIA'!S20),$B$21,","),"")</f>
        <v/>
      </c>
      <c r="T58" s="131" t="str">
        <f aca="false">IF(AND(S58&lt;&gt;"",'CONTROL ASISTENCIA'!T$53="ok"),CONCATENATE($B$21,IF('CONTROL ASISTENCIA'!T20="","A",'CONTROL ASISTENCIA'!T20),$B$21,","),"")</f>
        <v/>
      </c>
      <c r="U58" s="131" t="str">
        <f aca="false">IF(AND(T58&lt;&gt;"",'CONTROL ASISTENCIA'!U$53="ok"),CONCATENATE($B$21,IF('CONTROL ASISTENCIA'!U20="","A",'CONTROL ASISTENCIA'!U20),$B$21,","),"")</f>
        <v/>
      </c>
      <c r="V58" s="131" t="str">
        <f aca="false">IF(AND(U58&lt;&gt;"",'CONTROL ASISTENCIA'!V$53="ok"),CONCATENATE($B$21,IF('CONTROL ASISTENCIA'!V20="","A",'CONTROL ASISTENCIA'!V20),$B$21,","),"")</f>
        <v/>
      </c>
      <c r="W58" s="131" t="str">
        <f aca="false">IF(AND(V58&lt;&gt;"",'CONTROL ASISTENCIA'!W$53="ok"),CONCATENATE($B$21,IF('CONTROL ASISTENCIA'!W20="","A",'CONTROL ASISTENCIA'!W20),$B$21,","),"")</f>
        <v/>
      </c>
      <c r="X58" s="131" t="str">
        <f aca="false">IF(AND(W58&lt;&gt;"",'CONTROL ASISTENCIA'!X$53="ok"),CONCATENATE($B$21,IF('CONTROL ASISTENCIA'!X20="","A",'CONTROL ASISTENCIA'!X20),$B$21,","),"")</f>
        <v/>
      </c>
      <c r="Y58" s="131" t="str">
        <f aca="false">IF(AND(X58&lt;&gt;"",'CONTROL ASISTENCIA'!Y$53="ok"),CONCATENATE($B$21,IF('CONTROL ASISTENCIA'!Y20="","A",'CONTROL ASISTENCIA'!Y20),$B$21,","),"")</f>
        <v/>
      </c>
      <c r="Z58" s="131" t="str">
        <f aca="false">IF(AND(Y58&lt;&gt;"",'CONTROL ASISTENCIA'!Z$53="ok"),CONCATENATE($B$21,IF('CONTROL ASISTENCIA'!Z20="","A",'CONTROL ASISTENCIA'!Z20),$B$21,","),"")</f>
        <v/>
      </c>
      <c r="AA58" s="131" t="str">
        <f aca="false">IF(AND(Z58&lt;&gt;"",'CONTROL ASISTENCIA'!AA$53="ok"),CONCATENATE($B$21,IF('CONTROL ASISTENCIA'!AA20="","A",'CONTROL ASISTENCIA'!AA20),$B$21,","),"")</f>
        <v/>
      </c>
      <c r="AB58" s="131" t="str">
        <f aca="false">IF(AND(AA58&lt;&gt;"",'CONTROL ASISTENCIA'!AB$53="ok"),CONCATENATE($B$21,IF('CONTROL ASISTENCIA'!AB20="","A",'CONTROL ASISTENCIA'!AB20),$B$21,","),"")</f>
        <v/>
      </c>
      <c r="AC58" s="131" t="str">
        <f aca="false">IF(AND(AB58&lt;&gt;"",'CONTROL ASISTENCIA'!AC$53="ok"),CONCATENATE($B$21,IF('CONTROL ASISTENCIA'!AC20="","A",'CONTROL ASISTENCIA'!AC20),$B$21,","),"")</f>
        <v/>
      </c>
      <c r="AD58" s="131" t="str">
        <f aca="false">IF(AND(AC58&lt;&gt;"",'CONTROL ASISTENCIA'!AD$53="ok"),CONCATENATE($B$21,IF('CONTROL ASISTENCIA'!AD20="","A",'CONTROL ASISTENCIA'!AD20),$B$21,","),"")</f>
        <v/>
      </c>
      <c r="AE58" s="131" t="str">
        <f aca="false">IF(AND(AD58&lt;&gt;"",'CONTROL ASISTENCIA'!AE$53="ok"),CONCATENATE($B$21,IF('CONTROL ASISTENCIA'!AE20="","A",'CONTROL ASISTENCIA'!AE20),$B$21,","),"")</f>
        <v/>
      </c>
      <c r="AF58" s="131" t="str">
        <f aca="false">IF(AND(AE58&lt;&gt;"",'CONTROL ASISTENCIA'!AF$53="ok"),CONCATENATE($B$21,IF('CONTROL ASISTENCIA'!AF20="","A",'CONTROL ASISTENCIA'!AF20),$B$21,","),"")</f>
        <v/>
      </c>
      <c r="AG58" s="131" t="str">
        <f aca="false">IF(AND(AF58&lt;&gt;"",'CONTROL ASISTENCIA'!AG$53="ok"),CONCATENATE($B$21,IF('CONTROL ASISTENCIA'!AG20="","A",'CONTROL ASISTENCIA'!AG20),$B$21,","),"")</f>
        <v/>
      </c>
      <c r="AH58" s="131" t="str">
        <f aca="false">IF(AND(AG58&lt;&gt;"",'CONTROL ASISTENCIA'!AH$53="ok"),CONCATENATE($B$21,IF('CONTROL ASISTENCIA'!AH20="","A",'CONTROL ASISTENCIA'!AH20),$B$21,","),"")</f>
        <v/>
      </c>
      <c r="AI58" s="131" t="str">
        <f aca="false">IF(AND(AH58&lt;&gt;"",'CONTROL ASISTENCIA'!AI$53="ok"),CONCATENATE($B$21,IF('CONTROL ASISTENCIA'!AI20="","A",'CONTROL ASISTENCIA'!AI20),$B$21,","),"")</f>
        <v/>
      </c>
      <c r="AJ58" s="131" t="str">
        <f aca="false">IF(AND(AI58&lt;&gt;"",'CONTROL ASISTENCIA'!AJ$53="ok"),CONCATENATE($B$21,IF('CONTROL ASISTENCIA'!AJ20="","A",'CONTROL ASISTENCIA'!AJ20),$B$21,","),"")</f>
        <v/>
      </c>
      <c r="AK58" s="131" t="str">
        <f aca="false">IF(AND(AJ58&lt;&gt;"",'CONTROL ASISTENCIA'!AK$53="ok"),CONCATENATE($B$21,IF('CONTROL ASISTENCIA'!AK20="","A",'CONTROL ASISTENCIA'!AK20),$B$21,","),"")</f>
        <v/>
      </c>
      <c r="AL58" s="131" t="str">
        <f aca="false">IF(AND(AK58&lt;&gt;"",'CONTROL ASISTENCIA'!AL$53="ok"),CONCATENATE($B$21,IF('CONTROL ASISTENCIA'!AL20="","A",'CONTROL ASISTENCIA'!AL20),$B$21,","),"")</f>
        <v/>
      </c>
      <c r="AM58" s="131" t="str">
        <f aca="false">IF(AND(AL58&lt;&gt;"",'CONTROL ASISTENCIA'!AM$53="ok"),CONCATENATE($B$21,IF('CONTROL ASISTENCIA'!AM20="","A",'CONTROL ASISTENCIA'!AM20),$B$21,","),"")</f>
        <v/>
      </c>
      <c r="AN58" s="131" t="str">
        <f aca="false">IF(AND(AM58&lt;&gt;"",'CONTROL ASISTENCIA'!AN$53="ok"),CONCATENATE($B$21,IF('CONTROL ASISTENCIA'!AN20="","A",'CONTROL ASISTENCIA'!AN20),$B$21,","),"")</f>
        <v/>
      </c>
      <c r="AO58" s="131" t="str">
        <f aca="false">IF(AND(AN58&lt;&gt;"",'CONTROL ASISTENCIA'!AO$53="ok"),CONCATENATE($B$21,IF('CONTROL ASISTENCIA'!AO20="","A",'CONTROL ASISTENCIA'!AO20),$B$21,","),"")</f>
        <v/>
      </c>
    </row>
    <row r="59" customFormat="false" ht="13.8" hidden="false" customHeight="false" outlineLevel="0" collapsed="false">
      <c r="A59" s="154" t="str">
        <f aca="false">IF('CONTROL ASISTENCIA'!A21&lt;&gt;0,'CONTROL ASISTENCIA'!A21,"")</f>
        <v/>
      </c>
      <c r="B59" s="131" t="str">
        <f aca="false">IF(AND(A59&lt;&gt;"",'CONTROL ASISTENCIA'!B$53="ok"),CONCATENATE($B$21,IF('CONTROL ASISTENCIA'!B21="","A",'CONTROL ASISTENCIA'!B21),$B$21,","),"")</f>
        <v/>
      </c>
      <c r="C59" s="131" t="str">
        <f aca="false">IF(AND(B59&lt;&gt;"",'CONTROL ASISTENCIA'!C$53="ok"),CONCATENATE($B$21,IF('CONTROL ASISTENCIA'!C21="","A",'CONTROL ASISTENCIA'!C21),$B$21,","),"")</f>
        <v/>
      </c>
      <c r="D59" s="131" t="str">
        <f aca="false">IF(AND(C59&lt;&gt;"",'CONTROL ASISTENCIA'!D$53="ok"),CONCATENATE($B$21,IF('CONTROL ASISTENCIA'!D21="","A",'CONTROL ASISTENCIA'!D21),$B$21,","),"")</f>
        <v/>
      </c>
      <c r="E59" s="131" t="str">
        <f aca="false">IF(AND(D59&lt;&gt;"",'CONTROL ASISTENCIA'!E$53="ok"),CONCATENATE($B$21,IF('CONTROL ASISTENCIA'!E21="","A",'CONTROL ASISTENCIA'!E21),$B$21,","),"")</f>
        <v/>
      </c>
      <c r="F59" s="131" t="str">
        <f aca="false">IF(AND(E59&lt;&gt;"",'CONTROL ASISTENCIA'!F$53="ok"),CONCATENATE($B$21,IF('CONTROL ASISTENCIA'!F21="","A",'CONTROL ASISTENCIA'!F21),$B$21,","),"")</f>
        <v/>
      </c>
      <c r="G59" s="131" t="str">
        <f aca="false">IF(AND(F59&lt;&gt;"",'CONTROL ASISTENCIA'!G$53="ok"),CONCATENATE($B$21,IF('CONTROL ASISTENCIA'!G21="","A",'CONTROL ASISTENCIA'!G21),$B$21,","),"")</f>
        <v/>
      </c>
      <c r="H59" s="131" t="str">
        <f aca="false">IF(AND(G59&lt;&gt;"",'CONTROL ASISTENCIA'!H$53="ok"),CONCATENATE($B$21,IF('CONTROL ASISTENCIA'!H21="","A",'CONTROL ASISTENCIA'!H21),$B$21,","),"")</f>
        <v/>
      </c>
      <c r="I59" s="131" t="str">
        <f aca="false">IF(AND(H59&lt;&gt;"",'CONTROL ASISTENCIA'!I$53="ok"),CONCATENATE($B$21,IF('CONTROL ASISTENCIA'!I21="","A",'CONTROL ASISTENCIA'!I21),$B$21,","),"")</f>
        <v/>
      </c>
      <c r="J59" s="131" t="str">
        <f aca="false">IF(AND(I59&lt;&gt;"",'CONTROL ASISTENCIA'!J$53="ok"),CONCATENATE($B$21,IF('CONTROL ASISTENCIA'!J21="","A",'CONTROL ASISTENCIA'!J21),$B$21,","),"")</f>
        <v/>
      </c>
      <c r="K59" s="131" t="str">
        <f aca="false">IF(AND(J59&lt;&gt;"",'CONTROL ASISTENCIA'!K$53="ok"),CONCATENATE($B$21,IF('CONTROL ASISTENCIA'!K21="","A",'CONTROL ASISTENCIA'!K21),$B$21,","),"")</f>
        <v/>
      </c>
      <c r="L59" s="131" t="str">
        <f aca="false">IF(AND(K59&lt;&gt;"",'CONTROL ASISTENCIA'!L$53="ok"),CONCATENATE($B$21,IF('CONTROL ASISTENCIA'!L21="","A",'CONTROL ASISTENCIA'!L21),$B$21,","),"")</f>
        <v/>
      </c>
      <c r="M59" s="131" t="str">
        <f aca="false">IF(AND(L59&lt;&gt;"",'CONTROL ASISTENCIA'!M$53="ok"),CONCATENATE($B$21,IF('CONTROL ASISTENCIA'!M21="","A",'CONTROL ASISTENCIA'!M21),$B$21,","),"")</f>
        <v/>
      </c>
      <c r="N59" s="131" t="str">
        <f aca="false">IF(AND(M59&lt;&gt;"",'CONTROL ASISTENCIA'!N$53="ok"),CONCATENATE($B$21,IF('CONTROL ASISTENCIA'!N21="","A",'CONTROL ASISTENCIA'!N21),$B$21,","),"")</f>
        <v/>
      </c>
      <c r="O59" s="131" t="str">
        <f aca="false">IF(AND(N59&lt;&gt;"",'CONTROL ASISTENCIA'!O$53="ok"),CONCATENATE($B$21,IF('CONTROL ASISTENCIA'!O21="","A",'CONTROL ASISTENCIA'!O21),$B$21,","),"")</f>
        <v/>
      </c>
      <c r="P59" s="131" t="str">
        <f aca="false">IF(AND(O59&lt;&gt;"",'CONTROL ASISTENCIA'!P$53="ok"),CONCATENATE($B$21,IF('CONTROL ASISTENCIA'!P21="","A",'CONTROL ASISTENCIA'!P21),$B$21,","),"")</f>
        <v/>
      </c>
      <c r="Q59" s="131" t="str">
        <f aca="false">IF(AND(P59&lt;&gt;"",'CONTROL ASISTENCIA'!Q$53="ok"),CONCATENATE($B$21,IF('CONTROL ASISTENCIA'!Q21="","A",'CONTROL ASISTENCIA'!Q21),$B$21,","),"")</f>
        <v/>
      </c>
      <c r="R59" s="131" t="str">
        <f aca="false">IF(AND(Q59&lt;&gt;"",'CONTROL ASISTENCIA'!R$53="ok"),CONCATENATE($B$21,IF('CONTROL ASISTENCIA'!R21="","A",'CONTROL ASISTENCIA'!R21),$B$21,","),"")</f>
        <v/>
      </c>
      <c r="S59" s="131" t="str">
        <f aca="false">IF(AND(R59&lt;&gt;"",'CONTROL ASISTENCIA'!S$53="ok"),CONCATENATE($B$21,IF('CONTROL ASISTENCIA'!S21="","A",'CONTROL ASISTENCIA'!S21),$B$21,","),"")</f>
        <v/>
      </c>
      <c r="T59" s="131" t="str">
        <f aca="false">IF(AND(S59&lt;&gt;"",'CONTROL ASISTENCIA'!T$53="ok"),CONCATENATE($B$21,IF('CONTROL ASISTENCIA'!T21="","A",'CONTROL ASISTENCIA'!T21),$B$21,","),"")</f>
        <v/>
      </c>
      <c r="U59" s="131" t="str">
        <f aca="false">IF(AND(T59&lt;&gt;"",'CONTROL ASISTENCIA'!U$53="ok"),CONCATENATE($B$21,IF('CONTROL ASISTENCIA'!U21="","A",'CONTROL ASISTENCIA'!U21),$B$21,","),"")</f>
        <v/>
      </c>
      <c r="V59" s="131" t="str">
        <f aca="false">IF(AND(U59&lt;&gt;"",'CONTROL ASISTENCIA'!V$53="ok"),CONCATENATE($B$21,IF('CONTROL ASISTENCIA'!V21="","A",'CONTROL ASISTENCIA'!V21),$B$21,","),"")</f>
        <v/>
      </c>
      <c r="W59" s="131" t="str">
        <f aca="false">IF(AND(V59&lt;&gt;"",'CONTROL ASISTENCIA'!W$53="ok"),CONCATENATE($B$21,IF('CONTROL ASISTENCIA'!W21="","A",'CONTROL ASISTENCIA'!W21),$B$21,","),"")</f>
        <v/>
      </c>
      <c r="X59" s="131" t="str">
        <f aca="false">IF(AND(W59&lt;&gt;"",'CONTROL ASISTENCIA'!X$53="ok"),CONCATENATE($B$21,IF('CONTROL ASISTENCIA'!X21="","A",'CONTROL ASISTENCIA'!X21),$B$21,","),"")</f>
        <v/>
      </c>
      <c r="Y59" s="131" t="str">
        <f aca="false">IF(AND(X59&lt;&gt;"",'CONTROL ASISTENCIA'!Y$53="ok"),CONCATENATE($B$21,IF('CONTROL ASISTENCIA'!Y21="","A",'CONTROL ASISTENCIA'!Y21),$B$21,","),"")</f>
        <v/>
      </c>
      <c r="Z59" s="131" t="str">
        <f aca="false">IF(AND(Y59&lt;&gt;"",'CONTROL ASISTENCIA'!Z$53="ok"),CONCATENATE($B$21,IF('CONTROL ASISTENCIA'!Z21="","A",'CONTROL ASISTENCIA'!Z21),$B$21,","),"")</f>
        <v/>
      </c>
      <c r="AA59" s="131" t="str">
        <f aca="false">IF(AND(Z59&lt;&gt;"",'CONTROL ASISTENCIA'!AA$53="ok"),CONCATENATE($B$21,IF('CONTROL ASISTENCIA'!AA21="","A",'CONTROL ASISTENCIA'!AA21),$B$21,","),"")</f>
        <v/>
      </c>
      <c r="AB59" s="131" t="str">
        <f aca="false">IF(AND(AA59&lt;&gt;"",'CONTROL ASISTENCIA'!AB$53="ok"),CONCATENATE($B$21,IF('CONTROL ASISTENCIA'!AB21="","A",'CONTROL ASISTENCIA'!AB21),$B$21,","),"")</f>
        <v/>
      </c>
      <c r="AC59" s="131" t="str">
        <f aca="false">IF(AND(AB59&lt;&gt;"",'CONTROL ASISTENCIA'!AC$53="ok"),CONCATENATE($B$21,IF('CONTROL ASISTENCIA'!AC21="","A",'CONTROL ASISTENCIA'!AC21),$B$21,","),"")</f>
        <v/>
      </c>
      <c r="AD59" s="131" t="str">
        <f aca="false">IF(AND(AC59&lt;&gt;"",'CONTROL ASISTENCIA'!AD$53="ok"),CONCATENATE($B$21,IF('CONTROL ASISTENCIA'!AD21="","A",'CONTROL ASISTENCIA'!AD21),$B$21,","),"")</f>
        <v/>
      </c>
      <c r="AE59" s="131" t="str">
        <f aca="false">IF(AND(AD59&lt;&gt;"",'CONTROL ASISTENCIA'!AE$53="ok"),CONCATENATE($B$21,IF('CONTROL ASISTENCIA'!AE21="","A",'CONTROL ASISTENCIA'!AE21),$B$21,","),"")</f>
        <v/>
      </c>
      <c r="AF59" s="131" t="str">
        <f aca="false">IF(AND(AE59&lt;&gt;"",'CONTROL ASISTENCIA'!AF$53="ok"),CONCATENATE($B$21,IF('CONTROL ASISTENCIA'!AF21="","A",'CONTROL ASISTENCIA'!AF21),$B$21,","),"")</f>
        <v/>
      </c>
      <c r="AG59" s="131" t="str">
        <f aca="false">IF(AND(AF59&lt;&gt;"",'CONTROL ASISTENCIA'!AG$53="ok"),CONCATENATE($B$21,IF('CONTROL ASISTENCIA'!AG21="","A",'CONTROL ASISTENCIA'!AG21),$B$21,","),"")</f>
        <v/>
      </c>
      <c r="AH59" s="131" t="str">
        <f aca="false">IF(AND(AG59&lt;&gt;"",'CONTROL ASISTENCIA'!AH$53="ok"),CONCATENATE($B$21,IF('CONTROL ASISTENCIA'!AH21="","A",'CONTROL ASISTENCIA'!AH21),$B$21,","),"")</f>
        <v/>
      </c>
      <c r="AI59" s="131" t="str">
        <f aca="false">IF(AND(AH59&lt;&gt;"",'CONTROL ASISTENCIA'!AI$53="ok"),CONCATENATE($B$21,IF('CONTROL ASISTENCIA'!AI21="","A",'CONTROL ASISTENCIA'!AI21),$B$21,","),"")</f>
        <v/>
      </c>
      <c r="AJ59" s="131" t="str">
        <f aca="false">IF(AND(AI59&lt;&gt;"",'CONTROL ASISTENCIA'!AJ$53="ok"),CONCATENATE($B$21,IF('CONTROL ASISTENCIA'!AJ21="","A",'CONTROL ASISTENCIA'!AJ21),$B$21,","),"")</f>
        <v/>
      </c>
      <c r="AK59" s="131" t="str">
        <f aca="false">IF(AND(AJ59&lt;&gt;"",'CONTROL ASISTENCIA'!AK$53="ok"),CONCATENATE($B$21,IF('CONTROL ASISTENCIA'!AK21="","A",'CONTROL ASISTENCIA'!AK21),$B$21,","),"")</f>
        <v/>
      </c>
      <c r="AL59" s="131" t="str">
        <f aca="false">IF(AND(AK59&lt;&gt;"",'CONTROL ASISTENCIA'!AL$53="ok"),CONCATENATE($B$21,IF('CONTROL ASISTENCIA'!AL21="","A",'CONTROL ASISTENCIA'!AL21),$B$21,","),"")</f>
        <v/>
      </c>
      <c r="AM59" s="131" t="str">
        <f aca="false">IF(AND(AL59&lt;&gt;"",'CONTROL ASISTENCIA'!AM$53="ok"),CONCATENATE($B$21,IF('CONTROL ASISTENCIA'!AM21="","A",'CONTROL ASISTENCIA'!AM21),$B$21,","),"")</f>
        <v/>
      </c>
      <c r="AN59" s="131" t="str">
        <f aca="false">IF(AND(AM59&lt;&gt;"",'CONTROL ASISTENCIA'!AN$53="ok"),CONCATENATE($B$21,IF('CONTROL ASISTENCIA'!AN21="","A",'CONTROL ASISTENCIA'!AN21),$B$21,","),"")</f>
        <v/>
      </c>
      <c r="AO59" s="131" t="str">
        <f aca="false">IF(AND(AN59&lt;&gt;"",'CONTROL ASISTENCIA'!AO$53="ok"),CONCATENATE($B$21,IF('CONTROL ASISTENCIA'!AO21="","A",'CONTROL ASISTENCIA'!AO21),$B$21,","),"")</f>
        <v/>
      </c>
    </row>
    <row r="60" customFormat="false" ht="13.8" hidden="false" customHeight="false" outlineLevel="0" collapsed="false">
      <c r="A60" s="154" t="str">
        <f aca="false">IF('CONTROL ASISTENCIA'!A22&lt;&gt;0,'CONTROL ASISTENCIA'!A22,"")</f>
        <v/>
      </c>
      <c r="B60" s="131" t="str">
        <f aca="false">IF(AND(A60&lt;&gt;"",'CONTROL ASISTENCIA'!B$53="ok"),CONCATENATE($B$21,IF('CONTROL ASISTENCIA'!B22="","A",'CONTROL ASISTENCIA'!B22),$B$21,","),"")</f>
        <v/>
      </c>
      <c r="C60" s="131" t="str">
        <f aca="false">IF(AND(B60&lt;&gt;"",'CONTROL ASISTENCIA'!C$53="ok"),CONCATENATE($B$21,IF('CONTROL ASISTENCIA'!C22="","A",'CONTROL ASISTENCIA'!C22),$B$21,","),"")</f>
        <v/>
      </c>
      <c r="D60" s="131" t="str">
        <f aca="false">IF(AND(C60&lt;&gt;"",'CONTROL ASISTENCIA'!D$53="ok"),CONCATENATE($B$21,IF('CONTROL ASISTENCIA'!D22="","A",'CONTROL ASISTENCIA'!D22),$B$21,","),"")</f>
        <v/>
      </c>
      <c r="E60" s="131" t="str">
        <f aca="false">IF(AND(D60&lt;&gt;"",'CONTROL ASISTENCIA'!E$53="ok"),CONCATENATE($B$21,IF('CONTROL ASISTENCIA'!E22="","A",'CONTROL ASISTENCIA'!E22),$B$21,","),"")</f>
        <v/>
      </c>
      <c r="F60" s="131" t="str">
        <f aca="false">IF(AND(E60&lt;&gt;"",'CONTROL ASISTENCIA'!F$53="ok"),CONCATENATE($B$21,IF('CONTROL ASISTENCIA'!F22="","A",'CONTROL ASISTENCIA'!F22),$B$21,","),"")</f>
        <v/>
      </c>
      <c r="G60" s="131" t="str">
        <f aca="false">IF(AND(F60&lt;&gt;"",'CONTROL ASISTENCIA'!G$53="ok"),CONCATENATE($B$21,IF('CONTROL ASISTENCIA'!G22="","A",'CONTROL ASISTENCIA'!G22),$B$21,","),"")</f>
        <v/>
      </c>
      <c r="H60" s="131" t="str">
        <f aca="false">IF(AND(G60&lt;&gt;"",'CONTROL ASISTENCIA'!H$53="ok"),CONCATENATE($B$21,IF('CONTROL ASISTENCIA'!H22="","A",'CONTROL ASISTENCIA'!H22),$B$21,","),"")</f>
        <v/>
      </c>
      <c r="I60" s="131" t="str">
        <f aca="false">IF(AND(H60&lt;&gt;"",'CONTROL ASISTENCIA'!I$53="ok"),CONCATENATE($B$21,IF('CONTROL ASISTENCIA'!I22="","A",'CONTROL ASISTENCIA'!I22),$B$21,","),"")</f>
        <v/>
      </c>
      <c r="J60" s="131" t="str">
        <f aca="false">IF(AND(I60&lt;&gt;"",'CONTROL ASISTENCIA'!J$53="ok"),CONCATENATE($B$21,IF('CONTROL ASISTENCIA'!J22="","A",'CONTROL ASISTENCIA'!J22),$B$21,","),"")</f>
        <v/>
      </c>
      <c r="K60" s="131" t="str">
        <f aca="false">IF(AND(J60&lt;&gt;"",'CONTROL ASISTENCIA'!K$53="ok"),CONCATENATE($B$21,IF('CONTROL ASISTENCIA'!K22="","A",'CONTROL ASISTENCIA'!K22),$B$21,","),"")</f>
        <v/>
      </c>
      <c r="L60" s="131" t="str">
        <f aca="false">IF(AND(K60&lt;&gt;"",'CONTROL ASISTENCIA'!L$53="ok"),CONCATENATE($B$21,IF('CONTROL ASISTENCIA'!L22="","A",'CONTROL ASISTENCIA'!L22),$B$21,","),"")</f>
        <v/>
      </c>
      <c r="M60" s="131" t="str">
        <f aca="false">IF(AND(L60&lt;&gt;"",'CONTROL ASISTENCIA'!M$53="ok"),CONCATENATE($B$21,IF('CONTROL ASISTENCIA'!M22="","A",'CONTROL ASISTENCIA'!M22),$B$21,","),"")</f>
        <v/>
      </c>
      <c r="N60" s="131" t="str">
        <f aca="false">IF(AND(M60&lt;&gt;"",'CONTROL ASISTENCIA'!N$53="ok"),CONCATENATE($B$21,IF('CONTROL ASISTENCIA'!N22="","A",'CONTROL ASISTENCIA'!N22),$B$21,","),"")</f>
        <v/>
      </c>
      <c r="O60" s="131" t="str">
        <f aca="false">IF(AND(N60&lt;&gt;"",'CONTROL ASISTENCIA'!O$53="ok"),CONCATENATE($B$21,IF('CONTROL ASISTENCIA'!O22="","A",'CONTROL ASISTENCIA'!O22),$B$21,","),"")</f>
        <v/>
      </c>
      <c r="P60" s="131" t="str">
        <f aca="false">IF(AND(O60&lt;&gt;"",'CONTROL ASISTENCIA'!P$53="ok"),CONCATENATE($B$21,IF('CONTROL ASISTENCIA'!P22="","A",'CONTROL ASISTENCIA'!P22),$B$21,","),"")</f>
        <v/>
      </c>
      <c r="Q60" s="131" t="str">
        <f aca="false">IF(AND(P60&lt;&gt;"",'CONTROL ASISTENCIA'!Q$53="ok"),CONCATENATE($B$21,IF('CONTROL ASISTENCIA'!Q22="","A",'CONTROL ASISTENCIA'!Q22),$B$21,","),"")</f>
        <v/>
      </c>
      <c r="R60" s="131" t="str">
        <f aca="false">IF(AND(Q60&lt;&gt;"",'CONTROL ASISTENCIA'!R$53="ok"),CONCATENATE($B$21,IF('CONTROL ASISTENCIA'!R22="","A",'CONTROL ASISTENCIA'!R22),$B$21,","),"")</f>
        <v/>
      </c>
      <c r="S60" s="131" t="str">
        <f aca="false">IF(AND(R60&lt;&gt;"",'CONTROL ASISTENCIA'!S$53="ok"),CONCATENATE($B$21,IF('CONTROL ASISTENCIA'!S22="","A",'CONTROL ASISTENCIA'!S22),$B$21,","),"")</f>
        <v/>
      </c>
      <c r="T60" s="131" t="str">
        <f aca="false">IF(AND(S60&lt;&gt;"",'CONTROL ASISTENCIA'!T$53="ok"),CONCATENATE($B$21,IF('CONTROL ASISTENCIA'!T22="","A",'CONTROL ASISTENCIA'!T22),$B$21,","),"")</f>
        <v/>
      </c>
      <c r="U60" s="131" t="str">
        <f aca="false">IF(AND(T60&lt;&gt;"",'CONTROL ASISTENCIA'!U$53="ok"),CONCATENATE($B$21,IF('CONTROL ASISTENCIA'!U22="","A",'CONTROL ASISTENCIA'!U22),$B$21,","),"")</f>
        <v/>
      </c>
      <c r="V60" s="131" t="str">
        <f aca="false">IF(AND(U60&lt;&gt;"",'CONTROL ASISTENCIA'!V$53="ok"),CONCATENATE($B$21,IF('CONTROL ASISTENCIA'!V22="","A",'CONTROL ASISTENCIA'!V22),$B$21,","),"")</f>
        <v/>
      </c>
      <c r="W60" s="131" t="str">
        <f aca="false">IF(AND(V60&lt;&gt;"",'CONTROL ASISTENCIA'!W$53="ok"),CONCATENATE($B$21,IF('CONTROL ASISTENCIA'!W22="","A",'CONTROL ASISTENCIA'!W22),$B$21,","),"")</f>
        <v/>
      </c>
      <c r="X60" s="131" t="str">
        <f aca="false">IF(AND(W60&lt;&gt;"",'CONTROL ASISTENCIA'!X$53="ok"),CONCATENATE($B$21,IF('CONTROL ASISTENCIA'!X22="","A",'CONTROL ASISTENCIA'!X22),$B$21,","),"")</f>
        <v/>
      </c>
      <c r="Y60" s="131" t="str">
        <f aca="false">IF(AND(X60&lt;&gt;"",'CONTROL ASISTENCIA'!Y$53="ok"),CONCATENATE($B$21,IF('CONTROL ASISTENCIA'!Y22="","A",'CONTROL ASISTENCIA'!Y22),$B$21,","),"")</f>
        <v/>
      </c>
      <c r="Z60" s="131" t="str">
        <f aca="false">IF(AND(Y60&lt;&gt;"",'CONTROL ASISTENCIA'!Z$53="ok"),CONCATENATE($B$21,IF('CONTROL ASISTENCIA'!Z22="","A",'CONTROL ASISTENCIA'!Z22),$B$21,","),"")</f>
        <v/>
      </c>
      <c r="AA60" s="131" t="str">
        <f aca="false">IF(AND(Z60&lt;&gt;"",'CONTROL ASISTENCIA'!AA$53="ok"),CONCATENATE($B$21,IF('CONTROL ASISTENCIA'!AA22="","A",'CONTROL ASISTENCIA'!AA22),$B$21,","),"")</f>
        <v/>
      </c>
      <c r="AB60" s="131" t="str">
        <f aca="false">IF(AND(AA60&lt;&gt;"",'CONTROL ASISTENCIA'!AB$53="ok"),CONCATENATE($B$21,IF('CONTROL ASISTENCIA'!AB22="","A",'CONTROL ASISTENCIA'!AB22),$B$21,","),"")</f>
        <v/>
      </c>
      <c r="AC60" s="131" t="str">
        <f aca="false">IF(AND(AB60&lt;&gt;"",'CONTROL ASISTENCIA'!AC$53="ok"),CONCATENATE($B$21,IF('CONTROL ASISTENCIA'!AC22="","A",'CONTROL ASISTENCIA'!AC22),$B$21,","),"")</f>
        <v/>
      </c>
      <c r="AD60" s="131" t="str">
        <f aca="false">IF(AND(AC60&lt;&gt;"",'CONTROL ASISTENCIA'!AD$53="ok"),CONCATENATE($B$21,IF('CONTROL ASISTENCIA'!AD22="","A",'CONTROL ASISTENCIA'!AD22),$B$21,","),"")</f>
        <v/>
      </c>
      <c r="AE60" s="131" t="str">
        <f aca="false">IF(AND(AD60&lt;&gt;"",'CONTROL ASISTENCIA'!AE$53="ok"),CONCATENATE($B$21,IF('CONTROL ASISTENCIA'!AE22="","A",'CONTROL ASISTENCIA'!AE22),$B$21,","),"")</f>
        <v/>
      </c>
      <c r="AF60" s="131" t="str">
        <f aca="false">IF(AND(AE60&lt;&gt;"",'CONTROL ASISTENCIA'!AF$53="ok"),CONCATENATE($B$21,IF('CONTROL ASISTENCIA'!AF22="","A",'CONTROL ASISTENCIA'!AF22),$B$21,","),"")</f>
        <v/>
      </c>
      <c r="AG60" s="131" t="str">
        <f aca="false">IF(AND(AF60&lt;&gt;"",'CONTROL ASISTENCIA'!AG$53="ok"),CONCATENATE($B$21,IF('CONTROL ASISTENCIA'!AG22="","A",'CONTROL ASISTENCIA'!AG22),$B$21,","),"")</f>
        <v/>
      </c>
      <c r="AH60" s="131" t="str">
        <f aca="false">IF(AND(AG60&lt;&gt;"",'CONTROL ASISTENCIA'!AH$53="ok"),CONCATENATE($B$21,IF('CONTROL ASISTENCIA'!AH22="","A",'CONTROL ASISTENCIA'!AH22),$B$21,","),"")</f>
        <v/>
      </c>
      <c r="AI60" s="131" t="str">
        <f aca="false">IF(AND(AH60&lt;&gt;"",'CONTROL ASISTENCIA'!AI$53="ok"),CONCATENATE($B$21,IF('CONTROL ASISTENCIA'!AI22="","A",'CONTROL ASISTENCIA'!AI22),$B$21,","),"")</f>
        <v/>
      </c>
      <c r="AJ60" s="131" t="str">
        <f aca="false">IF(AND(AI60&lt;&gt;"",'CONTROL ASISTENCIA'!AJ$53="ok"),CONCATENATE($B$21,IF('CONTROL ASISTENCIA'!AJ22="","A",'CONTROL ASISTENCIA'!AJ22),$B$21,","),"")</f>
        <v/>
      </c>
      <c r="AK60" s="131" t="str">
        <f aca="false">IF(AND(AJ60&lt;&gt;"",'CONTROL ASISTENCIA'!AK$53="ok"),CONCATENATE($B$21,IF('CONTROL ASISTENCIA'!AK22="","A",'CONTROL ASISTENCIA'!AK22),$B$21,","),"")</f>
        <v/>
      </c>
      <c r="AL60" s="131" t="str">
        <f aca="false">IF(AND(AK60&lt;&gt;"",'CONTROL ASISTENCIA'!AL$53="ok"),CONCATENATE($B$21,IF('CONTROL ASISTENCIA'!AL22="","A",'CONTROL ASISTENCIA'!AL22),$B$21,","),"")</f>
        <v/>
      </c>
      <c r="AM60" s="131" t="str">
        <f aca="false">IF(AND(AL60&lt;&gt;"",'CONTROL ASISTENCIA'!AM$53="ok"),CONCATENATE($B$21,IF('CONTROL ASISTENCIA'!AM22="","A",'CONTROL ASISTENCIA'!AM22),$B$21,","),"")</f>
        <v/>
      </c>
      <c r="AN60" s="131" t="str">
        <f aca="false">IF(AND(AM60&lt;&gt;"",'CONTROL ASISTENCIA'!AN$53="ok"),CONCATENATE($B$21,IF('CONTROL ASISTENCIA'!AN22="","A",'CONTROL ASISTENCIA'!AN22),$B$21,","),"")</f>
        <v/>
      </c>
      <c r="AO60" s="131" t="str">
        <f aca="false">IF(AND(AN60&lt;&gt;"",'CONTROL ASISTENCIA'!AO$53="ok"),CONCATENATE($B$21,IF('CONTROL ASISTENCIA'!AO22="","A",'CONTROL ASISTENCIA'!AO22),$B$21,","),"")</f>
        <v/>
      </c>
    </row>
    <row r="61" customFormat="false" ht="13.8" hidden="false" customHeight="false" outlineLevel="0" collapsed="false">
      <c r="A61" s="154" t="str">
        <f aca="false">IF('CONTROL ASISTENCIA'!A23&lt;&gt;0,'CONTROL ASISTENCIA'!A23,"")</f>
        <v/>
      </c>
      <c r="B61" s="131" t="str">
        <f aca="false">IF(AND(A61&lt;&gt;"",'CONTROL ASISTENCIA'!B$53="ok"),CONCATENATE($B$21,IF('CONTROL ASISTENCIA'!B23="","A",'CONTROL ASISTENCIA'!B23),$B$21,","),"")</f>
        <v/>
      </c>
      <c r="C61" s="131" t="str">
        <f aca="false">IF(AND(B61&lt;&gt;"",'CONTROL ASISTENCIA'!C$53="ok"),CONCATENATE($B$21,IF('CONTROL ASISTENCIA'!C23="","A",'CONTROL ASISTENCIA'!C23),$B$21,","),"")</f>
        <v/>
      </c>
      <c r="D61" s="131" t="str">
        <f aca="false">IF(AND(C61&lt;&gt;"",'CONTROL ASISTENCIA'!D$53="ok"),CONCATENATE($B$21,IF('CONTROL ASISTENCIA'!D23="","A",'CONTROL ASISTENCIA'!D23),$B$21,","),"")</f>
        <v/>
      </c>
      <c r="E61" s="131" t="str">
        <f aca="false">IF(AND(D61&lt;&gt;"",'CONTROL ASISTENCIA'!E$53="ok"),CONCATENATE($B$21,IF('CONTROL ASISTENCIA'!E23="","A",'CONTROL ASISTENCIA'!E23),$B$21,","),"")</f>
        <v/>
      </c>
      <c r="F61" s="131" t="str">
        <f aca="false">IF(AND(E61&lt;&gt;"",'CONTROL ASISTENCIA'!F$53="ok"),CONCATENATE($B$21,IF('CONTROL ASISTENCIA'!F23="","A",'CONTROL ASISTENCIA'!F23),$B$21,","),"")</f>
        <v/>
      </c>
      <c r="G61" s="131" t="str">
        <f aca="false">IF(AND(F61&lt;&gt;"",'CONTROL ASISTENCIA'!G$53="ok"),CONCATENATE($B$21,IF('CONTROL ASISTENCIA'!G23="","A",'CONTROL ASISTENCIA'!G23),$B$21,","),"")</f>
        <v/>
      </c>
      <c r="H61" s="131" t="str">
        <f aca="false">IF(AND(G61&lt;&gt;"",'CONTROL ASISTENCIA'!H$53="ok"),CONCATENATE($B$21,IF('CONTROL ASISTENCIA'!H23="","A",'CONTROL ASISTENCIA'!H23),$B$21,","),"")</f>
        <v/>
      </c>
      <c r="I61" s="131" t="str">
        <f aca="false">IF(AND(H61&lt;&gt;"",'CONTROL ASISTENCIA'!I$53="ok"),CONCATENATE($B$21,IF('CONTROL ASISTENCIA'!I23="","A",'CONTROL ASISTENCIA'!I23),$B$21,","),"")</f>
        <v/>
      </c>
      <c r="J61" s="131" t="str">
        <f aca="false">IF(AND(I61&lt;&gt;"",'CONTROL ASISTENCIA'!J$53="ok"),CONCATENATE($B$21,IF('CONTROL ASISTENCIA'!J23="","A",'CONTROL ASISTENCIA'!J23),$B$21,","),"")</f>
        <v/>
      </c>
      <c r="K61" s="131" t="str">
        <f aca="false">IF(AND(J61&lt;&gt;"",'CONTROL ASISTENCIA'!K$53="ok"),CONCATENATE($B$21,IF('CONTROL ASISTENCIA'!K23="","A",'CONTROL ASISTENCIA'!K23),$B$21,","),"")</f>
        <v/>
      </c>
      <c r="L61" s="131" t="str">
        <f aca="false">IF(AND(K61&lt;&gt;"",'CONTROL ASISTENCIA'!L$53="ok"),CONCATENATE($B$21,IF('CONTROL ASISTENCIA'!L23="","A",'CONTROL ASISTENCIA'!L23),$B$21,","),"")</f>
        <v/>
      </c>
      <c r="M61" s="131" t="str">
        <f aca="false">IF(AND(L61&lt;&gt;"",'CONTROL ASISTENCIA'!M$53="ok"),CONCATENATE($B$21,IF('CONTROL ASISTENCIA'!M23="","A",'CONTROL ASISTENCIA'!M23),$B$21,","),"")</f>
        <v/>
      </c>
      <c r="N61" s="131" t="str">
        <f aca="false">IF(AND(M61&lt;&gt;"",'CONTROL ASISTENCIA'!N$53="ok"),CONCATENATE($B$21,IF('CONTROL ASISTENCIA'!N23="","A",'CONTROL ASISTENCIA'!N23),$B$21,","),"")</f>
        <v/>
      </c>
      <c r="O61" s="131" t="str">
        <f aca="false">IF(AND(N61&lt;&gt;"",'CONTROL ASISTENCIA'!O$53="ok"),CONCATENATE($B$21,IF('CONTROL ASISTENCIA'!O23="","A",'CONTROL ASISTENCIA'!O23),$B$21,","),"")</f>
        <v/>
      </c>
      <c r="P61" s="131" t="str">
        <f aca="false">IF(AND(O61&lt;&gt;"",'CONTROL ASISTENCIA'!P$53="ok"),CONCATENATE($B$21,IF('CONTROL ASISTENCIA'!P23="","A",'CONTROL ASISTENCIA'!P23),$B$21,","),"")</f>
        <v/>
      </c>
      <c r="Q61" s="131" t="str">
        <f aca="false">IF(AND(P61&lt;&gt;"",'CONTROL ASISTENCIA'!Q$53="ok"),CONCATENATE($B$21,IF('CONTROL ASISTENCIA'!Q23="","A",'CONTROL ASISTENCIA'!Q23),$B$21,","),"")</f>
        <v/>
      </c>
      <c r="R61" s="131" t="str">
        <f aca="false">IF(AND(Q61&lt;&gt;"",'CONTROL ASISTENCIA'!R$53="ok"),CONCATENATE($B$21,IF('CONTROL ASISTENCIA'!R23="","A",'CONTROL ASISTENCIA'!R23),$B$21,","),"")</f>
        <v/>
      </c>
      <c r="S61" s="131" t="str">
        <f aca="false">IF(AND(R61&lt;&gt;"",'CONTROL ASISTENCIA'!S$53="ok"),CONCATENATE($B$21,IF('CONTROL ASISTENCIA'!S23="","A",'CONTROL ASISTENCIA'!S23),$B$21,","),"")</f>
        <v/>
      </c>
      <c r="T61" s="131" t="str">
        <f aca="false">IF(AND(S61&lt;&gt;"",'CONTROL ASISTENCIA'!T$53="ok"),CONCATENATE($B$21,IF('CONTROL ASISTENCIA'!T23="","A",'CONTROL ASISTENCIA'!T23),$B$21,","),"")</f>
        <v/>
      </c>
      <c r="U61" s="131" t="str">
        <f aca="false">IF(AND(T61&lt;&gt;"",'CONTROL ASISTENCIA'!U$53="ok"),CONCATENATE($B$21,IF('CONTROL ASISTENCIA'!U23="","A",'CONTROL ASISTENCIA'!U23),$B$21,","),"")</f>
        <v/>
      </c>
      <c r="V61" s="131" t="str">
        <f aca="false">IF(AND(U61&lt;&gt;"",'CONTROL ASISTENCIA'!V$53="ok"),CONCATENATE($B$21,IF('CONTROL ASISTENCIA'!V23="","A",'CONTROL ASISTENCIA'!V23),$B$21,","),"")</f>
        <v/>
      </c>
      <c r="W61" s="131" t="str">
        <f aca="false">IF(AND(V61&lt;&gt;"",'CONTROL ASISTENCIA'!W$53="ok"),CONCATENATE($B$21,IF('CONTROL ASISTENCIA'!W23="","A",'CONTROL ASISTENCIA'!W23),$B$21,","),"")</f>
        <v/>
      </c>
      <c r="X61" s="131" t="str">
        <f aca="false">IF(AND(W61&lt;&gt;"",'CONTROL ASISTENCIA'!X$53="ok"),CONCATENATE($B$21,IF('CONTROL ASISTENCIA'!X23="","A",'CONTROL ASISTENCIA'!X23),$B$21,","),"")</f>
        <v/>
      </c>
      <c r="Y61" s="131" t="str">
        <f aca="false">IF(AND(X61&lt;&gt;"",'CONTROL ASISTENCIA'!Y$53="ok"),CONCATENATE($B$21,IF('CONTROL ASISTENCIA'!Y23="","A",'CONTROL ASISTENCIA'!Y23),$B$21,","),"")</f>
        <v/>
      </c>
      <c r="Z61" s="131" t="str">
        <f aca="false">IF(AND(Y61&lt;&gt;"",'CONTROL ASISTENCIA'!Z$53="ok"),CONCATENATE($B$21,IF('CONTROL ASISTENCIA'!Z23="","A",'CONTROL ASISTENCIA'!Z23),$B$21,","),"")</f>
        <v/>
      </c>
      <c r="AA61" s="131" t="str">
        <f aca="false">IF(AND(Z61&lt;&gt;"",'CONTROL ASISTENCIA'!AA$53="ok"),CONCATENATE($B$21,IF('CONTROL ASISTENCIA'!AA23="","A",'CONTROL ASISTENCIA'!AA23),$B$21,","),"")</f>
        <v/>
      </c>
      <c r="AB61" s="131" t="str">
        <f aca="false">IF(AND(AA61&lt;&gt;"",'CONTROL ASISTENCIA'!AB$53="ok"),CONCATENATE($B$21,IF('CONTROL ASISTENCIA'!AB23="","A",'CONTROL ASISTENCIA'!AB23),$B$21,","),"")</f>
        <v/>
      </c>
      <c r="AC61" s="131" t="str">
        <f aca="false">IF(AND(AB61&lt;&gt;"",'CONTROL ASISTENCIA'!AC$53="ok"),CONCATENATE($B$21,IF('CONTROL ASISTENCIA'!AC23="","A",'CONTROL ASISTENCIA'!AC23),$B$21,","),"")</f>
        <v/>
      </c>
      <c r="AD61" s="131" t="str">
        <f aca="false">IF(AND(AC61&lt;&gt;"",'CONTROL ASISTENCIA'!AD$53="ok"),CONCATENATE($B$21,IF('CONTROL ASISTENCIA'!AD23="","A",'CONTROL ASISTENCIA'!AD23),$B$21,","),"")</f>
        <v/>
      </c>
      <c r="AE61" s="131" t="str">
        <f aca="false">IF(AND(AD61&lt;&gt;"",'CONTROL ASISTENCIA'!AE$53="ok"),CONCATENATE($B$21,IF('CONTROL ASISTENCIA'!AE23="","A",'CONTROL ASISTENCIA'!AE23),$B$21,","),"")</f>
        <v/>
      </c>
      <c r="AF61" s="131" t="str">
        <f aca="false">IF(AND(AE61&lt;&gt;"",'CONTROL ASISTENCIA'!AF$53="ok"),CONCATENATE($B$21,IF('CONTROL ASISTENCIA'!AF23="","A",'CONTROL ASISTENCIA'!AF23),$B$21,","),"")</f>
        <v/>
      </c>
      <c r="AG61" s="131" t="str">
        <f aca="false">IF(AND(AF61&lt;&gt;"",'CONTROL ASISTENCIA'!AG$53="ok"),CONCATENATE($B$21,IF('CONTROL ASISTENCIA'!AG23="","A",'CONTROL ASISTENCIA'!AG23),$B$21,","),"")</f>
        <v/>
      </c>
      <c r="AH61" s="131" t="str">
        <f aca="false">IF(AND(AG61&lt;&gt;"",'CONTROL ASISTENCIA'!AH$53="ok"),CONCATENATE($B$21,IF('CONTROL ASISTENCIA'!AH23="","A",'CONTROL ASISTENCIA'!AH23),$B$21,","),"")</f>
        <v/>
      </c>
      <c r="AI61" s="131" t="str">
        <f aca="false">IF(AND(AH61&lt;&gt;"",'CONTROL ASISTENCIA'!AI$53="ok"),CONCATENATE($B$21,IF('CONTROL ASISTENCIA'!AI23="","A",'CONTROL ASISTENCIA'!AI23),$B$21,","),"")</f>
        <v/>
      </c>
      <c r="AJ61" s="131" t="str">
        <f aca="false">IF(AND(AI61&lt;&gt;"",'CONTROL ASISTENCIA'!AJ$53="ok"),CONCATENATE($B$21,IF('CONTROL ASISTENCIA'!AJ23="","A",'CONTROL ASISTENCIA'!AJ23),$B$21,","),"")</f>
        <v/>
      </c>
      <c r="AK61" s="131" t="str">
        <f aca="false">IF(AND(AJ61&lt;&gt;"",'CONTROL ASISTENCIA'!AK$53="ok"),CONCATENATE($B$21,IF('CONTROL ASISTENCIA'!AK23="","A",'CONTROL ASISTENCIA'!AK23),$B$21,","),"")</f>
        <v/>
      </c>
      <c r="AL61" s="131" t="str">
        <f aca="false">IF(AND(AK61&lt;&gt;"",'CONTROL ASISTENCIA'!AL$53="ok"),CONCATENATE($B$21,IF('CONTROL ASISTENCIA'!AL23="","A",'CONTROL ASISTENCIA'!AL23),$B$21,","),"")</f>
        <v/>
      </c>
      <c r="AM61" s="131" t="str">
        <f aca="false">IF(AND(AL61&lt;&gt;"",'CONTROL ASISTENCIA'!AM$53="ok"),CONCATENATE($B$21,IF('CONTROL ASISTENCIA'!AM23="","A",'CONTROL ASISTENCIA'!AM23),$B$21,","),"")</f>
        <v/>
      </c>
      <c r="AN61" s="131" t="str">
        <f aca="false">IF(AND(AM61&lt;&gt;"",'CONTROL ASISTENCIA'!AN$53="ok"),CONCATENATE($B$21,IF('CONTROL ASISTENCIA'!AN23="","A",'CONTROL ASISTENCIA'!AN23),$B$21,","),"")</f>
        <v/>
      </c>
      <c r="AO61" s="131" t="str">
        <f aca="false">IF(AND(AN61&lt;&gt;"",'CONTROL ASISTENCIA'!AO$53="ok"),CONCATENATE($B$21,IF('CONTROL ASISTENCIA'!AO23="","A",'CONTROL ASISTENCIA'!AO23),$B$21,","),"")</f>
        <v/>
      </c>
    </row>
    <row r="62" customFormat="false" ht="13.8" hidden="false" customHeight="false" outlineLevel="0" collapsed="false">
      <c r="A62" s="154" t="str">
        <f aca="false">IF('CONTROL ASISTENCIA'!A24&lt;&gt;0,'CONTROL ASISTENCIA'!A24,"")</f>
        <v/>
      </c>
      <c r="B62" s="131" t="str">
        <f aca="false">IF(AND(A62&lt;&gt;"",'CONTROL ASISTENCIA'!B$53="ok"),CONCATENATE($B$21,IF('CONTROL ASISTENCIA'!B24="","A",'CONTROL ASISTENCIA'!B24),$B$21,","),"")</f>
        <v/>
      </c>
      <c r="C62" s="131" t="str">
        <f aca="false">IF(AND(B62&lt;&gt;"",'CONTROL ASISTENCIA'!C$53="ok"),CONCATENATE($B$21,IF('CONTROL ASISTENCIA'!C24="","A",'CONTROL ASISTENCIA'!C24),$B$21,","),"")</f>
        <v/>
      </c>
      <c r="D62" s="131" t="str">
        <f aca="false">IF(AND(C62&lt;&gt;"",'CONTROL ASISTENCIA'!D$53="ok"),CONCATENATE($B$21,IF('CONTROL ASISTENCIA'!D24="","A",'CONTROL ASISTENCIA'!D24),$B$21,","),"")</f>
        <v/>
      </c>
      <c r="E62" s="131" t="str">
        <f aca="false">IF(AND(D62&lt;&gt;"",'CONTROL ASISTENCIA'!E$53="ok"),CONCATENATE($B$21,IF('CONTROL ASISTENCIA'!E24="","A",'CONTROL ASISTENCIA'!E24),$B$21,","),"")</f>
        <v/>
      </c>
      <c r="F62" s="131" t="str">
        <f aca="false">IF(AND(E62&lt;&gt;"",'CONTROL ASISTENCIA'!F$53="ok"),CONCATENATE($B$21,IF('CONTROL ASISTENCIA'!F24="","A",'CONTROL ASISTENCIA'!F24),$B$21,","),"")</f>
        <v/>
      </c>
      <c r="G62" s="131" t="str">
        <f aca="false">IF(AND(F62&lt;&gt;"",'CONTROL ASISTENCIA'!G$53="ok"),CONCATENATE($B$21,IF('CONTROL ASISTENCIA'!G24="","A",'CONTROL ASISTENCIA'!G24),$B$21,","),"")</f>
        <v/>
      </c>
      <c r="H62" s="131" t="str">
        <f aca="false">IF(AND(G62&lt;&gt;"",'CONTROL ASISTENCIA'!H$53="ok"),CONCATENATE($B$21,IF('CONTROL ASISTENCIA'!H24="","A",'CONTROL ASISTENCIA'!H24),$B$21,","),"")</f>
        <v/>
      </c>
      <c r="I62" s="131" t="str">
        <f aca="false">IF(AND(H62&lt;&gt;"",'CONTROL ASISTENCIA'!I$53="ok"),CONCATENATE($B$21,IF('CONTROL ASISTENCIA'!I24="","A",'CONTROL ASISTENCIA'!I24),$B$21,","),"")</f>
        <v/>
      </c>
      <c r="J62" s="131" t="str">
        <f aca="false">IF(AND(I62&lt;&gt;"",'CONTROL ASISTENCIA'!J$53="ok"),CONCATENATE($B$21,IF('CONTROL ASISTENCIA'!J24="","A",'CONTROL ASISTENCIA'!J24),$B$21,","),"")</f>
        <v/>
      </c>
      <c r="K62" s="131" t="str">
        <f aca="false">IF(AND(J62&lt;&gt;"",'CONTROL ASISTENCIA'!K$53="ok"),CONCATENATE($B$21,IF('CONTROL ASISTENCIA'!K24="","A",'CONTROL ASISTENCIA'!K24),$B$21,","),"")</f>
        <v/>
      </c>
      <c r="L62" s="131" t="str">
        <f aca="false">IF(AND(K62&lt;&gt;"",'CONTROL ASISTENCIA'!L$53="ok"),CONCATENATE($B$21,IF('CONTROL ASISTENCIA'!L24="","A",'CONTROL ASISTENCIA'!L24),$B$21,","),"")</f>
        <v/>
      </c>
      <c r="M62" s="131" t="str">
        <f aca="false">IF(AND(L62&lt;&gt;"",'CONTROL ASISTENCIA'!M$53="ok"),CONCATENATE($B$21,IF('CONTROL ASISTENCIA'!M24="","A",'CONTROL ASISTENCIA'!M24),$B$21,","),"")</f>
        <v/>
      </c>
      <c r="N62" s="131" t="str">
        <f aca="false">IF(AND(M62&lt;&gt;"",'CONTROL ASISTENCIA'!N$53="ok"),CONCATENATE($B$21,IF('CONTROL ASISTENCIA'!N24="","A",'CONTROL ASISTENCIA'!N24),$B$21,","),"")</f>
        <v/>
      </c>
      <c r="O62" s="131" t="str">
        <f aca="false">IF(AND(N62&lt;&gt;"",'CONTROL ASISTENCIA'!O$53="ok"),CONCATENATE($B$21,IF('CONTROL ASISTENCIA'!O24="","A",'CONTROL ASISTENCIA'!O24),$B$21,","),"")</f>
        <v/>
      </c>
      <c r="P62" s="131" t="str">
        <f aca="false">IF(AND(O62&lt;&gt;"",'CONTROL ASISTENCIA'!P$53="ok"),CONCATENATE($B$21,IF('CONTROL ASISTENCIA'!P24="","A",'CONTROL ASISTENCIA'!P24),$B$21,","),"")</f>
        <v/>
      </c>
      <c r="Q62" s="131" t="str">
        <f aca="false">IF(AND(P62&lt;&gt;"",'CONTROL ASISTENCIA'!Q$53="ok"),CONCATENATE($B$21,IF('CONTROL ASISTENCIA'!Q24="","A",'CONTROL ASISTENCIA'!Q24),$B$21,","),"")</f>
        <v/>
      </c>
      <c r="R62" s="131" t="str">
        <f aca="false">IF(AND(Q62&lt;&gt;"",'CONTROL ASISTENCIA'!R$53="ok"),CONCATENATE($B$21,IF('CONTROL ASISTENCIA'!R24="","A",'CONTROL ASISTENCIA'!R24),$B$21,","),"")</f>
        <v/>
      </c>
      <c r="S62" s="131" t="str">
        <f aca="false">IF(AND(R62&lt;&gt;"",'CONTROL ASISTENCIA'!S$53="ok"),CONCATENATE($B$21,IF('CONTROL ASISTENCIA'!S24="","A",'CONTROL ASISTENCIA'!S24),$B$21,","),"")</f>
        <v/>
      </c>
      <c r="T62" s="131" t="str">
        <f aca="false">IF(AND(S62&lt;&gt;"",'CONTROL ASISTENCIA'!T$53="ok"),CONCATENATE($B$21,IF('CONTROL ASISTENCIA'!T24="","A",'CONTROL ASISTENCIA'!T24),$B$21,","),"")</f>
        <v/>
      </c>
      <c r="U62" s="131" t="str">
        <f aca="false">IF(AND(T62&lt;&gt;"",'CONTROL ASISTENCIA'!U$53="ok"),CONCATENATE($B$21,IF('CONTROL ASISTENCIA'!U24="","A",'CONTROL ASISTENCIA'!U24),$B$21,","),"")</f>
        <v/>
      </c>
      <c r="V62" s="131" t="str">
        <f aca="false">IF(AND(U62&lt;&gt;"",'CONTROL ASISTENCIA'!V$53="ok"),CONCATENATE($B$21,IF('CONTROL ASISTENCIA'!V24="","A",'CONTROL ASISTENCIA'!V24),$B$21,","),"")</f>
        <v/>
      </c>
      <c r="W62" s="131" t="str">
        <f aca="false">IF(AND(V62&lt;&gt;"",'CONTROL ASISTENCIA'!W$53="ok"),CONCATENATE($B$21,IF('CONTROL ASISTENCIA'!W24="","A",'CONTROL ASISTENCIA'!W24),$B$21,","),"")</f>
        <v/>
      </c>
      <c r="X62" s="131" t="str">
        <f aca="false">IF(AND(W62&lt;&gt;"",'CONTROL ASISTENCIA'!X$53="ok"),CONCATENATE($B$21,IF('CONTROL ASISTENCIA'!X24="","A",'CONTROL ASISTENCIA'!X24),$B$21,","),"")</f>
        <v/>
      </c>
      <c r="Y62" s="131" t="str">
        <f aca="false">IF(AND(X62&lt;&gt;"",'CONTROL ASISTENCIA'!Y$53="ok"),CONCATENATE($B$21,IF('CONTROL ASISTENCIA'!Y24="","A",'CONTROL ASISTENCIA'!Y24),$B$21,","),"")</f>
        <v/>
      </c>
      <c r="Z62" s="131" t="str">
        <f aca="false">IF(AND(Y62&lt;&gt;"",'CONTROL ASISTENCIA'!Z$53="ok"),CONCATENATE($B$21,IF('CONTROL ASISTENCIA'!Z24="","A",'CONTROL ASISTENCIA'!Z24),$B$21,","),"")</f>
        <v/>
      </c>
      <c r="AA62" s="131" t="str">
        <f aca="false">IF(AND(Z62&lt;&gt;"",'CONTROL ASISTENCIA'!AA$53="ok"),CONCATENATE($B$21,IF('CONTROL ASISTENCIA'!AA24="","A",'CONTROL ASISTENCIA'!AA24),$B$21,","),"")</f>
        <v/>
      </c>
      <c r="AB62" s="131" t="str">
        <f aca="false">IF(AND(AA62&lt;&gt;"",'CONTROL ASISTENCIA'!AB$53="ok"),CONCATENATE($B$21,IF('CONTROL ASISTENCIA'!AB24="","A",'CONTROL ASISTENCIA'!AB24),$B$21,","),"")</f>
        <v/>
      </c>
      <c r="AC62" s="131" t="str">
        <f aca="false">IF(AND(AB62&lt;&gt;"",'CONTROL ASISTENCIA'!AC$53="ok"),CONCATENATE($B$21,IF('CONTROL ASISTENCIA'!AC24="","A",'CONTROL ASISTENCIA'!AC24),$B$21,","),"")</f>
        <v/>
      </c>
      <c r="AD62" s="131" t="str">
        <f aca="false">IF(AND(AC62&lt;&gt;"",'CONTROL ASISTENCIA'!AD$53="ok"),CONCATENATE($B$21,IF('CONTROL ASISTENCIA'!AD24="","A",'CONTROL ASISTENCIA'!AD24),$B$21,","),"")</f>
        <v/>
      </c>
      <c r="AE62" s="131" t="str">
        <f aca="false">IF(AND(AD62&lt;&gt;"",'CONTROL ASISTENCIA'!AE$53="ok"),CONCATENATE($B$21,IF('CONTROL ASISTENCIA'!AE24="","A",'CONTROL ASISTENCIA'!AE24),$B$21,","),"")</f>
        <v/>
      </c>
      <c r="AF62" s="131" t="str">
        <f aca="false">IF(AND(AE62&lt;&gt;"",'CONTROL ASISTENCIA'!AF$53="ok"),CONCATENATE($B$21,IF('CONTROL ASISTENCIA'!AF24="","A",'CONTROL ASISTENCIA'!AF24),$B$21,","),"")</f>
        <v/>
      </c>
      <c r="AG62" s="131" t="str">
        <f aca="false">IF(AND(AF62&lt;&gt;"",'CONTROL ASISTENCIA'!AG$53="ok"),CONCATENATE($B$21,IF('CONTROL ASISTENCIA'!AG24="","A",'CONTROL ASISTENCIA'!AG24),$B$21,","),"")</f>
        <v/>
      </c>
      <c r="AH62" s="131" t="str">
        <f aca="false">IF(AND(AG62&lt;&gt;"",'CONTROL ASISTENCIA'!AH$53="ok"),CONCATENATE($B$21,IF('CONTROL ASISTENCIA'!AH24="","A",'CONTROL ASISTENCIA'!AH24),$B$21,","),"")</f>
        <v/>
      </c>
      <c r="AI62" s="131" t="str">
        <f aca="false">IF(AND(AH62&lt;&gt;"",'CONTROL ASISTENCIA'!AI$53="ok"),CONCATENATE($B$21,IF('CONTROL ASISTENCIA'!AI24="","A",'CONTROL ASISTENCIA'!AI24),$B$21,","),"")</f>
        <v/>
      </c>
      <c r="AJ62" s="131" t="str">
        <f aca="false">IF(AND(AI62&lt;&gt;"",'CONTROL ASISTENCIA'!AJ$53="ok"),CONCATENATE($B$21,IF('CONTROL ASISTENCIA'!AJ24="","A",'CONTROL ASISTENCIA'!AJ24),$B$21,","),"")</f>
        <v/>
      </c>
      <c r="AK62" s="131" t="str">
        <f aca="false">IF(AND(AJ62&lt;&gt;"",'CONTROL ASISTENCIA'!AK$53="ok"),CONCATENATE($B$21,IF('CONTROL ASISTENCIA'!AK24="","A",'CONTROL ASISTENCIA'!AK24),$B$21,","),"")</f>
        <v/>
      </c>
      <c r="AL62" s="131" t="str">
        <f aca="false">IF(AND(AK62&lt;&gt;"",'CONTROL ASISTENCIA'!AL$53="ok"),CONCATENATE($B$21,IF('CONTROL ASISTENCIA'!AL24="","A",'CONTROL ASISTENCIA'!AL24),$B$21,","),"")</f>
        <v/>
      </c>
      <c r="AM62" s="131" t="str">
        <f aca="false">IF(AND(AL62&lt;&gt;"",'CONTROL ASISTENCIA'!AM$53="ok"),CONCATENATE($B$21,IF('CONTROL ASISTENCIA'!AM24="","A",'CONTROL ASISTENCIA'!AM24),$B$21,","),"")</f>
        <v/>
      </c>
      <c r="AN62" s="131" t="str">
        <f aca="false">IF(AND(AM62&lt;&gt;"",'CONTROL ASISTENCIA'!AN$53="ok"),CONCATENATE($B$21,IF('CONTROL ASISTENCIA'!AN24="","A",'CONTROL ASISTENCIA'!AN24),$B$21,","),"")</f>
        <v/>
      </c>
      <c r="AO62" s="131" t="str">
        <f aca="false">IF(AND(AN62&lt;&gt;"",'CONTROL ASISTENCIA'!AO$53="ok"),CONCATENATE($B$21,IF('CONTROL ASISTENCIA'!AO24="","A",'CONTROL ASISTENCIA'!AO24),$B$21,","),"")</f>
        <v/>
      </c>
    </row>
    <row r="63" customFormat="false" ht="13.8" hidden="false" customHeight="false" outlineLevel="0" collapsed="false">
      <c r="A63" s="154" t="str">
        <f aca="false">IF('CONTROL ASISTENCIA'!A25&lt;&gt;0,'CONTROL ASISTENCIA'!A25,"")</f>
        <v/>
      </c>
      <c r="B63" s="131" t="str">
        <f aca="false">IF(AND(A63&lt;&gt;"",'CONTROL ASISTENCIA'!B$53="ok"),CONCATENATE($B$21,IF('CONTROL ASISTENCIA'!B25="","A",'CONTROL ASISTENCIA'!B25),$B$21,","),"")</f>
        <v/>
      </c>
      <c r="C63" s="131" t="str">
        <f aca="false">IF(AND(B63&lt;&gt;"",'CONTROL ASISTENCIA'!C$53="ok"),CONCATENATE($B$21,IF('CONTROL ASISTENCIA'!C25="","A",'CONTROL ASISTENCIA'!C25),$B$21,","),"")</f>
        <v/>
      </c>
      <c r="D63" s="131" t="str">
        <f aca="false">IF(AND(C63&lt;&gt;"",'CONTROL ASISTENCIA'!D$53="ok"),CONCATENATE($B$21,IF('CONTROL ASISTENCIA'!D25="","A",'CONTROL ASISTENCIA'!D25),$B$21,","),"")</f>
        <v/>
      </c>
      <c r="E63" s="131" t="str">
        <f aca="false">IF(AND(D63&lt;&gt;"",'CONTROL ASISTENCIA'!E$53="ok"),CONCATENATE($B$21,IF('CONTROL ASISTENCIA'!E25="","A",'CONTROL ASISTENCIA'!E25),$B$21,","),"")</f>
        <v/>
      </c>
      <c r="F63" s="131" t="str">
        <f aca="false">IF(AND(E63&lt;&gt;"",'CONTROL ASISTENCIA'!F$53="ok"),CONCATENATE($B$21,IF('CONTROL ASISTENCIA'!F25="","A",'CONTROL ASISTENCIA'!F25),$B$21,","),"")</f>
        <v/>
      </c>
      <c r="G63" s="131" t="str">
        <f aca="false">IF(AND(F63&lt;&gt;"",'CONTROL ASISTENCIA'!G$53="ok"),CONCATENATE($B$21,IF('CONTROL ASISTENCIA'!G25="","A",'CONTROL ASISTENCIA'!G25),$B$21,","),"")</f>
        <v/>
      </c>
      <c r="H63" s="131" t="str">
        <f aca="false">IF(AND(G63&lt;&gt;"",'CONTROL ASISTENCIA'!H$53="ok"),CONCATENATE($B$21,IF('CONTROL ASISTENCIA'!H25="","A",'CONTROL ASISTENCIA'!H25),$B$21,","),"")</f>
        <v/>
      </c>
      <c r="I63" s="131" t="str">
        <f aca="false">IF(AND(H63&lt;&gt;"",'CONTROL ASISTENCIA'!I$53="ok"),CONCATENATE($B$21,IF('CONTROL ASISTENCIA'!I25="","A",'CONTROL ASISTENCIA'!I25),$B$21,","),"")</f>
        <v/>
      </c>
      <c r="J63" s="131" t="str">
        <f aca="false">IF(AND(I63&lt;&gt;"",'CONTROL ASISTENCIA'!J$53="ok"),CONCATENATE($B$21,IF('CONTROL ASISTENCIA'!J25="","A",'CONTROL ASISTENCIA'!J25),$B$21,","),"")</f>
        <v/>
      </c>
      <c r="K63" s="131" t="str">
        <f aca="false">IF(AND(J63&lt;&gt;"",'CONTROL ASISTENCIA'!K$53="ok"),CONCATENATE($B$21,IF('CONTROL ASISTENCIA'!K25="","A",'CONTROL ASISTENCIA'!K25),$B$21,","),"")</f>
        <v/>
      </c>
      <c r="L63" s="131" t="str">
        <f aca="false">IF(AND(K63&lt;&gt;"",'CONTROL ASISTENCIA'!L$53="ok"),CONCATENATE($B$21,IF('CONTROL ASISTENCIA'!L25="","A",'CONTROL ASISTENCIA'!L25),$B$21,","),"")</f>
        <v/>
      </c>
      <c r="M63" s="131" t="str">
        <f aca="false">IF(AND(L63&lt;&gt;"",'CONTROL ASISTENCIA'!M$53="ok"),CONCATENATE($B$21,IF('CONTROL ASISTENCIA'!M25="","A",'CONTROL ASISTENCIA'!M25),$B$21,","),"")</f>
        <v/>
      </c>
      <c r="N63" s="131" t="str">
        <f aca="false">IF(AND(M63&lt;&gt;"",'CONTROL ASISTENCIA'!N$53="ok"),CONCATENATE($B$21,IF('CONTROL ASISTENCIA'!N25="","A",'CONTROL ASISTENCIA'!N25),$B$21,","),"")</f>
        <v/>
      </c>
      <c r="O63" s="131" t="str">
        <f aca="false">IF(AND(N63&lt;&gt;"",'CONTROL ASISTENCIA'!O$53="ok"),CONCATENATE($B$21,IF('CONTROL ASISTENCIA'!O25="","A",'CONTROL ASISTENCIA'!O25),$B$21,","),"")</f>
        <v/>
      </c>
      <c r="P63" s="131" t="str">
        <f aca="false">IF(AND(O63&lt;&gt;"",'CONTROL ASISTENCIA'!P$53="ok"),CONCATENATE($B$21,IF('CONTROL ASISTENCIA'!P25="","A",'CONTROL ASISTENCIA'!P25),$B$21,","),"")</f>
        <v/>
      </c>
      <c r="Q63" s="131" t="str">
        <f aca="false">IF(AND(P63&lt;&gt;"",'CONTROL ASISTENCIA'!Q$53="ok"),CONCATENATE($B$21,IF('CONTROL ASISTENCIA'!Q25="","A",'CONTROL ASISTENCIA'!Q25),$B$21,","),"")</f>
        <v/>
      </c>
      <c r="R63" s="131" t="str">
        <f aca="false">IF(AND(Q63&lt;&gt;"",'CONTROL ASISTENCIA'!R$53="ok"),CONCATENATE($B$21,IF('CONTROL ASISTENCIA'!R25="","A",'CONTROL ASISTENCIA'!R25),$B$21,","),"")</f>
        <v/>
      </c>
      <c r="S63" s="131" t="str">
        <f aca="false">IF(AND(R63&lt;&gt;"",'CONTROL ASISTENCIA'!S$53="ok"),CONCATENATE($B$21,IF('CONTROL ASISTENCIA'!S25="","A",'CONTROL ASISTENCIA'!S25),$B$21,","),"")</f>
        <v/>
      </c>
      <c r="T63" s="131" t="str">
        <f aca="false">IF(AND(S63&lt;&gt;"",'CONTROL ASISTENCIA'!T$53="ok"),CONCATENATE($B$21,IF('CONTROL ASISTENCIA'!T25="","A",'CONTROL ASISTENCIA'!T25),$B$21,","),"")</f>
        <v/>
      </c>
      <c r="U63" s="131" t="str">
        <f aca="false">IF(AND(T63&lt;&gt;"",'CONTROL ASISTENCIA'!U$53="ok"),CONCATENATE($B$21,IF('CONTROL ASISTENCIA'!U25="","A",'CONTROL ASISTENCIA'!U25),$B$21,","),"")</f>
        <v/>
      </c>
      <c r="V63" s="131" t="str">
        <f aca="false">IF(AND(U63&lt;&gt;"",'CONTROL ASISTENCIA'!V$53="ok"),CONCATENATE($B$21,IF('CONTROL ASISTENCIA'!V25="","A",'CONTROL ASISTENCIA'!V25),$B$21,","),"")</f>
        <v/>
      </c>
      <c r="W63" s="131" t="str">
        <f aca="false">IF(AND(V63&lt;&gt;"",'CONTROL ASISTENCIA'!W$53="ok"),CONCATENATE($B$21,IF('CONTROL ASISTENCIA'!W25="","A",'CONTROL ASISTENCIA'!W25),$B$21,","),"")</f>
        <v/>
      </c>
      <c r="X63" s="131" t="str">
        <f aca="false">IF(AND(W63&lt;&gt;"",'CONTROL ASISTENCIA'!X$53="ok"),CONCATENATE($B$21,IF('CONTROL ASISTENCIA'!X25="","A",'CONTROL ASISTENCIA'!X25),$B$21,","),"")</f>
        <v/>
      </c>
      <c r="Y63" s="131" t="str">
        <f aca="false">IF(AND(X63&lt;&gt;"",'CONTROL ASISTENCIA'!Y$53="ok"),CONCATENATE($B$21,IF('CONTROL ASISTENCIA'!Y25="","A",'CONTROL ASISTENCIA'!Y25),$B$21,","),"")</f>
        <v/>
      </c>
      <c r="Z63" s="131" t="str">
        <f aca="false">IF(AND(Y63&lt;&gt;"",'CONTROL ASISTENCIA'!Z$53="ok"),CONCATENATE($B$21,IF('CONTROL ASISTENCIA'!Z25="","A",'CONTROL ASISTENCIA'!Z25),$B$21,","),"")</f>
        <v/>
      </c>
      <c r="AA63" s="131" t="str">
        <f aca="false">IF(AND(Z63&lt;&gt;"",'CONTROL ASISTENCIA'!AA$53="ok"),CONCATENATE($B$21,IF('CONTROL ASISTENCIA'!AA25="","A",'CONTROL ASISTENCIA'!AA25),$B$21,","),"")</f>
        <v/>
      </c>
      <c r="AB63" s="131" t="str">
        <f aca="false">IF(AND(AA63&lt;&gt;"",'CONTROL ASISTENCIA'!AB$53="ok"),CONCATENATE($B$21,IF('CONTROL ASISTENCIA'!AB25="","A",'CONTROL ASISTENCIA'!AB25),$B$21,","),"")</f>
        <v/>
      </c>
      <c r="AC63" s="131" t="str">
        <f aca="false">IF(AND(AB63&lt;&gt;"",'CONTROL ASISTENCIA'!AC$53="ok"),CONCATENATE($B$21,IF('CONTROL ASISTENCIA'!AC25="","A",'CONTROL ASISTENCIA'!AC25),$B$21,","),"")</f>
        <v/>
      </c>
      <c r="AD63" s="131" t="str">
        <f aca="false">IF(AND(AC63&lt;&gt;"",'CONTROL ASISTENCIA'!AD$53="ok"),CONCATENATE($B$21,IF('CONTROL ASISTENCIA'!AD25="","A",'CONTROL ASISTENCIA'!AD25),$B$21,","),"")</f>
        <v/>
      </c>
      <c r="AE63" s="131" t="str">
        <f aca="false">IF(AND(AD63&lt;&gt;"",'CONTROL ASISTENCIA'!AE$53="ok"),CONCATENATE($B$21,IF('CONTROL ASISTENCIA'!AE25="","A",'CONTROL ASISTENCIA'!AE25),$B$21,","),"")</f>
        <v/>
      </c>
      <c r="AF63" s="131" t="str">
        <f aca="false">IF(AND(AE63&lt;&gt;"",'CONTROL ASISTENCIA'!AF$53="ok"),CONCATENATE($B$21,IF('CONTROL ASISTENCIA'!AF25="","A",'CONTROL ASISTENCIA'!AF25),$B$21,","),"")</f>
        <v/>
      </c>
      <c r="AG63" s="131" t="str">
        <f aca="false">IF(AND(AF63&lt;&gt;"",'CONTROL ASISTENCIA'!AG$53="ok"),CONCATENATE($B$21,IF('CONTROL ASISTENCIA'!AG25="","A",'CONTROL ASISTENCIA'!AG25),$B$21,","),"")</f>
        <v/>
      </c>
      <c r="AH63" s="131" t="str">
        <f aca="false">IF(AND(AG63&lt;&gt;"",'CONTROL ASISTENCIA'!AH$53="ok"),CONCATENATE($B$21,IF('CONTROL ASISTENCIA'!AH25="","A",'CONTROL ASISTENCIA'!AH25),$B$21,","),"")</f>
        <v/>
      </c>
      <c r="AI63" s="131" t="str">
        <f aca="false">IF(AND(AH63&lt;&gt;"",'CONTROL ASISTENCIA'!AI$53="ok"),CONCATENATE($B$21,IF('CONTROL ASISTENCIA'!AI25="","A",'CONTROL ASISTENCIA'!AI25),$B$21,","),"")</f>
        <v/>
      </c>
      <c r="AJ63" s="131" t="str">
        <f aca="false">IF(AND(AI63&lt;&gt;"",'CONTROL ASISTENCIA'!AJ$53="ok"),CONCATENATE($B$21,IF('CONTROL ASISTENCIA'!AJ25="","A",'CONTROL ASISTENCIA'!AJ25),$B$21,","),"")</f>
        <v/>
      </c>
      <c r="AK63" s="131" t="str">
        <f aca="false">IF(AND(AJ63&lt;&gt;"",'CONTROL ASISTENCIA'!AK$53="ok"),CONCATENATE($B$21,IF('CONTROL ASISTENCIA'!AK25="","A",'CONTROL ASISTENCIA'!AK25),$B$21,","),"")</f>
        <v/>
      </c>
      <c r="AL63" s="131" t="str">
        <f aca="false">IF(AND(AK63&lt;&gt;"",'CONTROL ASISTENCIA'!AL$53="ok"),CONCATENATE($B$21,IF('CONTROL ASISTENCIA'!AL25="","A",'CONTROL ASISTENCIA'!AL25),$B$21,","),"")</f>
        <v/>
      </c>
      <c r="AM63" s="131" t="str">
        <f aca="false">IF(AND(AL63&lt;&gt;"",'CONTROL ASISTENCIA'!AM$53="ok"),CONCATENATE($B$21,IF('CONTROL ASISTENCIA'!AM25="","A",'CONTROL ASISTENCIA'!AM25),$B$21,","),"")</f>
        <v/>
      </c>
      <c r="AN63" s="131" t="str">
        <f aca="false">IF(AND(AM63&lt;&gt;"",'CONTROL ASISTENCIA'!AN$53="ok"),CONCATENATE($B$21,IF('CONTROL ASISTENCIA'!AN25="","A",'CONTROL ASISTENCIA'!AN25),$B$21,","),"")</f>
        <v/>
      </c>
      <c r="AO63" s="131" t="str">
        <f aca="false">IF(AND(AN63&lt;&gt;"",'CONTROL ASISTENCIA'!AO$53="ok"),CONCATENATE($B$21,IF('CONTROL ASISTENCIA'!AO25="","A",'CONTROL ASISTENCIA'!AO25),$B$21,","),"")</f>
        <v/>
      </c>
    </row>
    <row r="64" customFormat="false" ht="13.8" hidden="false" customHeight="false" outlineLevel="0" collapsed="false">
      <c r="A64" s="154" t="str">
        <f aca="false">IF('CONTROL ASISTENCIA'!A26&lt;&gt;0,'CONTROL ASISTENCIA'!A26,"")</f>
        <v/>
      </c>
      <c r="B64" s="131" t="str">
        <f aca="false">IF(AND(A64&lt;&gt;"",'CONTROL ASISTENCIA'!B$53="ok"),CONCATENATE($B$21,IF('CONTROL ASISTENCIA'!B26="","A",'CONTROL ASISTENCIA'!B26),$B$21,","),"")</f>
        <v/>
      </c>
      <c r="C64" s="131" t="str">
        <f aca="false">IF(AND(B64&lt;&gt;"",'CONTROL ASISTENCIA'!C$53="ok"),CONCATENATE($B$21,IF('CONTROL ASISTENCIA'!C26="","A",'CONTROL ASISTENCIA'!C26),$B$21,","),"")</f>
        <v/>
      </c>
      <c r="D64" s="131" t="str">
        <f aca="false">IF(AND(C64&lt;&gt;"",'CONTROL ASISTENCIA'!D$53="ok"),CONCATENATE($B$21,IF('CONTROL ASISTENCIA'!D26="","A",'CONTROL ASISTENCIA'!D26),$B$21,","),"")</f>
        <v/>
      </c>
      <c r="E64" s="131" t="str">
        <f aca="false">IF(AND(D64&lt;&gt;"",'CONTROL ASISTENCIA'!E$53="ok"),CONCATENATE($B$21,IF('CONTROL ASISTENCIA'!E26="","A",'CONTROL ASISTENCIA'!E26),$B$21,","),"")</f>
        <v/>
      </c>
      <c r="F64" s="131" t="str">
        <f aca="false">IF(AND(E64&lt;&gt;"",'CONTROL ASISTENCIA'!F$53="ok"),CONCATENATE($B$21,IF('CONTROL ASISTENCIA'!F26="","A",'CONTROL ASISTENCIA'!F26),$B$21,","),"")</f>
        <v/>
      </c>
      <c r="G64" s="131" t="str">
        <f aca="false">IF(AND(F64&lt;&gt;"",'CONTROL ASISTENCIA'!G$53="ok"),CONCATENATE($B$21,IF('CONTROL ASISTENCIA'!G26="","A",'CONTROL ASISTENCIA'!G26),$B$21,","),"")</f>
        <v/>
      </c>
      <c r="H64" s="131" t="str">
        <f aca="false">IF(AND(G64&lt;&gt;"",'CONTROL ASISTENCIA'!H$53="ok"),CONCATENATE($B$21,IF('CONTROL ASISTENCIA'!H26="","A",'CONTROL ASISTENCIA'!H26),$B$21,","),"")</f>
        <v/>
      </c>
      <c r="I64" s="131" t="str">
        <f aca="false">IF(AND(H64&lt;&gt;"",'CONTROL ASISTENCIA'!I$53="ok"),CONCATENATE($B$21,IF('CONTROL ASISTENCIA'!I26="","A",'CONTROL ASISTENCIA'!I26),$B$21,","),"")</f>
        <v/>
      </c>
      <c r="J64" s="131" t="str">
        <f aca="false">IF(AND(I64&lt;&gt;"",'CONTROL ASISTENCIA'!J$53="ok"),CONCATENATE($B$21,IF('CONTROL ASISTENCIA'!J26="","A",'CONTROL ASISTENCIA'!J26),$B$21,","),"")</f>
        <v/>
      </c>
      <c r="K64" s="131" t="str">
        <f aca="false">IF(AND(J64&lt;&gt;"",'CONTROL ASISTENCIA'!K$53="ok"),CONCATENATE($B$21,IF('CONTROL ASISTENCIA'!K26="","A",'CONTROL ASISTENCIA'!K26),$B$21,","),"")</f>
        <v/>
      </c>
      <c r="L64" s="131" t="str">
        <f aca="false">IF(AND(K64&lt;&gt;"",'CONTROL ASISTENCIA'!L$53="ok"),CONCATENATE($B$21,IF('CONTROL ASISTENCIA'!L26="","A",'CONTROL ASISTENCIA'!L26),$B$21,","),"")</f>
        <v/>
      </c>
      <c r="M64" s="131" t="str">
        <f aca="false">IF(AND(L64&lt;&gt;"",'CONTROL ASISTENCIA'!M$53="ok"),CONCATENATE($B$21,IF('CONTROL ASISTENCIA'!M26="","A",'CONTROL ASISTENCIA'!M26),$B$21,","),"")</f>
        <v/>
      </c>
      <c r="N64" s="131" t="str">
        <f aca="false">IF(AND(M64&lt;&gt;"",'CONTROL ASISTENCIA'!N$53="ok"),CONCATENATE($B$21,IF('CONTROL ASISTENCIA'!N26="","A",'CONTROL ASISTENCIA'!N26),$B$21,","),"")</f>
        <v/>
      </c>
      <c r="O64" s="131" t="str">
        <f aca="false">IF(AND(N64&lt;&gt;"",'CONTROL ASISTENCIA'!O$53="ok"),CONCATENATE($B$21,IF('CONTROL ASISTENCIA'!O26="","A",'CONTROL ASISTENCIA'!O26),$B$21,","),"")</f>
        <v/>
      </c>
      <c r="P64" s="131" t="str">
        <f aca="false">IF(AND(O64&lt;&gt;"",'CONTROL ASISTENCIA'!P$53="ok"),CONCATENATE($B$21,IF('CONTROL ASISTENCIA'!P26="","A",'CONTROL ASISTENCIA'!P26),$B$21,","),"")</f>
        <v/>
      </c>
      <c r="Q64" s="131" t="str">
        <f aca="false">IF(AND(P64&lt;&gt;"",'CONTROL ASISTENCIA'!Q$53="ok"),CONCATENATE($B$21,IF('CONTROL ASISTENCIA'!Q26="","A",'CONTROL ASISTENCIA'!Q26),$B$21,","),"")</f>
        <v/>
      </c>
      <c r="R64" s="131" t="str">
        <f aca="false">IF(AND(Q64&lt;&gt;"",'CONTROL ASISTENCIA'!R$53="ok"),CONCATENATE($B$21,IF('CONTROL ASISTENCIA'!R26="","A",'CONTROL ASISTENCIA'!R26),$B$21,","),"")</f>
        <v/>
      </c>
      <c r="S64" s="131" t="str">
        <f aca="false">IF(AND(R64&lt;&gt;"",'CONTROL ASISTENCIA'!S$53="ok"),CONCATENATE($B$21,IF('CONTROL ASISTENCIA'!S26="","A",'CONTROL ASISTENCIA'!S26),$B$21,","),"")</f>
        <v/>
      </c>
      <c r="T64" s="131" t="str">
        <f aca="false">IF(AND(S64&lt;&gt;"",'CONTROL ASISTENCIA'!T$53="ok"),CONCATENATE($B$21,IF('CONTROL ASISTENCIA'!T26="","A",'CONTROL ASISTENCIA'!T26),$B$21,","),"")</f>
        <v/>
      </c>
      <c r="U64" s="131" t="str">
        <f aca="false">IF(AND(T64&lt;&gt;"",'CONTROL ASISTENCIA'!U$53="ok"),CONCATENATE($B$21,IF('CONTROL ASISTENCIA'!U26="","A",'CONTROL ASISTENCIA'!U26),$B$21,","),"")</f>
        <v/>
      </c>
      <c r="V64" s="131" t="str">
        <f aca="false">IF(AND(U64&lt;&gt;"",'CONTROL ASISTENCIA'!V$53="ok"),CONCATENATE($B$21,IF('CONTROL ASISTENCIA'!V26="","A",'CONTROL ASISTENCIA'!V26),$B$21,","),"")</f>
        <v/>
      </c>
      <c r="W64" s="131" t="str">
        <f aca="false">IF(AND(V64&lt;&gt;"",'CONTROL ASISTENCIA'!W$53="ok"),CONCATENATE($B$21,IF('CONTROL ASISTENCIA'!W26="","A",'CONTROL ASISTENCIA'!W26),$B$21,","),"")</f>
        <v/>
      </c>
      <c r="X64" s="131" t="str">
        <f aca="false">IF(AND(W64&lt;&gt;"",'CONTROL ASISTENCIA'!X$53="ok"),CONCATENATE($B$21,IF('CONTROL ASISTENCIA'!X26="","A",'CONTROL ASISTENCIA'!X26),$B$21,","),"")</f>
        <v/>
      </c>
      <c r="Y64" s="131" t="str">
        <f aca="false">IF(AND(X64&lt;&gt;"",'CONTROL ASISTENCIA'!Y$53="ok"),CONCATENATE($B$21,IF('CONTROL ASISTENCIA'!Y26="","A",'CONTROL ASISTENCIA'!Y26),$B$21,","),"")</f>
        <v/>
      </c>
      <c r="Z64" s="131" t="str">
        <f aca="false">IF(AND(Y64&lt;&gt;"",'CONTROL ASISTENCIA'!Z$53="ok"),CONCATENATE($B$21,IF('CONTROL ASISTENCIA'!Z26="","A",'CONTROL ASISTENCIA'!Z26),$B$21,","),"")</f>
        <v/>
      </c>
      <c r="AA64" s="131" t="str">
        <f aca="false">IF(AND(Z64&lt;&gt;"",'CONTROL ASISTENCIA'!AA$53="ok"),CONCATENATE($B$21,IF('CONTROL ASISTENCIA'!AA26="","A",'CONTROL ASISTENCIA'!AA26),$B$21,","),"")</f>
        <v/>
      </c>
      <c r="AB64" s="131" t="str">
        <f aca="false">IF(AND(AA64&lt;&gt;"",'CONTROL ASISTENCIA'!AB$53="ok"),CONCATENATE($B$21,IF('CONTROL ASISTENCIA'!AB26="","A",'CONTROL ASISTENCIA'!AB26),$B$21,","),"")</f>
        <v/>
      </c>
      <c r="AC64" s="131" t="str">
        <f aca="false">IF(AND(AB64&lt;&gt;"",'CONTROL ASISTENCIA'!AC$53="ok"),CONCATENATE($B$21,IF('CONTROL ASISTENCIA'!AC26="","A",'CONTROL ASISTENCIA'!AC26),$B$21,","),"")</f>
        <v/>
      </c>
      <c r="AD64" s="131" t="str">
        <f aca="false">IF(AND(AC64&lt;&gt;"",'CONTROL ASISTENCIA'!AD$53="ok"),CONCATENATE($B$21,IF('CONTROL ASISTENCIA'!AD26="","A",'CONTROL ASISTENCIA'!AD26),$B$21,","),"")</f>
        <v/>
      </c>
      <c r="AE64" s="131" t="str">
        <f aca="false">IF(AND(AD64&lt;&gt;"",'CONTROL ASISTENCIA'!AE$53="ok"),CONCATENATE($B$21,IF('CONTROL ASISTENCIA'!AE26="","A",'CONTROL ASISTENCIA'!AE26),$B$21,","),"")</f>
        <v/>
      </c>
      <c r="AF64" s="131" t="str">
        <f aca="false">IF(AND(AE64&lt;&gt;"",'CONTROL ASISTENCIA'!AF$53="ok"),CONCATENATE($B$21,IF('CONTROL ASISTENCIA'!AF26="","A",'CONTROL ASISTENCIA'!AF26),$B$21,","),"")</f>
        <v/>
      </c>
      <c r="AG64" s="131" t="str">
        <f aca="false">IF(AND(AF64&lt;&gt;"",'CONTROL ASISTENCIA'!AG$53="ok"),CONCATENATE($B$21,IF('CONTROL ASISTENCIA'!AG26="","A",'CONTROL ASISTENCIA'!AG26),$B$21,","),"")</f>
        <v/>
      </c>
      <c r="AH64" s="131" t="str">
        <f aca="false">IF(AND(AG64&lt;&gt;"",'CONTROL ASISTENCIA'!AH$53="ok"),CONCATENATE($B$21,IF('CONTROL ASISTENCIA'!AH26="","A",'CONTROL ASISTENCIA'!AH26),$B$21,","),"")</f>
        <v/>
      </c>
      <c r="AI64" s="131" t="str">
        <f aca="false">IF(AND(AH64&lt;&gt;"",'CONTROL ASISTENCIA'!AI$53="ok"),CONCATENATE($B$21,IF('CONTROL ASISTENCIA'!AI26="","A",'CONTROL ASISTENCIA'!AI26),$B$21,","),"")</f>
        <v/>
      </c>
      <c r="AJ64" s="131" t="str">
        <f aca="false">IF(AND(AI64&lt;&gt;"",'CONTROL ASISTENCIA'!AJ$53="ok"),CONCATENATE($B$21,IF('CONTROL ASISTENCIA'!AJ26="","A",'CONTROL ASISTENCIA'!AJ26),$B$21,","),"")</f>
        <v/>
      </c>
      <c r="AK64" s="131" t="str">
        <f aca="false">IF(AND(AJ64&lt;&gt;"",'CONTROL ASISTENCIA'!AK$53="ok"),CONCATENATE($B$21,IF('CONTROL ASISTENCIA'!AK26="","A",'CONTROL ASISTENCIA'!AK26),$B$21,","),"")</f>
        <v/>
      </c>
      <c r="AL64" s="131" t="str">
        <f aca="false">IF(AND(AK64&lt;&gt;"",'CONTROL ASISTENCIA'!AL$53="ok"),CONCATENATE($B$21,IF('CONTROL ASISTENCIA'!AL26="","A",'CONTROL ASISTENCIA'!AL26),$B$21,","),"")</f>
        <v/>
      </c>
      <c r="AM64" s="131" t="str">
        <f aca="false">IF(AND(AL64&lt;&gt;"",'CONTROL ASISTENCIA'!AM$53="ok"),CONCATENATE($B$21,IF('CONTROL ASISTENCIA'!AM26="","A",'CONTROL ASISTENCIA'!AM26),$B$21,","),"")</f>
        <v/>
      </c>
      <c r="AN64" s="131" t="str">
        <f aca="false">IF(AND(AM64&lt;&gt;"",'CONTROL ASISTENCIA'!AN$53="ok"),CONCATENATE($B$21,IF('CONTROL ASISTENCIA'!AN26="","A",'CONTROL ASISTENCIA'!AN26),$B$21,","),"")</f>
        <v/>
      </c>
      <c r="AO64" s="131" t="str">
        <f aca="false">IF(AND(AN64&lt;&gt;"",'CONTROL ASISTENCIA'!AO$53="ok"),CONCATENATE($B$21,IF('CONTROL ASISTENCIA'!AO26="","A",'CONTROL ASISTENCIA'!AO26),$B$21,","),"")</f>
        <v/>
      </c>
    </row>
    <row r="65" customFormat="false" ht="13.8" hidden="false" customHeight="false" outlineLevel="0" collapsed="false">
      <c r="A65" s="154" t="str">
        <f aca="false">IF('CONTROL ASISTENCIA'!A27&lt;&gt;0,'CONTROL ASISTENCIA'!A27,"")</f>
        <v/>
      </c>
      <c r="B65" s="131" t="str">
        <f aca="false">IF(AND(A65&lt;&gt;"",'CONTROL ASISTENCIA'!B$53="ok"),CONCATENATE($B$21,IF('CONTROL ASISTENCIA'!B27="","A",'CONTROL ASISTENCIA'!B27),$B$21,","),"")</f>
        <v/>
      </c>
      <c r="C65" s="131" t="str">
        <f aca="false">IF(AND(B65&lt;&gt;"",'CONTROL ASISTENCIA'!C$53="ok"),CONCATENATE($B$21,IF('CONTROL ASISTENCIA'!C27="","A",'CONTROL ASISTENCIA'!C27),$B$21,","),"")</f>
        <v/>
      </c>
      <c r="D65" s="131" t="str">
        <f aca="false">IF(AND(C65&lt;&gt;"",'CONTROL ASISTENCIA'!D$53="ok"),CONCATENATE($B$21,IF('CONTROL ASISTENCIA'!D27="","A",'CONTROL ASISTENCIA'!D27),$B$21,","),"")</f>
        <v/>
      </c>
      <c r="E65" s="131" t="str">
        <f aca="false">IF(AND(D65&lt;&gt;"",'CONTROL ASISTENCIA'!E$53="ok"),CONCATENATE($B$21,IF('CONTROL ASISTENCIA'!E27="","A",'CONTROL ASISTENCIA'!E27),$B$21,","),"")</f>
        <v/>
      </c>
      <c r="F65" s="131" t="str">
        <f aca="false">IF(AND(E65&lt;&gt;"",'CONTROL ASISTENCIA'!F$53="ok"),CONCATENATE($B$21,IF('CONTROL ASISTENCIA'!F27="","A",'CONTROL ASISTENCIA'!F27),$B$21,","),"")</f>
        <v/>
      </c>
      <c r="G65" s="131" t="str">
        <f aca="false">IF(AND(F65&lt;&gt;"",'CONTROL ASISTENCIA'!G$53="ok"),CONCATENATE($B$21,IF('CONTROL ASISTENCIA'!G27="","A",'CONTROL ASISTENCIA'!G27),$B$21,","),"")</f>
        <v/>
      </c>
      <c r="H65" s="131" t="str">
        <f aca="false">IF(AND(G65&lt;&gt;"",'CONTROL ASISTENCIA'!H$53="ok"),CONCATENATE($B$21,IF('CONTROL ASISTENCIA'!H27="","A",'CONTROL ASISTENCIA'!H27),$B$21,","),"")</f>
        <v/>
      </c>
      <c r="I65" s="131" t="str">
        <f aca="false">IF(AND(H65&lt;&gt;"",'CONTROL ASISTENCIA'!I$53="ok"),CONCATENATE($B$21,IF('CONTROL ASISTENCIA'!I27="","A",'CONTROL ASISTENCIA'!I27),$B$21,","),"")</f>
        <v/>
      </c>
      <c r="J65" s="131" t="str">
        <f aca="false">IF(AND(I65&lt;&gt;"",'CONTROL ASISTENCIA'!J$53="ok"),CONCATENATE($B$21,IF('CONTROL ASISTENCIA'!J27="","A",'CONTROL ASISTENCIA'!J27),$B$21,","),"")</f>
        <v/>
      </c>
      <c r="K65" s="131" t="str">
        <f aca="false">IF(AND(J65&lt;&gt;"",'CONTROL ASISTENCIA'!K$53="ok"),CONCATENATE($B$21,IF('CONTROL ASISTENCIA'!K27="","A",'CONTROL ASISTENCIA'!K27),$B$21,","),"")</f>
        <v/>
      </c>
      <c r="L65" s="131" t="str">
        <f aca="false">IF(AND(K65&lt;&gt;"",'CONTROL ASISTENCIA'!L$53="ok"),CONCATENATE($B$21,IF('CONTROL ASISTENCIA'!L27="","A",'CONTROL ASISTENCIA'!L27),$B$21,","),"")</f>
        <v/>
      </c>
      <c r="M65" s="131" t="str">
        <f aca="false">IF(AND(L65&lt;&gt;"",'CONTROL ASISTENCIA'!M$53="ok"),CONCATENATE($B$21,IF('CONTROL ASISTENCIA'!M27="","A",'CONTROL ASISTENCIA'!M27),$B$21,","),"")</f>
        <v/>
      </c>
      <c r="N65" s="131" t="str">
        <f aca="false">IF(AND(M65&lt;&gt;"",'CONTROL ASISTENCIA'!N$53="ok"),CONCATENATE($B$21,IF('CONTROL ASISTENCIA'!N27="","A",'CONTROL ASISTENCIA'!N27),$B$21,","),"")</f>
        <v/>
      </c>
      <c r="O65" s="131" t="str">
        <f aca="false">IF(AND(N65&lt;&gt;"",'CONTROL ASISTENCIA'!O$53="ok"),CONCATENATE($B$21,IF('CONTROL ASISTENCIA'!O27="","A",'CONTROL ASISTENCIA'!O27),$B$21,","),"")</f>
        <v/>
      </c>
      <c r="P65" s="131" t="str">
        <f aca="false">IF(AND(O65&lt;&gt;"",'CONTROL ASISTENCIA'!P$53="ok"),CONCATENATE($B$21,IF('CONTROL ASISTENCIA'!P27="","A",'CONTROL ASISTENCIA'!P27),$B$21,","),"")</f>
        <v/>
      </c>
      <c r="Q65" s="131" t="str">
        <f aca="false">IF(AND(P65&lt;&gt;"",'CONTROL ASISTENCIA'!Q$53="ok"),CONCATENATE($B$21,IF('CONTROL ASISTENCIA'!Q27="","A",'CONTROL ASISTENCIA'!Q27),$B$21,","),"")</f>
        <v/>
      </c>
      <c r="R65" s="131" t="str">
        <f aca="false">IF(AND(Q65&lt;&gt;"",'CONTROL ASISTENCIA'!R$53="ok"),CONCATENATE($B$21,IF('CONTROL ASISTENCIA'!R27="","A",'CONTROL ASISTENCIA'!R27),$B$21,","),"")</f>
        <v/>
      </c>
      <c r="S65" s="131" t="str">
        <f aca="false">IF(AND(R65&lt;&gt;"",'CONTROL ASISTENCIA'!S$53="ok"),CONCATENATE($B$21,IF('CONTROL ASISTENCIA'!S27="","A",'CONTROL ASISTENCIA'!S27),$B$21,","),"")</f>
        <v/>
      </c>
      <c r="T65" s="131" t="str">
        <f aca="false">IF(AND(S65&lt;&gt;"",'CONTROL ASISTENCIA'!T$53="ok"),CONCATENATE($B$21,IF('CONTROL ASISTENCIA'!T27="","A",'CONTROL ASISTENCIA'!T27),$B$21,","),"")</f>
        <v/>
      </c>
      <c r="U65" s="131" t="str">
        <f aca="false">IF(AND(T65&lt;&gt;"",'CONTROL ASISTENCIA'!U$53="ok"),CONCATENATE($B$21,IF('CONTROL ASISTENCIA'!U27="","A",'CONTROL ASISTENCIA'!U27),$B$21,","),"")</f>
        <v/>
      </c>
      <c r="V65" s="131" t="str">
        <f aca="false">IF(AND(U65&lt;&gt;"",'CONTROL ASISTENCIA'!V$53="ok"),CONCATENATE($B$21,IF('CONTROL ASISTENCIA'!V27="","A",'CONTROL ASISTENCIA'!V27),$B$21,","),"")</f>
        <v/>
      </c>
      <c r="W65" s="131" t="str">
        <f aca="false">IF(AND(V65&lt;&gt;"",'CONTROL ASISTENCIA'!W$53="ok"),CONCATENATE($B$21,IF('CONTROL ASISTENCIA'!W27="","A",'CONTROL ASISTENCIA'!W27),$B$21,","),"")</f>
        <v/>
      </c>
      <c r="X65" s="131" t="str">
        <f aca="false">IF(AND(W65&lt;&gt;"",'CONTROL ASISTENCIA'!X$53="ok"),CONCATENATE($B$21,IF('CONTROL ASISTENCIA'!X27="","A",'CONTROL ASISTENCIA'!X27),$B$21,","),"")</f>
        <v/>
      </c>
      <c r="Y65" s="131" t="str">
        <f aca="false">IF(AND(X65&lt;&gt;"",'CONTROL ASISTENCIA'!Y$53="ok"),CONCATENATE($B$21,IF('CONTROL ASISTENCIA'!Y27="","A",'CONTROL ASISTENCIA'!Y27),$B$21,","),"")</f>
        <v/>
      </c>
      <c r="Z65" s="131" t="str">
        <f aca="false">IF(AND(Y65&lt;&gt;"",'CONTROL ASISTENCIA'!Z$53="ok"),CONCATENATE($B$21,IF('CONTROL ASISTENCIA'!Z27="","A",'CONTROL ASISTENCIA'!Z27),$B$21,","),"")</f>
        <v/>
      </c>
      <c r="AA65" s="131" t="str">
        <f aca="false">IF(AND(Z65&lt;&gt;"",'CONTROL ASISTENCIA'!AA$53="ok"),CONCATENATE($B$21,IF('CONTROL ASISTENCIA'!AA27="","A",'CONTROL ASISTENCIA'!AA27),$B$21,","),"")</f>
        <v/>
      </c>
      <c r="AB65" s="131" t="str">
        <f aca="false">IF(AND(AA65&lt;&gt;"",'CONTROL ASISTENCIA'!AB$53="ok"),CONCATENATE($B$21,IF('CONTROL ASISTENCIA'!AB27="","A",'CONTROL ASISTENCIA'!AB27),$B$21,","),"")</f>
        <v/>
      </c>
      <c r="AC65" s="131" t="str">
        <f aca="false">IF(AND(AB65&lt;&gt;"",'CONTROL ASISTENCIA'!AC$53="ok"),CONCATENATE($B$21,IF('CONTROL ASISTENCIA'!AC27="","A",'CONTROL ASISTENCIA'!AC27),$B$21,","),"")</f>
        <v/>
      </c>
      <c r="AD65" s="131" t="str">
        <f aca="false">IF(AND(AC65&lt;&gt;"",'CONTROL ASISTENCIA'!AD$53="ok"),CONCATENATE($B$21,IF('CONTROL ASISTENCIA'!AD27="","A",'CONTROL ASISTENCIA'!AD27),$B$21,","),"")</f>
        <v/>
      </c>
      <c r="AE65" s="131" t="str">
        <f aca="false">IF(AND(AD65&lt;&gt;"",'CONTROL ASISTENCIA'!AE$53="ok"),CONCATENATE($B$21,IF('CONTROL ASISTENCIA'!AE27="","A",'CONTROL ASISTENCIA'!AE27),$B$21,","),"")</f>
        <v/>
      </c>
      <c r="AF65" s="131" t="str">
        <f aca="false">IF(AND(AE65&lt;&gt;"",'CONTROL ASISTENCIA'!AF$53="ok"),CONCATENATE($B$21,IF('CONTROL ASISTENCIA'!AF27="","A",'CONTROL ASISTENCIA'!AF27),$B$21,","),"")</f>
        <v/>
      </c>
      <c r="AG65" s="131" t="str">
        <f aca="false">IF(AND(AF65&lt;&gt;"",'CONTROL ASISTENCIA'!AG$53="ok"),CONCATENATE($B$21,IF('CONTROL ASISTENCIA'!AG27="","A",'CONTROL ASISTENCIA'!AG27),$B$21,","),"")</f>
        <v/>
      </c>
      <c r="AH65" s="131" t="str">
        <f aca="false">IF(AND(AG65&lt;&gt;"",'CONTROL ASISTENCIA'!AH$53="ok"),CONCATENATE($B$21,IF('CONTROL ASISTENCIA'!AH27="","A",'CONTROL ASISTENCIA'!AH27),$B$21,","),"")</f>
        <v/>
      </c>
      <c r="AI65" s="131" t="str">
        <f aca="false">IF(AND(AH65&lt;&gt;"",'CONTROL ASISTENCIA'!AI$53="ok"),CONCATENATE($B$21,IF('CONTROL ASISTENCIA'!AI27="","A",'CONTROL ASISTENCIA'!AI27),$B$21,","),"")</f>
        <v/>
      </c>
      <c r="AJ65" s="131" t="str">
        <f aca="false">IF(AND(AI65&lt;&gt;"",'CONTROL ASISTENCIA'!AJ$53="ok"),CONCATENATE($B$21,IF('CONTROL ASISTENCIA'!AJ27="","A",'CONTROL ASISTENCIA'!AJ27),$B$21,","),"")</f>
        <v/>
      </c>
      <c r="AK65" s="131" t="str">
        <f aca="false">IF(AND(AJ65&lt;&gt;"",'CONTROL ASISTENCIA'!AK$53="ok"),CONCATENATE($B$21,IF('CONTROL ASISTENCIA'!AK27="","A",'CONTROL ASISTENCIA'!AK27),$B$21,","),"")</f>
        <v/>
      </c>
      <c r="AL65" s="131" t="str">
        <f aca="false">IF(AND(AK65&lt;&gt;"",'CONTROL ASISTENCIA'!AL$53="ok"),CONCATENATE($B$21,IF('CONTROL ASISTENCIA'!AL27="","A",'CONTROL ASISTENCIA'!AL27),$B$21,","),"")</f>
        <v/>
      </c>
      <c r="AM65" s="131" t="str">
        <f aca="false">IF(AND(AL65&lt;&gt;"",'CONTROL ASISTENCIA'!AM$53="ok"),CONCATENATE($B$21,IF('CONTROL ASISTENCIA'!AM27="","A",'CONTROL ASISTENCIA'!AM27),$B$21,","),"")</f>
        <v/>
      </c>
      <c r="AN65" s="131" t="str">
        <f aca="false">IF(AND(AM65&lt;&gt;"",'CONTROL ASISTENCIA'!AN$53="ok"),CONCATENATE($B$21,IF('CONTROL ASISTENCIA'!AN27="","A",'CONTROL ASISTENCIA'!AN27),$B$21,","),"")</f>
        <v/>
      </c>
      <c r="AO65" s="131" t="str">
        <f aca="false">IF(AND(AN65&lt;&gt;"",'CONTROL ASISTENCIA'!AO$53="ok"),CONCATENATE($B$21,IF('CONTROL ASISTENCIA'!AO27="","A",'CONTROL ASISTENCIA'!AO27),$B$21,","),"")</f>
        <v/>
      </c>
    </row>
    <row r="66" customFormat="false" ht="13.8" hidden="false" customHeight="false" outlineLevel="0" collapsed="false">
      <c r="A66" s="154" t="str">
        <f aca="false">IF('CONTROL ASISTENCIA'!A28&lt;&gt;0,'CONTROL ASISTENCIA'!A28,"")</f>
        <v/>
      </c>
      <c r="B66" s="131" t="str">
        <f aca="false">IF(AND(A66&lt;&gt;"",'CONTROL ASISTENCIA'!B$53="ok"),CONCATENATE($B$21,IF('CONTROL ASISTENCIA'!B28="","A",'CONTROL ASISTENCIA'!B28),$B$21,","),"")</f>
        <v/>
      </c>
      <c r="C66" s="131" t="str">
        <f aca="false">IF(AND(B66&lt;&gt;"",'CONTROL ASISTENCIA'!C$53="ok"),CONCATENATE($B$21,IF('CONTROL ASISTENCIA'!C28="","A",'CONTROL ASISTENCIA'!C28),$B$21,","),"")</f>
        <v/>
      </c>
      <c r="D66" s="131" t="str">
        <f aca="false">IF(AND(C66&lt;&gt;"",'CONTROL ASISTENCIA'!D$53="ok"),CONCATENATE($B$21,IF('CONTROL ASISTENCIA'!D28="","A",'CONTROL ASISTENCIA'!D28),$B$21,","),"")</f>
        <v/>
      </c>
      <c r="E66" s="131" t="str">
        <f aca="false">IF(AND(D66&lt;&gt;"",'CONTROL ASISTENCIA'!E$53="ok"),CONCATENATE($B$21,IF('CONTROL ASISTENCIA'!E28="","A",'CONTROL ASISTENCIA'!E28),$B$21,","),"")</f>
        <v/>
      </c>
      <c r="F66" s="131" t="str">
        <f aca="false">IF(AND(E66&lt;&gt;"",'CONTROL ASISTENCIA'!F$53="ok"),CONCATENATE($B$21,IF('CONTROL ASISTENCIA'!F28="","A",'CONTROL ASISTENCIA'!F28),$B$21,","),"")</f>
        <v/>
      </c>
      <c r="G66" s="131" t="str">
        <f aca="false">IF(AND(F66&lt;&gt;"",'CONTROL ASISTENCIA'!G$53="ok"),CONCATENATE($B$21,IF('CONTROL ASISTENCIA'!G28="","A",'CONTROL ASISTENCIA'!G28),$B$21,","),"")</f>
        <v/>
      </c>
      <c r="H66" s="131" t="str">
        <f aca="false">IF(AND(G66&lt;&gt;"",'CONTROL ASISTENCIA'!H$53="ok"),CONCATENATE($B$21,IF('CONTROL ASISTENCIA'!H28="","A",'CONTROL ASISTENCIA'!H28),$B$21,","),"")</f>
        <v/>
      </c>
      <c r="I66" s="131" t="str">
        <f aca="false">IF(AND(H66&lt;&gt;"",'CONTROL ASISTENCIA'!I$53="ok"),CONCATENATE($B$21,IF('CONTROL ASISTENCIA'!I28="","A",'CONTROL ASISTENCIA'!I28),$B$21,","),"")</f>
        <v/>
      </c>
      <c r="J66" s="131" t="str">
        <f aca="false">IF(AND(I66&lt;&gt;"",'CONTROL ASISTENCIA'!J$53="ok"),CONCATENATE($B$21,IF('CONTROL ASISTENCIA'!J28="","A",'CONTROL ASISTENCIA'!J28),$B$21,","),"")</f>
        <v/>
      </c>
      <c r="K66" s="131" t="str">
        <f aca="false">IF(AND(J66&lt;&gt;"",'CONTROL ASISTENCIA'!K$53="ok"),CONCATENATE($B$21,IF('CONTROL ASISTENCIA'!K28="","A",'CONTROL ASISTENCIA'!K28),$B$21,","),"")</f>
        <v/>
      </c>
      <c r="L66" s="131" t="str">
        <f aca="false">IF(AND(K66&lt;&gt;"",'CONTROL ASISTENCIA'!L$53="ok"),CONCATENATE($B$21,IF('CONTROL ASISTENCIA'!L28="","A",'CONTROL ASISTENCIA'!L28),$B$21,","),"")</f>
        <v/>
      </c>
      <c r="M66" s="131" t="str">
        <f aca="false">IF(AND(L66&lt;&gt;"",'CONTROL ASISTENCIA'!M$53="ok"),CONCATENATE($B$21,IF('CONTROL ASISTENCIA'!M28="","A",'CONTROL ASISTENCIA'!M28),$B$21,","),"")</f>
        <v/>
      </c>
      <c r="N66" s="131" t="str">
        <f aca="false">IF(AND(M66&lt;&gt;"",'CONTROL ASISTENCIA'!N$53="ok"),CONCATENATE($B$21,IF('CONTROL ASISTENCIA'!N28="","A",'CONTROL ASISTENCIA'!N28),$B$21,","),"")</f>
        <v/>
      </c>
      <c r="O66" s="131" t="str">
        <f aca="false">IF(AND(N66&lt;&gt;"",'CONTROL ASISTENCIA'!O$53="ok"),CONCATENATE($B$21,IF('CONTROL ASISTENCIA'!O28="","A",'CONTROL ASISTENCIA'!O28),$B$21,","),"")</f>
        <v/>
      </c>
      <c r="P66" s="131" t="str">
        <f aca="false">IF(AND(O66&lt;&gt;"",'CONTROL ASISTENCIA'!P$53="ok"),CONCATENATE($B$21,IF('CONTROL ASISTENCIA'!P28="","A",'CONTROL ASISTENCIA'!P28),$B$21,","),"")</f>
        <v/>
      </c>
      <c r="Q66" s="131" t="str">
        <f aca="false">IF(AND(P66&lt;&gt;"",'CONTROL ASISTENCIA'!Q$53="ok"),CONCATENATE($B$21,IF('CONTROL ASISTENCIA'!Q28="","A",'CONTROL ASISTENCIA'!Q28),$B$21,","),"")</f>
        <v/>
      </c>
      <c r="R66" s="131" t="str">
        <f aca="false">IF(AND(Q66&lt;&gt;"",'CONTROL ASISTENCIA'!R$53="ok"),CONCATENATE($B$21,IF('CONTROL ASISTENCIA'!R28="","A",'CONTROL ASISTENCIA'!R28),$B$21,","),"")</f>
        <v/>
      </c>
      <c r="S66" s="131" t="str">
        <f aca="false">IF(AND(R66&lt;&gt;"",'CONTROL ASISTENCIA'!S$53="ok"),CONCATENATE($B$21,IF('CONTROL ASISTENCIA'!S28="","A",'CONTROL ASISTENCIA'!S28),$B$21,","),"")</f>
        <v/>
      </c>
      <c r="T66" s="131" t="str">
        <f aca="false">IF(AND(S66&lt;&gt;"",'CONTROL ASISTENCIA'!T$53="ok"),CONCATENATE($B$21,IF('CONTROL ASISTENCIA'!T28="","A",'CONTROL ASISTENCIA'!T28),$B$21,","),"")</f>
        <v/>
      </c>
      <c r="U66" s="131" t="str">
        <f aca="false">IF(AND(T66&lt;&gt;"",'CONTROL ASISTENCIA'!U$53="ok"),CONCATENATE($B$21,IF('CONTROL ASISTENCIA'!U28="","A",'CONTROL ASISTENCIA'!U28),$B$21,","),"")</f>
        <v/>
      </c>
      <c r="V66" s="131" t="str">
        <f aca="false">IF(AND(U66&lt;&gt;"",'CONTROL ASISTENCIA'!V$53="ok"),CONCATENATE($B$21,IF('CONTROL ASISTENCIA'!V28="","A",'CONTROL ASISTENCIA'!V28),$B$21,","),"")</f>
        <v/>
      </c>
      <c r="W66" s="131" t="str">
        <f aca="false">IF(AND(V66&lt;&gt;"",'CONTROL ASISTENCIA'!W$53="ok"),CONCATENATE($B$21,IF('CONTROL ASISTENCIA'!W28="","A",'CONTROL ASISTENCIA'!W28),$B$21,","),"")</f>
        <v/>
      </c>
      <c r="X66" s="131" t="str">
        <f aca="false">IF(AND(W66&lt;&gt;"",'CONTROL ASISTENCIA'!X$53="ok"),CONCATENATE($B$21,IF('CONTROL ASISTENCIA'!X28="","A",'CONTROL ASISTENCIA'!X28),$B$21,","),"")</f>
        <v/>
      </c>
      <c r="Y66" s="131" t="str">
        <f aca="false">IF(AND(X66&lt;&gt;"",'CONTROL ASISTENCIA'!Y$53="ok"),CONCATENATE($B$21,IF('CONTROL ASISTENCIA'!Y28="","A",'CONTROL ASISTENCIA'!Y28),$B$21,","),"")</f>
        <v/>
      </c>
      <c r="Z66" s="131" t="str">
        <f aca="false">IF(AND(Y66&lt;&gt;"",'CONTROL ASISTENCIA'!Z$53="ok"),CONCATENATE($B$21,IF('CONTROL ASISTENCIA'!Z28="","A",'CONTROL ASISTENCIA'!Z28),$B$21,","),"")</f>
        <v/>
      </c>
      <c r="AA66" s="131" t="str">
        <f aca="false">IF(AND(Z66&lt;&gt;"",'CONTROL ASISTENCIA'!AA$53="ok"),CONCATENATE($B$21,IF('CONTROL ASISTENCIA'!AA28="","A",'CONTROL ASISTENCIA'!AA28),$B$21,","),"")</f>
        <v/>
      </c>
      <c r="AB66" s="131" t="str">
        <f aca="false">IF(AND(AA66&lt;&gt;"",'CONTROL ASISTENCIA'!AB$53="ok"),CONCATENATE($B$21,IF('CONTROL ASISTENCIA'!AB28="","A",'CONTROL ASISTENCIA'!AB28),$B$21,","),"")</f>
        <v/>
      </c>
      <c r="AC66" s="131" t="str">
        <f aca="false">IF(AND(AB66&lt;&gt;"",'CONTROL ASISTENCIA'!AC$53="ok"),CONCATENATE($B$21,IF('CONTROL ASISTENCIA'!AC28="","A",'CONTROL ASISTENCIA'!AC28),$B$21,","),"")</f>
        <v/>
      </c>
      <c r="AD66" s="131" t="str">
        <f aca="false">IF(AND(AC66&lt;&gt;"",'CONTROL ASISTENCIA'!AD$53="ok"),CONCATENATE($B$21,IF('CONTROL ASISTENCIA'!AD28="","A",'CONTROL ASISTENCIA'!AD28),$B$21,","),"")</f>
        <v/>
      </c>
      <c r="AE66" s="131" t="str">
        <f aca="false">IF(AND(AD66&lt;&gt;"",'CONTROL ASISTENCIA'!AE$53="ok"),CONCATENATE($B$21,IF('CONTROL ASISTENCIA'!AE28="","A",'CONTROL ASISTENCIA'!AE28),$B$21,","),"")</f>
        <v/>
      </c>
      <c r="AF66" s="131" t="str">
        <f aca="false">IF(AND(AE66&lt;&gt;"",'CONTROL ASISTENCIA'!AF$53="ok"),CONCATENATE($B$21,IF('CONTROL ASISTENCIA'!AF28="","A",'CONTROL ASISTENCIA'!AF28),$B$21,","),"")</f>
        <v/>
      </c>
      <c r="AG66" s="131" t="str">
        <f aca="false">IF(AND(AF66&lt;&gt;"",'CONTROL ASISTENCIA'!AG$53="ok"),CONCATENATE($B$21,IF('CONTROL ASISTENCIA'!AG28="","A",'CONTROL ASISTENCIA'!AG28),$B$21,","),"")</f>
        <v/>
      </c>
      <c r="AH66" s="131" t="str">
        <f aca="false">IF(AND(AG66&lt;&gt;"",'CONTROL ASISTENCIA'!AH$53="ok"),CONCATENATE($B$21,IF('CONTROL ASISTENCIA'!AH28="","A",'CONTROL ASISTENCIA'!AH28),$B$21,","),"")</f>
        <v/>
      </c>
      <c r="AI66" s="131" t="str">
        <f aca="false">IF(AND(AH66&lt;&gt;"",'CONTROL ASISTENCIA'!AI$53="ok"),CONCATENATE($B$21,IF('CONTROL ASISTENCIA'!AI28="","A",'CONTROL ASISTENCIA'!AI28),$B$21,","),"")</f>
        <v/>
      </c>
      <c r="AJ66" s="131" t="str">
        <f aca="false">IF(AND(AI66&lt;&gt;"",'CONTROL ASISTENCIA'!AJ$53="ok"),CONCATENATE($B$21,IF('CONTROL ASISTENCIA'!AJ28="","A",'CONTROL ASISTENCIA'!AJ28),$B$21,","),"")</f>
        <v/>
      </c>
      <c r="AK66" s="131" t="str">
        <f aca="false">IF(AND(AJ66&lt;&gt;"",'CONTROL ASISTENCIA'!AK$53="ok"),CONCATENATE($B$21,IF('CONTROL ASISTENCIA'!AK28="","A",'CONTROL ASISTENCIA'!AK28),$B$21,","),"")</f>
        <v/>
      </c>
      <c r="AL66" s="131" t="str">
        <f aca="false">IF(AND(AK66&lt;&gt;"",'CONTROL ASISTENCIA'!AL$53="ok"),CONCATENATE($B$21,IF('CONTROL ASISTENCIA'!AL28="","A",'CONTROL ASISTENCIA'!AL28),$B$21,","),"")</f>
        <v/>
      </c>
      <c r="AM66" s="131" t="str">
        <f aca="false">IF(AND(AL66&lt;&gt;"",'CONTROL ASISTENCIA'!AM$53="ok"),CONCATENATE($B$21,IF('CONTROL ASISTENCIA'!AM28="","A",'CONTROL ASISTENCIA'!AM28),$B$21,","),"")</f>
        <v/>
      </c>
      <c r="AN66" s="131" t="str">
        <f aca="false">IF(AND(AM66&lt;&gt;"",'CONTROL ASISTENCIA'!AN$53="ok"),CONCATENATE($B$21,IF('CONTROL ASISTENCIA'!AN28="","A",'CONTROL ASISTENCIA'!AN28),$B$21,","),"")</f>
        <v/>
      </c>
      <c r="AO66" s="131" t="str">
        <f aca="false">IF(AND(AN66&lt;&gt;"",'CONTROL ASISTENCIA'!AO$53="ok"),CONCATENATE($B$21,IF('CONTROL ASISTENCIA'!AO28="","A",'CONTROL ASISTENCIA'!AO28),$B$21,","),"")</f>
        <v/>
      </c>
    </row>
    <row r="67" customFormat="false" ht="13.8" hidden="false" customHeight="false" outlineLevel="0" collapsed="false">
      <c r="A67" s="154" t="str">
        <f aca="false">IF('CONTROL ASISTENCIA'!A29&lt;&gt;0,'CONTROL ASISTENCIA'!A29,"")</f>
        <v/>
      </c>
      <c r="B67" s="131" t="str">
        <f aca="false">IF(AND(A67&lt;&gt;"",'CONTROL ASISTENCIA'!B$53="ok"),CONCATENATE($B$21,IF('CONTROL ASISTENCIA'!B29="","A",'CONTROL ASISTENCIA'!B29),$B$21,","),"")</f>
        <v/>
      </c>
      <c r="C67" s="131" t="str">
        <f aca="false">IF(AND(B67&lt;&gt;"",'CONTROL ASISTENCIA'!C$53="ok"),CONCATENATE($B$21,IF('CONTROL ASISTENCIA'!C29="","A",'CONTROL ASISTENCIA'!C29),$B$21,","),"")</f>
        <v/>
      </c>
      <c r="D67" s="131" t="str">
        <f aca="false">IF(AND(C67&lt;&gt;"",'CONTROL ASISTENCIA'!D$53="ok"),CONCATENATE($B$21,IF('CONTROL ASISTENCIA'!D29="","A",'CONTROL ASISTENCIA'!D29),$B$21,","),"")</f>
        <v/>
      </c>
      <c r="E67" s="131" t="str">
        <f aca="false">IF(AND(D67&lt;&gt;"",'CONTROL ASISTENCIA'!E$53="ok"),CONCATENATE($B$21,IF('CONTROL ASISTENCIA'!E29="","A",'CONTROL ASISTENCIA'!E29),$B$21,","),"")</f>
        <v/>
      </c>
      <c r="F67" s="131" t="str">
        <f aca="false">IF(AND(E67&lt;&gt;"",'CONTROL ASISTENCIA'!F$53="ok"),CONCATENATE($B$21,IF('CONTROL ASISTENCIA'!F29="","A",'CONTROL ASISTENCIA'!F29),$B$21,","),"")</f>
        <v/>
      </c>
      <c r="G67" s="131" t="str">
        <f aca="false">IF(AND(F67&lt;&gt;"",'CONTROL ASISTENCIA'!G$53="ok"),CONCATENATE($B$21,IF('CONTROL ASISTENCIA'!G29="","A",'CONTROL ASISTENCIA'!G29),$B$21,","),"")</f>
        <v/>
      </c>
      <c r="H67" s="131" t="str">
        <f aca="false">IF(AND(G67&lt;&gt;"",'CONTROL ASISTENCIA'!H$53="ok"),CONCATENATE($B$21,IF('CONTROL ASISTENCIA'!H29="","A",'CONTROL ASISTENCIA'!H29),$B$21,","),"")</f>
        <v/>
      </c>
      <c r="I67" s="131" t="str">
        <f aca="false">IF(AND(H67&lt;&gt;"",'CONTROL ASISTENCIA'!I$53="ok"),CONCATENATE($B$21,IF('CONTROL ASISTENCIA'!I29="","A",'CONTROL ASISTENCIA'!I29),$B$21,","),"")</f>
        <v/>
      </c>
      <c r="J67" s="131" t="str">
        <f aca="false">IF(AND(I67&lt;&gt;"",'CONTROL ASISTENCIA'!J$53="ok"),CONCATENATE($B$21,IF('CONTROL ASISTENCIA'!J29="","A",'CONTROL ASISTENCIA'!J29),$B$21,","),"")</f>
        <v/>
      </c>
      <c r="K67" s="131" t="str">
        <f aca="false">IF(AND(J67&lt;&gt;"",'CONTROL ASISTENCIA'!K$53="ok"),CONCATENATE($B$21,IF('CONTROL ASISTENCIA'!K29="","A",'CONTROL ASISTENCIA'!K29),$B$21,","),"")</f>
        <v/>
      </c>
      <c r="L67" s="131" t="str">
        <f aca="false">IF(AND(K67&lt;&gt;"",'CONTROL ASISTENCIA'!L$53="ok"),CONCATENATE($B$21,IF('CONTROL ASISTENCIA'!L29="","A",'CONTROL ASISTENCIA'!L29),$B$21,","),"")</f>
        <v/>
      </c>
      <c r="M67" s="131" t="str">
        <f aca="false">IF(AND(L67&lt;&gt;"",'CONTROL ASISTENCIA'!M$53="ok"),CONCATENATE($B$21,IF('CONTROL ASISTENCIA'!M29="","A",'CONTROL ASISTENCIA'!M29),$B$21,","),"")</f>
        <v/>
      </c>
      <c r="N67" s="131" t="str">
        <f aca="false">IF(AND(M67&lt;&gt;"",'CONTROL ASISTENCIA'!N$53="ok"),CONCATENATE($B$21,IF('CONTROL ASISTENCIA'!N29="","A",'CONTROL ASISTENCIA'!N29),$B$21,","),"")</f>
        <v/>
      </c>
      <c r="O67" s="131" t="str">
        <f aca="false">IF(AND(N67&lt;&gt;"",'CONTROL ASISTENCIA'!O$53="ok"),CONCATENATE($B$21,IF('CONTROL ASISTENCIA'!O29="","A",'CONTROL ASISTENCIA'!O29),$B$21,","),"")</f>
        <v/>
      </c>
      <c r="P67" s="131" t="str">
        <f aca="false">IF(AND(O67&lt;&gt;"",'CONTROL ASISTENCIA'!P$53="ok"),CONCATENATE($B$21,IF('CONTROL ASISTENCIA'!P29="","A",'CONTROL ASISTENCIA'!P29),$B$21,","),"")</f>
        <v/>
      </c>
      <c r="Q67" s="131" t="str">
        <f aca="false">IF(AND(P67&lt;&gt;"",'CONTROL ASISTENCIA'!Q$53="ok"),CONCATENATE($B$21,IF('CONTROL ASISTENCIA'!Q29="","A",'CONTROL ASISTENCIA'!Q29),$B$21,","),"")</f>
        <v/>
      </c>
      <c r="R67" s="131" t="str">
        <f aca="false">IF(AND(Q67&lt;&gt;"",'CONTROL ASISTENCIA'!R$53="ok"),CONCATENATE($B$21,IF('CONTROL ASISTENCIA'!R29="","A",'CONTROL ASISTENCIA'!R29),$B$21,","),"")</f>
        <v/>
      </c>
      <c r="S67" s="131" t="str">
        <f aca="false">IF(AND(R67&lt;&gt;"",'CONTROL ASISTENCIA'!S$53="ok"),CONCATENATE($B$21,IF('CONTROL ASISTENCIA'!S29="","A",'CONTROL ASISTENCIA'!S29),$B$21,","),"")</f>
        <v/>
      </c>
      <c r="T67" s="131" t="str">
        <f aca="false">IF(AND(S67&lt;&gt;"",'CONTROL ASISTENCIA'!T$53="ok"),CONCATENATE($B$21,IF('CONTROL ASISTENCIA'!T29="","A",'CONTROL ASISTENCIA'!T29),$B$21,","),"")</f>
        <v/>
      </c>
      <c r="U67" s="131" t="str">
        <f aca="false">IF(AND(T67&lt;&gt;"",'CONTROL ASISTENCIA'!U$53="ok"),CONCATENATE($B$21,IF('CONTROL ASISTENCIA'!U29="","A",'CONTROL ASISTENCIA'!U29),$B$21,","),"")</f>
        <v/>
      </c>
      <c r="V67" s="131" t="str">
        <f aca="false">IF(AND(U67&lt;&gt;"",'CONTROL ASISTENCIA'!V$53="ok"),CONCATENATE($B$21,IF('CONTROL ASISTENCIA'!V29="","A",'CONTROL ASISTENCIA'!V29),$B$21,","),"")</f>
        <v/>
      </c>
      <c r="W67" s="131" t="str">
        <f aca="false">IF(AND(V67&lt;&gt;"",'CONTROL ASISTENCIA'!W$53="ok"),CONCATENATE($B$21,IF('CONTROL ASISTENCIA'!W29="","A",'CONTROL ASISTENCIA'!W29),$B$21,","),"")</f>
        <v/>
      </c>
      <c r="X67" s="131" t="str">
        <f aca="false">IF(AND(W67&lt;&gt;"",'CONTROL ASISTENCIA'!X$53="ok"),CONCATENATE($B$21,IF('CONTROL ASISTENCIA'!X29="","A",'CONTROL ASISTENCIA'!X29),$B$21,","),"")</f>
        <v/>
      </c>
      <c r="Y67" s="131" t="str">
        <f aca="false">IF(AND(X67&lt;&gt;"",'CONTROL ASISTENCIA'!Y$53="ok"),CONCATENATE($B$21,IF('CONTROL ASISTENCIA'!Y29="","A",'CONTROL ASISTENCIA'!Y29),$B$21,","),"")</f>
        <v/>
      </c>
      <c r="Z67" s="131" t="str">
        <f aca="false">IF(AND(Y67&lt;&gt;"",'CONTROL ASISTENCIA'!Z$53="ok"),CONCATENATE($B$21,IF('CONTROL ASISTENCIA'!Z29="","A",'CONTROL ASISTENCIA'!Z29),$B$21,","),"")</f>
        <v/>
      </c>
      <c r="AA67" s="131" t="str">
        <f aca="false">IF(AND(Z67&lt;&gt;"",'CONTROL ASISTENCIA'!AA$53="ok"),CONCATENATE($B$21,IF('CONTROL ASISTENCIA'!AA29="","A",'CONTROL ASISTENCIA'!AA29),$B$21,","),"")</f>
        <v/>
      </c>
      <c r="AB67" s="131" t="str">
        <f aca="false">IF(AND(AA67&lt;&gt;"",'CONTROL ASISTENCIA'!AB$53="ok"),CONCATENATE($B$21,IF('CONTROL ASISTENCIA'!AB29="","A",'CONTROL ASISTENCIA'!AB29),$B$21,","),"")</f>
        <v/>
      </c>
      <c r="AC67" s="131" t="str">
        <f aca="false">IF(AND(AB67&lt;&gt;"",'CONTROL ASISTENCIA'!AC$53="ok"),CONCATENATE($B$21,IF('CONTROL ASISTENCIA'!AC29="","A",'CONTROL ASISTENCIA'!AC29),$B$21,","),"")</f>
        <v/>
      </c>
      <c r="AD67" s="131" t="str">
        <f aca="false">IF(AND(AC67&lt;&gt;"",'CONTROL ASISTENCIA'!AD$53="ok"),CONCATENATE($B$21,IF('CONTROL ASISTENCIA'!AD29="","A",'CONTROL ASISTENCIA'!AD29),$B$21,","),"")</f>
        <v/>
      </c>
      <c r="AE67" s="131" t="str">
        <f aca="false">IF(AND(AD67&lt;&gt;"",'CONTROL ASISTENCIA'!AE$53="ok"),CONCATENATE($B$21,IF('CONTROL ASISTENCIA'!AE29="","A",'CONTROL ASISTENCIA'!AE29),$B$21,","),"")</f>
        <v/>
      </c>
      <c r="AF67" s="131" t="str">
        <f aca="false">IF(AND(AE67&lt;&gt;"",'CONTROL ASISTENCIA'!AF$53="ok"),CONCATENATE($B$21,IF('CONTROL ASISTENCIA'!AF29="","A",'CONTROL ASISTENCIA'!AF29),$B$21,","),"")</f>
        <v/>
      </c>
      <c r="AG67" s="131" t="str">
        <f aca="false">IF(AND(AF67&lt;&gt;"",'CONTROL ASISTENCIA'!AG$53="ok"),CONCATENATE($B$21,IF('CONTROL ASISTENCIA'!AG29="","A",'CONTROL ASISTENCIA'!AG29),$B$21,","),"")</f>
        <v/>
      </c>
      <c r="AH67" s="131" t="str">
        <f aca="false">IF(AND(AG67&lt;&gt;"",'CONTROL ASISTENCIA'!AH$53="ok"),CONCATENATE($B$21,IF('CONTROL ASISTENCIA'!AH29="","A",'CONTROL ASISTENCIA'!AH29),$B$21,","),"")</f>
        <v/>
      </c>
      <c r="AI67" s="131" t="str">
        <f aca="false">IF(AND(AH67&lt;&gt;"",'CONTROL ASISTENCIA'!AI$53="ok"),CONCATENATE($B$21,IF('CONTROL ASISTENCIA'!AI29="","A",'CONTROL ASISTENCIA'!AI29),$B$21,","),"")</f>
        <v/>
      </c>
      <c r="AJ67" s="131" t="str">
        <f aca="false">IF(AND(AI67&lt;&gt;"",'CONTROL ASISTENCIA'!AJ$53="ok"),CONCATENATE($B$21,IF('CONTROL ASISTENCIA'!AJ29="","A",'CONTROL ASISTENCIA'!AJ29),$B$21,","),"")</f>
        <v/>
      </c>
      <c r="AK67" s="131" t="str">
        <f aca="false">IF(AND(AJ67&lt;&gt;"",'CONTROL ASISTENCIA'!AK$53="ok"),CONCATENATE($B$21,IF('CONTROL ASISTENCIA'!AK29="","A",'CONTROL ASISTENCIA'!AK29),$B$21,","),"")</f>
        <v/>
      </c>
      <c r="AL67" s="131" t="str">
        <f aca="false">IF(AND(AK67&lt;&gt;"",'CONTROL ASISTENCIA'!AL$53="ok"),CONCATENATE($B$21,IF('CONTROL ASISTENCIA'!AL29="","A",'CONTROL ASISTENCIA'!AL29),$B$21,","),"")</f>
        <v/>
      </c>
      <c r="AM67" s="131" t="str">
        <f aca="false">IF(AND(AL67&lt;&gt;"",'CONTROL ASISTENCIA'!AM$53="ok"),CONCATENATE($B$21,IF('CONTROL ASISTENCIA'!AM29="","A",'CONTROL ASISTENCIA'!AM29),$B$21,","),"")</f>
        <v/>
      </c>
      <c r="AN67" s="131" t="str">
        <f aca="false">IF(AND(AM67&lt;&gt;"",'CONTROL ASISTENCIA'!AN$53="ok"),CONCATENATE($B$21,IF('CONTROL ASISTENCIA'!AN29="","A",'CONTROL ASISTENCIA'!AN29),$B$21,","),"")</f>
        <v/>
      </c>
      <c r="AO67" s="131" t="str">
        <f aca="false">IF(AND(AN67&lt;&gt;"",'CONTROL ASISTENCIA'!AO$53="ok"),CONCATENATE($B$21,IF('CONTROL ASISTENCIA'!AO29="","A",'CONTROL ASISTENCIA'!AO29),$B$21,","),"")</f>
        <v/>
      </c>
    </row>
    <row r="68" customFormat="false" ht="13.8" hidden="false" customHeight="false" outlineLevel="0" collapsed="false">
      <c r="A68" s="154" t="str">
        <f aca="false">IF('CONTROL ASISTENCIA'!A30&lt;&gt;0,'CONTROL ASISTENCIA'!A30,"")</f>
        <v/>
      </c>
      <c r="B68" s="131" t="str">
        <f aca="false">IF(AND(A68&lt;&gt;"",'CONTROL ASISTENCIA'!B$53="ok"),CONCATENATE($B$21,IF('CONTROL ASISTENCIA'!B30="","A",'CONTROL ASISTENCIA'!B30),$B$21,","),"")</f>
        <v/>
      </c>
      <c r="C68" s="131" t="str">
        <f aca="false">IF(AND(B68&lt;&gt;"",'CONTROL ASISTENCIA'!C$53="ok"),CONCATENATE($B$21,IF('CONTROL ASISTENCIA'!C30="","A",'CONTROL ASISTENCIA'!C30),$B$21,","),"")</f>
        <v/>
      </c>
      <c r="D68" s="131" t="str">
        <f aca="false">IF(AND(C68&lt;&gt;"",'CONTROL ASISTENCIA'!D$53="ok"),CONCATENATE($B$21,IF('CONTROL ASISTENCIA'!D30="","A",'CONTROL ASISTENCIA'!D30),$B$21,","),"")</f>
        <v/>
      </c>
      <c r="E68" s="131" t="str">
        <f aca="false">IF(AND(D68&lt;&gt;"",'CONTROL ASISTENCIA'!E$53="ok"),CONCATENATE($B$21,IF('CONTROL ASISTENCIA'!E30="","A",'CONTROL ASISTENCIA'!E30),$B$21,","),"")</f>
        <v/>
      </c>
      <c r="F68" s="131" t="str">
        <f aca="false">IF(AND(E68&lt;&gt;"",'CONTROL ASISTENCIA'!F$53="ok"),CONCATENATE($B$21,IF('CONTROL ASISTENCIA'!F30="","A",'CONTROL ASISTENCIA'!F30),$B$21,","),"")</f>
        <v/>
      </c>
      <c r="G68" s="131" t="str">
        <f aca="false">IF(AND(F68&lt;&gt;"",'CONTROL ASISTENCIA'!G$53="ok"),CONCATENATE($B$21,IF('CONTROL ASISTENCIA'!G30="","A",'CONTROL ASISTENCIA'!G30),$B$21,","),"")</f>
        <v/>
      </c>
      <c r="H68" s="131" t="str">
        <f aca="false">IF(AND(G68&lt;&gt;"",'CONTROL ASISTENCIA'!H$53="ok"),CONCATENATE($B$21,IF('CONTROL ASISTENCIA'!H30="","A",'CONTROL ASISTENCIA'!H30),$B$21,","),"")</f>
        <v/>
      </c>
      <c r="I68" s="131" t="str">
        <f aca="false">IF(AND(H68&lt;&gt;"",'CONTROL ASISTENCIA'!I$53="ok"),CONCATENATE($B$21,IF('CONTROL ASISTENCIA'!I30="","A",'CONTROL ASISTENCIA'!I30),$B$21,","),"")</f>
        <v/>
      </c>
      <c r="J68" s="131" t="str">
        <f aca="false">IF(AND(I68&lt;&gt;"",'CONTROL ASISTENCIA'!J$53="ok"),CONCATENATE($B$21,IF('CONTROL ASISTENCIA'!J30="","A",'CONTROL ASISTENCIA'!J30),$B$21,","),"")</f>
        <v/>
      </c>
      <c r="K68" s="131" t="str">
        <f aca="false">IF(AND(J68&lt;&gt;"",'CONTROL ASISTENCIA'!K$53="ok"),CONCATENATE($B$21,IF('CONTROL ASISTENCIA'!K30="","A",'CONTROL ASISTENCIA'!K30),$B$21,","),"")</f>
        <v/>
      </c>
      <c r="L68" s="131" t="str">
        <f aca="false">IF(AND(K68&lt;&gt;"",'CONTROL ASISTENCIA'!L$53="ok"),CONCATENATE($B$21,IF('CONTROL ASISTENCIA'!L30="","A",'CONTROL ASISTENCIA'!L30),$B$21,","),"")</f>
        <v/>
      </c>
      <c r="M68" s="131" t="str">
        <f aca="false">IF(AND(L68&lt;&gt;"",'CONTROL ASISTENCIA'!M$53="ok"),CONCATENATE($B$21,IF('CONTROL ASISTENCIA'!M30="","A",'CONTROL ASISTENCIA'!M30),$B$21,","),"")</f>
        <v/>
      </c>
      <c r="N68" s="131" t="str">
        <f aca="false">IF(AND(M68&lt;&gt;"",'CONTROL ASISTENCIA'!N$53="ok"),CONCATENATE($B$21,IF('CONTROL ASISTENCIA'!N30="","A",'CONTROL ASISTENCIA'!N30),$B$21,","),"")</f>
        <v/>
      </c>
      <c r="O68" s="131" t="str">
        <f aca="false">IF(AND(N68&lt;&gt;"",'CONTROL ASISTENCIA'!O$53="ok"),CONCATENATE($B$21,IF('CONTROL ASISTENCIA'!O30="","A",'CONTROL ASISTENCIA'!O30),$B$21,","),"")</f>
        <v/>
      </c>
      <c r="P68" s="131" t="str">
        <f aca="false">IF(AND(O68&lt;&gt;"",'CONTROL ASISTENCIA'!P$53="ok"),CONCATENATE($B$21,IF('CONTROL ASISTENCIA'!P30="","A",'CONTROL ASISTENCIA'!P30),$B$21,","),"")</f>
        <v/>
      </c>
      <c r="Q68" s="131" t="str">
        <f aca="false">IF(AND(P68&lt;&gt;"",'CONTROL ASISTENCIA'!Q$53="ok"),CONCATENATE($B$21,IF('CONTROL ASISTENCIA'!Q30="","A",'CONTROL ASISTENCIA'!Q30),$B$21,","),"")</f>
        <v/>
      </c>
      <c r="R68" s="131" t="str">
        <f aca="false">IF(AND(Q68&lt;&gt;"",'CONTROL ASISTENCIA'!R$53="ok"),CONCATENATE($B$21,IF('CONTROL ASISTENCIA'!R30="","A",'CONTROL ASISTENCIA'!R30),$B$21,","),"")</f>
        <v/>
      </c>
      <c r="S68" s="131" t="str">
        <f aca="false">IF(AND(R68&lt;&gt;"",'CONTROL ASISTENCIA'!S$53="ok"),CONCATENATE($B$21,IF('CONTROL ASISTENCIA'!S30="","A",'CONTROL ASISTENCIA'!S30),$B$21,","),"")</f>
        <v/>
      </c>
      <c r="T68" s="131" t="str">
        <f aca="false">IF(AND(S68&lt;&gt;"",'CONTROL ASISTENCIA'!T$53="ok"),CONCATENATE($B$21,IF('CONTROL ASISTENCIA'!T30="","A",'CONTROL ASISTENCIA'!T30),$B$21,","),"")</f>
        <v/>
      </c>
      <c r="U68" s="131" t="str">
        <f aca="false">IF(AND(T68&lt;&gt;"",'CONTROL ASISTENCIA'!U$53="ok"),CONCATENATE($B$21,IF('CONTROL ASISTENCIA'!U30="","A",'CONTROL ASISTENCIA'!U30),$B$21,","),"")</f>
        <v/>
      </c>
      <c r="V68" s="131" t="str">
        <f aca="false">IF(AND(U68&lt;&gt;"",'CONTROL ASISTENCIA'!V$53="ok"),CONCATENATE($B$21,IF('CONTROL ASISTENCIA'!V30="","A",'CONTROL ASISTENCIA'!V30),$B$21,","),"")</f>
        <v/>
      </c>
      <c r="W68" s="131" t="str">
        <f aca="false">IF(AND(V68&lt;&gt;"",'CONTROL ASISTENCIA'!W$53="ok"),CONCATENATE($B$21,IF('CONTROL ASISTENCIA'!W30="","A",'CONTROL ASISTENCIA'!W30),$B$21,","),"")</f>
        <v/>
      </c>
      <c r="X68" s="131" t="str">
        <f aca="false">IF(AND(W68&lt;&gt;"",'CONTROL ASISTENCIA'!X$53="ok"),CONCATENATE($B$21,IF('CONTROL ASISTENCIA'!X30="","A",'CONTROL ASISTENCIA'!X30),$B$21,","),"")</f>
        <v/>
      </c>
      <c r="Y68" s="131" t="str">
        <f aca="false">IF(AND(X68&lt;&gt;"",'CONTROL ASISTENCIA'!Y$53="ok"),CONCATENATE($B$21,IF('CONTROL ASISTENCIA'!Y30="","A",'CONTROL ASISTENCIA'!Y30),$B$21,","),"")</f>
        <v/>
      </c>
      <c r="Z68" s="131" t="str">
        <f aca="false">IF(AND(Y68&lt;&gt;"",'CONTROL ASISTENCIA'!Z$53="ok"),CONCATENATE($B$21,IF('CONTROL ASISTENCIA'!Z30="","A",'CONTROL ASISTENCIA'!Z30),$B$21,","),"")</f>
        <v/>
      </c>
      <c r="AA68" s="131" t="str">
        <f aca="false">IF(AND(Z68&lt;&gt;"",'CONTROL ASISTENCIA'!AA$53="ok"),CONCATENATE($B$21,IF('CONTROL ASISTENCIA'!AA30="","A",'CONTROL ASISTENCIA'!AA30),$B$21,","),"")</f>
        <v/>
      </c>
      <c r="AB68" s="131" t="str">
        <f aca="false">IF(AND(AA68&lt;&gt;"",'CONTROL ASISTENCIA'!AB$53="ok"),CONCATENATE($B$21,IF('CONTROL ASISTENCIA'!AB30="","A",'CONTROL ASISTENCIA'!AB30),$B$21,","),"")</f>
        <v/>
      </c>
      <c r="AC68" s="131" t="str">
        <f aca="false">IF(AND(AB68&lt;&gt;"",'CONTROL ASISTENCIA'!AC$53="ok"),CONCATENATE($B$21,IF('CONTROL ASISTENCIA'!AC30="","A",'CONTROL ASISTENCIA'!AC30),$B$21,","),"")</f>
        <v/>
      </c>
      <c r="AD68" s="131" t="str">
        <f aca="false">IF(AND(AC68&lt;&gt;"",'CONTROL ASISTENCIA'!AD$53="ok"),CONCATENATE($B$21,IF('CONTROL ASISTENCIA'!AD30="","A",'CONTROL ASISTENCIA'!AD30),$B$21,","),"")</f>
        <v/>
      </c>
      <c r="AE68" s="131" t="str">
        <f aca="false">IF(AND(AD68&lt;&gt;"",'CONTROL ASISTENCIA'!AE$53="ok"),CONCATENATE($B$21,IF('CONTROL ASISTENCIA'!AE30="","A",'CONTROL ASISTENCIA'!AE30),$B$21,","),"")</f>
        <v/>
      </c>
      <c r="AF68" s="131" t="str">
        <f aca="false">IF(AND(AE68&lt;&gt;"",'CONTROL ASISTENCIA'!AF$53="ok"),CONCATENATE($B$21,IF('CONTROL ASISTENCIA'!AF30="","A",'CONTROL ASISTENCIA'!AF30),$B$21,","),"")</f>
        <v/>
      </c>
      <c r="AG68" s="131" t="str">
        <f aca="false">IF(AND(AF68&lt;&gt;"",'CONTROL ASISTENCIA'!AG$53="ok"),CONCATENATE($B$21,IF('CONTROL ASISTENCIA'!AG30="","A",'CONTROL ASISTENCIA'!AG30),$B$21,","),"")</f>
        <v/>
      </c>
      <c r="AH68" s="131" t="str">
        <f aca="false">IF(AND(AG68&lt;&gt;"",'CONTROL ASISTENCIA'!AH$53="ok"),CONCATENATE($B$21,IF('CONTROL ASISTENCIA'!AH30="","A",'CONTROL ASISTENCIA'!AH30),$B$21,","),"")</f>
        <v/>
      </c>
      <c r="AI68" s="131" t="str">
        <f aca="false">IF(AND(AH68&lt;&gt;"",'CONTROL ASISTENCIA'!AI$53="ok"),CONCATENATE($B$21,IF('CONTROL ASISTENCIA'!AI30="","A",'CONTROL ASISTENCIA'!AI30),$B$21,","),"")</f>
        <v/>
      </c>
      <c r="AJ68" s="131" t="str">
        <f aca="false">IF(AND(AI68&lt;&gt;"",'CONTROL ASISTENCIA'!AJ$53="ok"),CONCATENATE($B$21,IF('CONTROL ASISTENCIA'!AJ30="","A",'CONTROL ASISTENCIA'!AJ30),$B$21,","),"")</f>
        <v/>
      </c>
      <c r="AK68" s="131" t="str">
        <f aca="false">IF(AND(AJ68&lt;&gt;"",'CONTROL ASISTENCIA'!AK$53="ok"),CONCATENATE($B$21,IF('CONTROL ASISTENCIA'!AK30="","A",'CONTROL ASISTENCIA'!AK30),$B$21,","),"")</f>
        <v/>
      </c>
      <c r="AL68" s="131" t="str">
        <f aca="false">IF(AND(AK68&lt;&gt;"",'CONTROL ASISTENCIA'!AL$53="ok"),CONCATENATE($B$21,IF('CONTROL ASISTENCIA'!AL30="","A",'CONTROL ASISTENCIA'!AL30),$B$21,","),"")</f>
        <v/>
      </c>
      <c r="AM68" s="131" t="str">
        <f aca="false">IF(AND(AL68&lt;&gt;"",'CONTROL ASISTENCIA'!AM$53="ok"),CONCATENATE($B$21,IF('CONTROL ASISTENCIA'!AM30="","A",'CONTROL ASISTENCIA'!AM30),$B$21,","),"")</f>
        <v/>
      </c>
      <c r="AN68" s="131" t="str">
        <f aca="false">IF(AND(AM68&lt;&gt;"",'CONTROL ASISTENCIA'!AN$53="ok"),CONCATENATE($B$21,IF('CONTROL ASISTENCIA'!AN30="","A",'CONTROL ASISTENCIA'!AN30),$B$21,","),"")</f>
        <v/>
      </c>
      <c r="AO68" s="131" t="str">
        <f aca="false">IF(AND(AN68&lt;&gt;"",'CONTROL ASISTENCIA'!AO$53="ok"),CONCATENATE($B$21,IF('CONTROL ASISTENCIA'!AO30="","A",'CONTROL ASISTENCIA'!AO30),$B$21,","),"")</f>
        <v/>
      </c>
    </row>
    <row r="69" customFormat="false" ht="13.8" hidden="false" customHeight="false" outlineLevel="0" collapsed="false">
      <c r="A69" s="154" t="str">
        <f aca="false">IF('CONTROL ASISTENCIA'!A31&lt;&gt;0,'CONTROL ASISTENCIA'!A31,"")</f>
        <v/>
      </c>
      <c r="B69" s="131" t="str">
        <f aca="false">IF(AND(A69&lt;&gt;"",'CONTROL ASISTENCIA'!B$53="ok"),CONCATENATE($B$21,IF('CONTROL ASISTENCIA'!B31="","A",'CONTROL ASISTENCIA'!B31),$B$21,","),"")</f>
        <v/>
      </c>
      <c r="C69" s="131" t="str">
        <f aca="false">IF(AND(B69&lt;&gt;"",'CONTROL ASISTENCIA'!C$53="ok"),CONCATENATE($B$21,IF('CONTROL ASISTENCIA'!C31="","A",'CONTROL ASISTENCIA'!C31),$B$21,","),"")</f>
        <v/>
      </c>
      <c r="D69" s="131" t="str">
        <f aca="false">IF(AND(C69&lt;&gt;"",'CONTROL ASISTENCIA'!D$53="ok"),CONCATENATE($B$21,IF('CONTROL ASISTENCIA'!D31="","A",'CONTROL ASISTENCIA'!D31),$B$21,","),"")</f>
        <v/>
      </c>
      <c r="E69" s="131" t="str">
        <f aca="false">IF(AND(D69&lt;&gt;"",'CONTROL ASISTENCIA'!E$53="ok"),CONCATENATE($B$21,IF('CONTROL ASISTENCIA'!E31="","A",'CONTROL ASISTENCIA'!E31),$B$21,","),"")</f>
        <v/>
      </c>
      <c r="F69" s="131" t="str">
        <f aca="false">IF(AND(E69&lt;&gt;"",'CONTROL ASISTENCIA'!F$53="ok"),CONCATENATE($B$21,IF('CONTROL ASISTENCIA'!F31="","A",'CONTROL ASISTENCIA'!F31),$B$21,","),"")</f>
        <v/>
      </c>
      <c r="G69" s="131" t="str">
        <f aca="false">IF(AND(F69&lt;&gt;"",'CONTROL ASISTENCIA'!G$53="ok"),CONCATENATE($B$21,IF('CONTROL ASISTENCIA'!G31="","A",'CONTROL ASISTENCIA'!G31),$B$21,","),"")</f>
        <v/>
      </c>
      <c r="H69" s="131" t="str">
        <f aca="false">IF(AND(G69&lt;&gt;"",'CONTROL ASISTENCIA'!H$53="ok"),CONCATENATE($B$21,IF('CONTROL ASISTENCIA'!H31="","A",'CONTROL ASISTENCIA'!H31),$B$21,","),"")</f>
        <v/>
      </c>
      <c r="I69" s="131" t="str">
        <f aca="false">IF(AND(H69&lt;&gt;"",'CONTROL ASISTENCIA'!I$53="ok"),CONCATENATE($B$21,IF('CONTROL ASISTENCIA'!I31="","A",'CONTROL ASISTENCIA'!I31),$B$21,","),"")</f>
        <v/>
      </c>
      <c r="J69" s="131" t="str">
        <f aca="false">IF(AND(I69&lt;&gt;"",'CONTROL ASISTENCIA'!J$53="ok"),CONCATENATE($B$21,IF('CONTROL ASISTENCIA'!J31="","A",'CONTROL ASISTENCIA'!J31),$B$21,","),"")</f>
        <v/>
      </c>
      <c r="K69" s="131" t="str">
        <f aca="false">IF(AND(J69&lt;&gt;"",'CONTROL ASISTENCIA'!K$53="ok"),CONCATENATE($B$21,IF('CONTROL ASISTENCIA'!K31="","A",'CONTROL ASISTENCIA'!K31),$B$21,","),"")</f>
        <v/>
      </c>
      <c r="L69" s="131" t="str">
        <f aca="false">IF(AND(K69&lt;&gt;"",'CONTROL ASISTENCIA'!L$53="ok"),CONCATENATE($B$21,IF('CONTROL ASISTENCIA'!L31="","A",'CONTROL ASISTENCIA'!L31),$B$21,","),"")</f>
        <v/>
      </c>
      <c r="M69" s="131" t="str">
        <f aca="false">IF(AND(L69&lt;&gt;"",'CONTROL ASISTENCIA'!M$53="ok"),CONCATENATE($B$21,IF('CONTROL ASISTENCIA'!M31="","A",'CONTROL ASISTENCIA'!M31),$B$21,","),"")</f>
        <v/>
      </c>
      <c r="N69" s="131" t="str">
        <f aca="false">IF(AND(M69&lt;&gt;"",'CONTROL ASISTENCIA'!N$53="ok"),CONCATENATE($B$21,IF('CONTROL ASISTENCIA'!N31="","A",'CONTROL ASISTENCIA'!N31),$B$21,","),"")</f>
        <v/>
      </c>
      <c r="O69" s="131" t="str">
        <f aca="false">IF(AND(N69&lt;&gt;"",'CONTROL ASISTENCIA'!O$53="ok"),CONCATENATE($B$21,IF('CONTROL ASISTENCIA'!O31="","A",'CONTROL ASISTENCIA'!O31),$B$21,","),"")</f>
        <v/>
      </c>
      <c r="P69" s="131" t="str">
        <f aca="false">IF(AND(O69&lt;&gt;"",'CONTROL ASISTENCIA'!P$53="ok"),CONCATENATE($B$21,IF('CONTROL ASISTENCIA'!P31="","A",'CONTROL ASISTENCIA'!P31),$B$21,","),"")</f>
        <v/>
      </c>
      <c r="Q69" s="131" t="str">
        <f aca="false">IF(AND(P69&lt;&gt;"",'CONTROL ASISTENCIA'!Q$53="ok"),CONCATENATE($B$21,IF('CONTROL ASISTENCIA'!Q31="","A",'CONTROL ASISTENCIA'!Q31),$B$21,","),"")</f>
        <v/>
      </c>
      <c r="R69" s="131" t="str">
        <f aca="false">IF(AND(Q69&lt;&gt;"",'CONTROL ASISTENCIA'!R$53="ok"),CONCATENATE($B$21,IF('CONTROL ASISTENCIA'!R31="","A",'CONTROL ASISTENCIA'!R31),$B$21,","),"")</f>
        <v/>
      </c>
      <c r="S69" s="131" t="str">
        <f aca="false">IF(AND(R69&lt;&gt;"",'CONTROL ASISTENCIA'!S$53="ok"),CONCATENATE($B$21,IF('CONTROL ASISTENCIA'!S31="","A",'CONTROL ASISTENCIA'!S31),$B$21,","),"")</f>
        <v/>
      </c>
      <c r="T69" s="131" t="str">
        <f aca="false">IF(AND(S69&lt;&gt;"",'CONTROL ASISTENCIA'!T$53="ok"),CONCATENATE($B$21,IF('CONTROL ASISTENCIA'!T31="","A",'CONTROL ASISTENCIA'!T31),$B$21,","),"")</f>
        <v/>
      </c>
      <c r="U69" s="131" t="str">
        <f aca="false">IF(AND(T69&lt;&gt;"",'CONTROL ASISTENCIA'!U$53="ok"),CONCATENATE($B$21,IF('CONTROL ASISTENCIA'!U31="","A",'CONTROL ASISTENCIA'!U31),$B$21,","),"")</f>
        <v/>
      </c>
      <c r="V69" s="131" t="str">
        <f aca="false">IF(AND(U69&lt;&gt;"",'CONTROL ASISTENCIA'!V$53="ok"),CONCATENATE($B$21,IF('CONTROL ASISTENCIA'!V31="","A",'CONTROL ASISTENCIA'!V31),$B$21,","),"")</f>
        <v/>
      </c>
      <c r="W69" s="131" t="str">
        <f aca="false">IF(AND(V69&lt;&gt;"",'CONTROL ASISTENCIA'!W$53="ok"),CONCATENATE($B$21,IF('CONTROL ASISTENCIA'!W31="","A",'CONTROL ASISTENCIA'!W31),$B$21,","),"")</f>
        <v/>
      </c>
      <c r="X69" s="131" t="str">
        <f aca="false">IF(AND(W69&lt;&gt;"",'CONTROL ASISTENCIA'!X$53="ok"),CONCATENATE($B$21,IF('CONTROL ASISTENCIA'!X31="","A",'CONTROL ASISTENCIA'!X31),$B$21,","),"")</f>
        <v/>
      </c>
      <c r="Y69" s="131" t="str">
        <f aca="false">IF(AND(X69&lt;&gt;"",'CONTROL ASISTENCIA'!Y$53="ok"),CONCATENATE($B$21,IF('CONTROL ASISTENCIA'!Y31="","A",'CONTROL ASISTENCIA'!Y31),$B$21,","),"")</f>
        <v/>
      </c>
      <c r="Z69" s="131" t="str">
        <f aca="false">IF(AND(Y69&lt;&gt;"",'CONTROL ASISTENCIA'!Z$53="ok"),CONCATENATE($B$21,IF('CONTROL ASISTENCIA'!Z31="","A",'CONTROL ASISTENCIA'!Z31),$B$21,","),"")</f>
        <v/>
      </c>
      <c r="AA69" s="131" t="str">
        <f aca="false">IF(AND(Z69&lt;&gt;"",'CONTROL ASISTENCIA'!AA$53="ok"),CONCATENATE($B$21,IF('CONTROL ASISTENCIA'!AA31="","A",'CONTROL ASISTENCIA'!AA31),$B$21,","),"")</f>
        <v/>
      </c>
      <c r="AB69" s="131" t="str">
        <f aca="false">IF(AND(AA69&lt;&gt;"",'CONTROL ASISTENCIA'!AB$53="ok"),CONCATENATE($B$21,IF('CONTROL ASISTENCIA'!AB31="","A",'CONTROL ASISTENCIA'!AB31),$B$21,","),"")</f>
        <v/>
      </c>
      <c r="AC69" s="131" t="str">
        <f aca="false">IF(AND(AB69&lt;&gt;"",'CONTROL ASISTENCIA'!AC$53="ok"),CONCATENATE($B$21,IF('CONTROL ASISTENCIA'!AC31="","A",'CONTROL ASISTENCIA'!AC31),$B$21,","),"")</f>
        <v/>
      </c>
      <c r="AD69" s="131" t="str">
        <f aca="false">IF(AND(AC69&lt;&gt;"",'CONTROL ASISTENCIA'!AD$53="ok"),CONCATENATE($B$21,IF('CONTROL ASISTENCIA'!AD31="","A",'CONTROL ASISTENCIA'!AD31),$B$21,","),"")</f>
        <v/>
      </c>
      <c r="AE69" s="131" t="str">
        <f aca="false">IF(AND(AD69&lt;&gt;"",'CONTROL ASISTENCIA'!AE$53="ok"),CONCATENATE($B$21,IF('CONTROL ASISTENCIA'!AE31="","A",'CONTROL ASISTENCIA'!AE31),$B$21,","),"")</f>
        <v/>
      </c>
      <c r="AF69" s="131" t="str">
        <f aca="false">IF(AND(AE69&lt;&gt;"",'CONTROL ASISTENCIA'!AF$53="ok"),CONCATENATE($B$21,IF('CONTROL ASISTENCIA'!AF31="","A",'CONTROL ASISTENCIA'!AF31),$B$21,","),"")</f>
        <v/>
      </c>
      <c r="AG69" s="131" t="str">
        <f aca="false">IF(AND(AF69&lt;&gt;"",'CONTROL ASISTENCIA'!AG$53="ok"),CONCATENATE($B$21,IF('CONTROL ASISTENCIA'!AG31="","A",'CONTROL ASISTENCIA'!AG31),$B$21,","),"")</f>
        <v/>
      </c>
      <c r="AH69" s="131" t="str">
        <f aca="false">IF(AND(AG69&lt;&gt;"",'CONTROL ASISTENCIA'!AH$53="ok"),CONCATENATE($B$21,IF('CONTROL ASISTENCIA'!AH31="","A",'CONTROL ASISTENCIA'!AH31),$B$21,","),"")</f>
        <v/>
      </c>
      <c r="AI69" s="131" t="str">
        <f aca="false">IF(AND(AH69&lt;&gt;"",'CONTROL ASISTENCIA'!AI$53="ok"),CONCATENATE($B$21,IF('CONTROL ASISTENCIA'!AI31="","A",'CONTROL ASISTENCIA'!AI31),$B$21,","),"")</f>
        <v/>
      </c>
      <c r="AJ69" s="131" t="str">
        <f aca="false">IF(AND(AI69&lt;&gt;"",'CONTROL ASISTENCIA'!AJ$53="ok"),CONCATENATE($B$21,IF('CONTROL ASISTENCIA'!AJ31="","A",'CONTROL ASISTENCIA'!AJ31),$B$21,","),"")</f>
        <v/>
      </c>
      <c r="AK69" s="131" t="str">
        <f aca="false">IF(AND(AJ69&lt;&gt;"",'CONTROL ASISTENCIA'!AK$53="ok"),CONCATENATE($B$21,IF('CONTROL ASISTENCIA'!AK31="","A",'CONTROL ASISTENCIA'!AK31),$B$21,","),"")</f>
        <v/>
      </c>
      <c r="AL69" s="131" t="str">
        <f aca="false">IF(AND(AK69&lt;&gt;"",'CONTROL ASISTENCIA'!AL$53="ok"),CONCATENATE($B$21,IF('CONTROL ASISTENCIA'!AL31="","A",'CONTROL ASISTENCIA'!AL31),$B$21,","),"")</f>
        <v/>
      </c>
      <c r="AM69" s="131" t="str">
        <f aca="false">IF(AND(AL69&lt;&gt;"",'CONTROL ASISTENCIA'!AM$53="ok"),CONCATENATE($B$21,IF('CONTROL ASISTENCIA'!AM31="","A",'CONTROL ASISTENCIA'!AM31),$B$21,","),"")</f>
        <v/>
      </c>
      <c r="AN69" s="131" t="str">
        <f aca="false">IF(AND(AM69&lt;&gt;"",'CONTROL ASISTENCIA'!AN$53="ok"),CONCATENATE($B$21,IF('CONTROL ASISTENCIA'!AN31="","A",'CONTROL ASISTENCIA'!AN31),$B$21,","),"")</f>
        <v/>
      </c>
      <c r="AO69" s="131" t="str">
        <f aca="false">IF(AND(AN69&lt;&gt;"",'CONTROL ASISTENCIA'!AO$53="ok"),CONCATENATE($B$21,IF('CONTROL ASISTENCIA'!AO31="","A",'CONTROL ASISTENCIA'!AO31),$B$21,","),"")</f>
        <v/>
      </c>
    </row>
    <row r="70" customFormat="false" ht="13.8" hidden="false" customHeight="false" outlineLevel="0" collapsed="false">
      <c r="A70" s="154" t="str">
        <f aca="false">IF('CONTROL ASISTENCIA'!A32&lt;&gt;0,'CONTROL ASISTENCIA'!A32,"")</f>
        <v/>
      </c>
      <c r="B70" s="131" t="str">
        <f aca="false">IF(AND(A70&lt;&gt;"",'CONTROL ASISTENCIA'!B$53="ok"),CONCATENATE($B$21,IF('CONTROL ASISTENCIA'!B32="","A",'CONTROL ASISTENCIA'!B32),$B$21,","),"")</f>
        <v/>
      </c>
      <c r="C70" s="131" t="str">
        <f aca="false">IF(AND(B70&lt;&gt;"",'CONTROL ASISTENCIA'!C$53="ok"),CONCATENATE($B$21,IF('CONTROL ASISTENCIA'!C32="","A",'CONTROL ASISTENCIA'!C32),$B$21,","),"")</f>
        <v/>
      </c>
      <c r="D70" s="131" t="str">
        <f aca="false">IF(AND(C70&lt;&gt;"",'CONTROL ASISTENCIA'!D$53="ok"),CONCATENATE($B$21,IF('CONTROL ASISTENCIA'!D32="","A",'CONTROL ASISTENCIA'!D32),$B$21,","),"")</f>
        <v/>
      </c>
      <c r="E70" s="131" t="str">
        <f aca="false">IF(AND(D70&lt;&gt;"",'CONTROL ASISTENCIA'!E$53="ok"),CONCATENATE($B$21,IF('CONTROL ASISTENCIA'!E32="","A",'CONTROL ASISTENCIA'!E32),$B$21,","),"")</f>
        <v/>
      </c>
      <c r="F70" s="131" t="str">
        <f aca="false">IF(AND(E70&lt;&gt;"",'CONTROL ASISTENCIA'!F$53="ok"),CONCATENATE($B$21,IF('CONTROL ASISTENCIA'!F32="","A",'CONTROL ASISTENCIA'!F32),$B$21,","),"")</f>
        <v/>
      </c>
      <c r="G70" s="131" t="str">
        <f aca="false">IF(AND(F70&lt;&gt;"",'CONTROL ASISTENCIA'!G$53="ok"),CONCATENATE($B$21,IF('CONTROL ASISTENCIA'!G32="","A",'CONTROL ASISTENCIA'!G32),$B$21,","),"")</f>
        <v/>
      </c>
      <c r="H70" s="131" t="str">
        <f aca="false">IF(AND(G70&lt;&gt;"",'CONTROL ASISTENCIA'!H$53="ok"),CONCATENATE($B$21,IF('CONTROL ASISTENCIA'!H32="","A",'CONTROL ASISTENCIA'!H32),$B$21,","),"")</f>
        <v/>
      </c>
      <c r="I70" s="131" t="str">
        <f aca="false">IF(AND(H70&lt;&gt;"",'CONTROL ASISTENCIA'!I$53="ok"),CONCATENATE($B$21,IF('CONTROL ASISTENCIA'!I32="","A",'CONTROL ASISTENCIA'!I32),$B$21,","),"")</f>
        <v/>
      </c>
      <c r="J70" s="131" t="str">
        <f aca="false">IF(AND(I70&lt;&gt;"",'CONTROL ASISTENCIA'!J$53="ok"),CONCATENATE($B$21,IF('CONTROL ASISTENCIA'!J32="","A",'CONTROL ASISTENCIA'!J32),$B$21,","),"")</f>
        <v/>
      </c>
      <c r="K70" s="131" t="str">
        <f aca="false">IF(AND(J70&lt;&gt;"",'CONTROL ASISTENCIA'!K$53="ok"),CONCATENATE($B$21,IF('CONTROL ASISTENCIA'!K32="","A",'CONTROL ASISTENCIA'!K32),$B$21,","),"")</f>
        <v/>
      </c>
      <c r="L70" s="131" t="str">
        <f aca="false">IF(AND(K70&lt;&gt;"",'CONTROL ASISTENCIA'!L$53="ok"),CONCATENATE($B$21,IF('CONTROL ASISTENCIA'!L32="","A",'CONTROL ASISTENCIA'!L32),$B$21,","),"")</f>
        <v/>
      </c>
      <c r="M70" s="131" t="str">
        <f aca="false">IF(AND(L70&lt;&gt;"",'CONTROL ASISTENCIA'!M$53="ok"),CONCATENATE($B$21,IF('CONTROL ASISTENCIA'!M32="","A",'CONTROL ASISTENCIA'!M32),$B$21,","),"")</f>
        <v/>
      </c>
      <c r="N70" s="131" t="str">
        <f aca="false">IF(AND(M70&lt;&gt;"",'CONTROL ASISTENCIA'!N$53="ok"),CONCATENATE($B$21,IF('CONTROL ASISTENCIA'!N32="","A",'CONTROL ASISTENCIA'!N32),$B$21,","),"")</f>
        <v/>
      </c>
      <c r="O70" s="131" t="str">
        <f aca="false">IF(AND(N70&lt;&gt;"",'CONTROL ASISTENCIA'!O$53="ok"),CONCATENATE($B$21,IF('CONTROL ASISTENCIA'!O32="","A",'CONTROL ASISTENCIA'!O32),$B$21,","),"")</f>
        <v/>
      </c>
      <c r="P70" s="131" t="str">
        <f aca="false">IF(AND(O70&lt;&gt;"",'CONTROL ASISTENCIA'!P$53="ok"),CONCATENATE($B$21,IF('CONTROL ASISTENCIA'!P32="","A",'CONTROL ASISTENCIA'!P32),$B$21,","),"")</f>
        <v/>
      </c>
      <c r="Q70" s="131" t="str">
        <f aca="false">IF(AND(P70&lt;&gt;"",'CONTROL ASISTENCIA'!Q$53="ok"),CONCATENATE($B$21,IF('CONTROL ASISTENCIA'!Q32="","A",'CONTROL ASISTENCIA'!Q32),$B$21,","),"")</f>
        <v/>
      </c>
      <c r="R70" s="131" t="str">
        <f aca="false">IF(AND(Q70&lt;&gt;"",'CONTROL ASISTENCIA'!R$53="ok"),CONCATENATE($B$21,IF('CONTROL ASISTENCIA'!R32="","A",'CONTROL ASISTENCIA'!R32),$B$21,","),"")</f>
        <v/>
      </c>
      <c r="S70" s="131" t="str">
        <f aca="false">IF(AND(R70&lt;&gt;"",'CONTROL ASISTENCIA'!S$53="ok"),CONCATENATE($B$21,IF('CONTROL ASISTENCIA'!S32="","A",'CONTROL ASISTENCIA'!S32),$B$21,","),"")</f>
        <v/>
      </c>
      <c r="T70" s="131" t="str">
        <f aca="false">IF(AND(S70&lt;&gt;"",'CONTROL ASISTENCIA'!T$53="ok"),CONCATENATE($B$21,IF('CONTROL ASISTENCIA'!T32="","A",'CONTROL ASISTENCIA'!T32),$B$21,","),"")</f>
        <v/>
      </c>
      <c r="U70" s="131" t="str">
        <f aca="false">IF(AND(T70&lt;&gt;"",'CONTROL ASISTENCIA'!U$53="ok"),CONCATENATE($B$21,IF('CONTROL ASISTENCIA'!U32="","A",'CONTROL ASISTENCIA'!U32),$B$21,","),"")</f>
        <v/>
      </c>
      <c r="V70" s="131" t="str">
        <f aca="false">IF(AND(U70&lt;&gt;"",'CONTROL ASISTENCIA'!V$53="ok"),CONCATENATE($B$21,IF('CONTROL ASISTENCIA'!V32="","A",'CONTROL ASISTENCIA'!V32),$B$21,","),"")</f>
        <v/>
      </c>
      <c r="W70" s="131" t="str">
        <f aca="false">IF(AND(V70&lt;&gt;"",'CONTROL ASISTENCIA'!W$53="ok"),CONCATENATE($B$21,IF('CONTROL ASISTENCIA'!W32="","A",'CONTROL ASISTENCIA'!W32),$B$21,","),"")</f>
        <v/>
      </c>
      <c r="X70" s="131" t="str">
        <f aca="false">IF(AND(W70&lt;&gt;"",'CONTROL ASISTENCIA'!X$53="ok"),CONCATENATE($B$21,IF('CONTROL ASISTENCIA'!X32="","A",'CONTROL ASISTENCIA'!X32),$B$21,","),"")</f>
        <v/>
      </c>
      <c r="Y70" s="131" t="str">
        <f aca="false">IF(AND(X70&lt;&gt;"",'CONTROL ASISTENCIA'!Y$53="ok"),CONCATENATE($B$21,IF('CONTROL ASISTENCIA'!Y32="","A",'CONTROL ASISTENCIA'!Y32),$B$21,","),"")</f>
        <v/>
      </c>
      <c r="Z70" s="131" t="str">
        <f aca="false">IF(AND(Y70&lt;&gt;"",'CONTROL ASISTENCIA'!Z$53="ok"),CONCATENATE($B$21,IF('CONTROL ASISTENCIA'!Z32="","A",'CONTROL ASISTENCIA'!Z32),$B$21,","),"")</f>
        <v/>
      </c>
      <c r="AA70" s="131" t="str">
        <f aca="false">IF(AND(Z70&lt;&gt;"",'CONTROL ASISTENCIA'!AA$53="ok"),CONCATENATE($B$21,IF('CONTROL ASISTENCIA'!AA32="","A",'CONTROL ASISTENCIA'!AA32),$B$21,","),"")</f>
        <v/>
      </c>
      <c r="AB70" s="131" t="str">
        <f aca="false">IF(AND(AA70&lt;&gt;"",'CONTROL ASISTENCIA'!AB$53="ok"),CONCATENATE($B$21,IF('CONTROL ASISTENCIA'!AB32="","A",'CONTROL ASISTENCIA'!AB32),$B$21,","),"")</f>
        <v/>
      </c>
      <c r="AC70" s="131" t="str">
        <f aca="false">IF(AND(AB70&lt;&gt;"",'CONTROL ASISTENCIA'!AC$53="ok"),CONCATENATE($B$21,IF('CONTROL ASISTENCIA'!AC32="","A",'CONTROL ASISTENCIA'!AC32),$B$21,","),"")</f>
        <v/>
      </c>
      <c r="AD70" s="131" t="str">
        <f aca="false">IF(AND(AC70&lt;&gt;"",'CONTROL ASISTENCIA'!AD$53="ok"),CONCATENATE($B$21,IF('CONTROL ASISTENCIA'!AD32="","A",'CONTROL ASISTENCIA'!AD32),$B$21,","),"")</f>
        <v/>
      </c>
      <c r="AE70" s="131" t="str">
        <f aca="false">IF(AND(AD70&lt;&gt;"",'CONTROL ASISTENCIA'!AE$53="ok"),CONCATENATE($B$21,IF('CONTROL ASISTENCIA'!AE32="","A",'CONTROL ASISTENCIA'!AE32),$B$21,","),"")</f>
        <v/>
      </c>
      <c r="AF70" s="131" t="str">
        <f aca="false">IF(AND(AE70&lt;&gt;"",'CONTROL ASISTENCIA'!AF$53="ok"),CONCATENATE($B$21,IF('CONTROL ASISTENCIA'!AF32="","A",'CONTROL ASISTENCIA'!AF32),$B$21,","),"")</f>
        <v/>
      </c>
      <c r="AG70" s="131" t="str">
        <f aca="false">IF(AND(AF70&lt;&gt;"",'CONTROL ASISTENCIA'!AG$53="ok"),CONCATENATE($B$21,IF('CONTROL ASISTENCIA'!AG32="","A",'CONTROL ASISTENCIA'!AG32),$B$21,","),"")</f>
        <v/>
      </c>
      <c r="AH70" s="131" t="str">
        <f aca="false">IF(AND(AG70&lt;&gt;"",'CONTROL ASISTENCIA'!AH$53="ok"),CONCATENATE($B$21,IF('CONTROL ASISTENCIA'!AH32="","A",'CONTROL ASISTENCIA'!AH32),$B$21,","),"")</f>
        <v/>
      </c>
      <c r="AI70" s="131" t="str">
        <f aca="false">IF(AND(AH70&lt;&gt;"",'CONTROL ASISTENCIA'!AI$53="ok"),CONCATENATE($B$21,IF('CONTROL ASISTENCIA'!AI32="","A",'CONTROL ASISTENCIA'!AI32),$B$21,","),"")</f>
        <v/>
      </c>
      <c r="AJ70" s="131" t="str">
        <f aca="false">IF(AND(AI70&lt;&gt;"",'CONTROL ASISTENCIA'!AJ$53="ok"),CONCATENATE($B$21,IF('CONTROL ASISTENCIA'!AJ32="","A",'CONTROL ASISTENCIA'!AJ32),$B$21,","),"")</f>
        <v/>
      </c>
      <c r="AK70" s="131" t="str">
        <f aca="false">IF(AND(AJ70&lt;&gt;"",'CONTROL ASISTENCIA'!AK$53="ok"),CONCATENATE($B$21,IF('CONTROL ASISTENCIA'!AK32="","A",'CONTROL ASISTENCIA'!AK32),$B$21,","),"")</f>
        <v/>
      </c>
      <c r="AL70" s="131" t="str">
        <f aca="false">IF(AND(AK70&lt;&gt;"",'CONTROL ASISTENCIA'!AL$53="ok"),CONCATENATE($B$21,IF('CONTROL ASISTENCIA'!AL32="","A",'CONTROL ASISTENCIA'!AL32),$B$21,","),"")</f>
        <v/>
      </c>
      <c r="AM70" s="131" t="str">
        <f aca="false">IF(AND(AL70&lt;&gt;"",'CONTROL ASISTENCIA'!AM$53="ok"),CONCATENATE($B$21,IF('CONTROL ASISTENCIA'!AM32="","A",'CONTROL ASISTENCIA'!AM32),$B$21,","),"")</f>
        <v/>
      </c>
      <c r="AN70" s="131" t="str">
        <f aca="false">IF(AND(AM70&lt;&gt;"",'CONTROL ASISTENCIA'!AN$53="ok"),CONCATENATE($B$21,IF('CONTROL ASISTENCIA'!AN32="","A",'CONTROL ASISTENCIA'!AN32),$B$21,","),"")</f>
        <v/>
      </c>
      <c r="AO70" s="131" t="str">
        <f aca="false">IF(AND(AN70&lt;&gt;"",'CONTROL ASISTENCIA'!AO$53="ok"),CONCATENATE($B$21,IF('CONTROL ASISTENCIA'!AO32="","A",'CONTROL ASISTENCIA'!AO32),$B$21,","),"")</f>
        <v/>
      </c>
    </row>
    <row r="71" customFormat="false" ht="13.8" hidden="false" customHeight="false" outlineLevel="0" collapsed="false">
      <c r="A71" s="154" t="str">
        <f aca="false">IF('CONTROL ASISTENCIA'!A33&lt;&gt;0,'CONTROL ASISTENCIA'!A33,"")</f>
        <v/>
      </c>
      <c r="B71" s="131" t="str">
        <f aca="false">IF(AND(A71&lt;&gt;"",'CONTROL ASISTENCIA'!B$53="ok"),CONCATENATE($B$21,IF('CONTROL ASISTENCIA'!B33="","A",'CONTROL ASISTENCIA'!B33),$B$21,","),"")</f>
        <v/>
      </c>
      <c r="C71" s="131" t="str">
        <f aca="false">IF(AND(B71&lt;&gt;"",'CONTROL ASISTENCIA'!C$53="ok"),CONCATENATE($B$21,IF('CONTROL ASISTENCIA'!C33="","A",'CONTROL ASISTENCIA'!C33),$B$21,","),"")</f>
        <v/>
      </c>
      <c r="D71" s="131" t="str">
        <f aca="false">IF(AND(C71&lt;&gt;"",'CONTROL ASISTENCIA'!D$53="ok"),CONCATENATE($B$21,IF('CONTROL ASISTENCIA'!D33="","A",'CONTROL ASISTENCIA'!D33),$B$21,","),"")</f>
        <v/>
      </c>
      <c r="E71" s="131" t="str">
        <f aca="false">IF(AND(D71&lt;&gt;"",'CONTROL ASISTENCIA'!E$53="ok"),CONCATENATE($B$21,IF('CONTROL ASISTENCIA'!E33="","A",'CONTROL ASISTENCIA'!E33),$B$21,","),"")</f>
        <v/>
      </c>
      <c r="F71" s="131" t="str">
        <f aca="false">IF(AND(E71&lt;&gt;"",'CONTROL ASISTENCIA'!F$53="ok"),CONCATENATE($B$21,IF('CONTROL ASISTENCIA'!F33="","A",'CONTROL ASISTENCIA'!F33),$B$21,","),"")</f>
        <v/>
      </c>
      <c r="G71" s="131" t="str">
        <f aca="false">IF(AND(F71&lt;&gt;"",'CONTROL ASISTENCIA'!G$53="ok"),CONCATENATE($B$21,IF('CONTROL ASISTENCIA'!G33="","A",'CONTROL ASISTENCIA'!G33),$B$21,","),"")</f>
        <v/>
      </c>
      <c r="H71" s="131" t="str">
        <f aca="false">IF(AND(G71&lt;&gt;"",'CONTROL ASISTENCIA'!H$53="ok"),CONCATENATE($B$21,IF('CONTROL ASISTENCIA'!H33="","A",'CONTROL ASISTENCIA'!H33),$B$21,","),"")</f>
        <v/>
      </c>
      <c r="I71" s="131" t="str">
        <f aca="false">IF(AND(H71&lt;&gt;"",'CONTROL ASISTENCIA'!I$53="ok"),CONCATENATE($B$21,IF('CONTROL ASISTENCIA'!I33="","A",'CONTROL ASISTENCIA'!I33),$B$21,","),"")</f>
        <v/>
      </c>
      <c r="J71" s="131" t="str">
        <f aca="false">IF(AND(I71&lt;&gt;"",'CONTROL ASISTENCIA'!J$53="ok"),CONCATENATE($B$21,IF('CONTROL ASISTENCIA'!J33="","A",'CONTROL ASISTENCIA'!J33),$B$21,","),"")</f>
        <v/>
      </c>
      <c r="K71" s="131" t="str">
        <f aca="false">IF(AND(J71&lt;&gt;"",'CONTROL ASISTENCIA'!K$53="ok"),CONCATENATE($B$21,IF('CONTROL ASISTENCIA'!K33="","A",'CONTROL ASISTENCIA'!K33),$B$21,","),"")</f>
        <v/>
      </c>
      <c r="L71" s="131" t="str">
        <f aca="false">IF(AND(K71&lt;&gt;"",'CONTROL ASISTENCIA'!L$53="ok"),CONCATENATE($B$21,IF('CONTROL ASISTENCIA'!L33="","A",'CONTROL ASISTENCIA'!L33),$B$21,","),"")</f>
        <v/>
      </c>
      <c r="M71" s="131" t="str">
        <f aca="false">IF(AND(L71&lt;&gt;"",'CONTROL ASISTENCIA'!M$53="ok"),CONCATENATE($B$21,IF('CONTROL ASISTENCIA'!M33="","A",'CONTROL ASISTENCIA'!M33),$B$21,","),"")</f>
        <v/>
      </c>
      <c r="N71" s="131" t="str">
        <f aca="false">IF(AND(M71&lt;&gt;"",'CONTROL ASISTENCIA'!N$53="ok"),CONCATENATE($B$21,IF('CONTROL ASISTENCIA'!N33="","A",'CONTROL ASISTENCIA'!N33),$B$21,","),"")</f>
        <v/>
      </c>
      <c r="O71" s="131" t="str">
        <f aca="false">IF(AND(N71&lt;&gt;"",'CONTROL ASISTENCIA'!O$53="ok"),CONCATENATE($B$21,IF('CONTROL ASISTENCIA'!O33="","A",'CONTROL ASISTENCIA'!O33),$B$21,","),"")</f>
        <v/>
      </c>
      <c r="P71" s="131" t="str">
        <f aca="false">IF(AND(O71&lt;&gt;"",'CONTROL ASISTENCIA'!P$53="ok"),CONCATENATE($B$21,IF('CONTROL ASISTENCIA'!P33="","A",'CONTROL ASISTENCIA'!P33),$B$21,","),"")</f>
        <v/>
      </c>
      <c r="Q71" s="131" t="str">
        <f aca="false">IF(AND(P71&lt;&gt;"",'CONTROL ASISTENCIA'!Q$53="ok"),CONCATENATE($B$21,IF('CONTROL ASISTENCIA'!Q33="","A",'CONTROL ASISTENCIA'!Q33),$B$21,","),"")</f>
        <v/>
      </c>
      <c r="R71" s="131" t="str">
        <f aca="false">IF(AND(Q71&lt;&gt;"",'CONTROL ASISTENCIA'!R$53="ok"),CONCATENATE($B$21,IF('CONTROL ASISTENCIA'!R33="","A",'CONTROL ASISTENCIA'!R33),$B$21,","),"")</f>
        <v/>
      </c>
      <c r="S71" s="131" t="str">
        <f aca="false">IF(AND(R71&lt;&gt;"",'CONTROL ASISTENCIA'!S$53="ok"),CONCATENATE($B$21,IF('CONTROL ASISTENCIA'!S33="","A",'CONTROL ASISTENCIA'!S33),$B$21,","),"")</f>
        <v/>
      </c>
      <c r="T71" s="131" t="str">
        <f aca="false">IF(AND(S71&lt;&gt;"",'CONTROL ASISTENCIA'!T$53="ok"),CONCATENATE($B$21,IF('CONTROL ASISTENCIA'!T33="","A",'CONTROL ASISTENCIA'!T33),$B$21,","),"")</f>
        <v/>
      </c>
      <c r="U71" s="131" t="str">
        <f aca="false">IF(AND(T71&lt;&gt;"",'CONTROL ASISTENCIA'!U$53="ok"),CONCATENATE($B$21,IF('CONTROL ASISTENCIA'!U33="","A",'CONTROL ASISTENCIA'!U33),$B$21,","),"")</f>
        <v/>
      </c>
      <c r="V71" s="131" t="str">
        <f aca="false">IF(AND(U71&lt;&gt;"",'CONTROL ASISTENCIA'!V$53="ok"),CONCATENATE($B$21,IF('CONTROL ASISTENCIA'!V33="","A",'CONTROL ASISTENCIA'!V33),$B$21,","),"")</f>
        <v/>
      </c>
      <c r="W71" s="131" t="str">
        <f aca="false">IF(AND(V71&lt;&gt;"",'CONTROL ASISTENCIA'!W$53="ok"),CONCATENATE($B$21,IF('CONTROL ASISTENCIA'!W33="","A",'CONTROL ASISTENCIA'!W33),$B$21,","),"")</f>
        <v/>
      </c>
      <c r="X71" s="131" t="str">
        <f aca="false">IF(AND(W71&lt;&gt;"",'CONTROL ASISTENCIA'!X$53="ok"),CONCATENATE($B$21,IF('CONTROL ASISTENCIA'!X33="","A",'CONTROL ASISTENCIA'!X33),$B$21,","),"")</f>
        <v/>
      </c>
      <c r="Y71" s="131" t="str">
        <f aca="false">IF(AND(X71&lt;&gt;"",'CONTROL ASISTENCIA'!Y$53="ok"),CONCATENATE($B$21,IF('CONTROL ASISTENCIA'!Y33="","A",'CONTROL ASISTENCIA'!Y33),$B$21,","),"")</f>
        <v/>
      </c>
      <c r="Z71" s="131" t="str">
        <f aca="false">IF(AND(Y71&lt;&gt;"",'CONTROL ASISTENCIA'!Z$53="ok"),CONCATENATE($B$21,IF('CONTROL ASISTENCIA'!Z33="","A",'CONTROL ASISTENCIA'!Z33),$B$21,","),"")</f>
        <v/>
      </c>
      <c r="AA71" s="131" t="str">
        <f aca="false">IF(AND(Z71&lt;&gt;"",'CONTROL ASISTENCIA'!AA$53="ok"),CONCATENATE($B$21,IF('CONTROL ASISTENCIA'!AA33="","A",'CONTROL ASISTENCIA'!AA33),$B$21,","),"")</f>
        <v/>
      </c>
      <c r="AB71" s="131" t="str">
        <f aca="false">IF(AND(AA71&lt;&gt;"",'CONTROL ASISTENCIA'!AB$53="ok"),CONCATENATE($B$21,IF('CONTROL ASISTENCIA'!AB33="","A",'CONTROL ASISTENCIA'!AB33),$B$21,","),"")</f>
        <v/>
      </c>
      <c r="AC71" s="131" t="str">
        <f aca="false">IF(AND(AB71&lt;&gt;"",'CONTROL ASISTENCIA'!AC$53="ok"),CONCATENATE($B$21,IF('CONTROL ASISTENCIA'!AC33="","A",'CONTROL ASISTENCIA'!AC33),$B$21,","),"")</f>
        <v/>
      </c>
      <c r="AD71" s="131" t="str">
        <f aca="false">IF(AND(AC71&lt;&gt;"",'CONTROL ASISTENCIA'!AD$53="ok"),CONCATENATE($B$21,IF('CONTROL ASISTENCIA'!AD33="","A",'CONTROL ASISTENCIA'!AD33),$B$21,","),"")</f>
        <v/>
      </c>
      <c r="AE71" s="131" t="str">
        <f aca="false">IF(AND(AD71&lt;&gt;"",'CONTROL ASISTENCIA'!AE$53="ok"),CONCATENATE($B$21,IF('CONTROL ASISTENCIA'!AE33="","A",'CONTROL ASISTENCIA'!AE33),$B$21,","),"")</f>
        <v/>
      </c>
      <c r="AF71" s="131" t="str">
        <f aca="false">IF(AND(AE71&lt;&gt;"",'CONTROL ASISTENCIA'!AF$53="ok"),CONCATENATE($B$21,IF('CONTROL ASISTENCIA'!AF33="","A",'CONTROL ASISTENCIA'!AF33),$B$21,","),"")</f>
        <v/>
      </c>
      <c r="AG71" s="131" t="str">
        <f aca="false">IF(AND(AF71&lt;&gt;"",'CONTROL ASISTENCIA'!AG$53="ok"),CONCATENATE($B$21,IF('CONTROL ASISTENCIA'!AG33="","A",'CONTROL ASISTENCIA'!AG33),$B$21,","),"")</f>
        <v/>
      </c>
      <c r="AH71" s="131" t="str">
        <f aca="false">IF(AND(AG71&lt;&gt;"",'CONTROL ASISTENCIA'!AH$53="ok"),CONCATENATE($B$21,IF('CONTROL ASISTENCIA'!AH33="","A",'CONTROL ASISTENCIA'!AH33),$B$21,","),"")</f>
        <v/>
      </c>
      <c r="AI71" s="131" t="str">
        <f aca="false">IF(AND(AH71&lt;&gt;"",'CONTROL ASISTENCIA'!AI$53="ok"),CONCATENATE($B$21,IF('CONTROL ASISTENCIA'!AI33="","A",'CONTROL ASISTENCIA'!AI33),$B$21,","),"")</f>
        <v/>
      </c>
      <c r="AJ71" s="131" t="str">
        <f aca="false">IF(AND(AI71&lt;&gt;"",'CONTROL ASISTENCIA'!AJ$53="ok"),CONCATENATE($B$21,IF('CONTROL ASISTENCIA'!AJ33="","A",'CONTROL ASISTENCIA'!AJ33),$B$21,","),"")</f>
        <v/>
      </c>
      <c r="AK71" s="131" t="str">
        <f aca="false">IF(AND(AJ71&lt;&gt;"",'CONTROL ASISTENCIA'!AK$53="ok"),CONCATENATE($B$21,IF('CONTROL ASISTENCIA'!AK33="","A",'CONTROL ASISTENCIA'!AK33),$B$21,","),"")</f>
        <v/>
      </c>
      <c r="AL71" s="131" t="str">
        <f aca="false">IF(AND(AK71&lt;&gt;"",'CONTROL ASISTENCIA'!AL$53="ok"),CONCATENATE($B$21,IF('CONTROL ASISTENCIA'!AL33="","A",'CONTROL ASISTENCIA'!AL33),$B$21,","),"")</f>
        <v/>
      </c>
      <c r="AM71" s="131" t="str">
        <f aca="false">IF(AND(AL71&lt;&gt;"",'CONTROL ASISTENCIA'!AM$53="ok"),CONCATENATE($B$21,IF('CONTROL ASISTENCIA'!AM33="","A",'CONTROL ASISTENCIA'!AM33),$B$21,","),"")</f>
        <v/>
      </c>
      <c r="AN71" s="131" t="str">
        <f aca="false">IF(AND(AM71&lt;&gt;"",'CONTROL ASISTENCIA'!AN$53="ok"),CONCATENATE($B$21,IF('CONTROL ASISTENCIA'!AN33="","A",'CONTROL ASISTENCIA'!AN33),$B$21,","),"")</f>
        <v/>
      </c>
      <c r="AO71" s="131" t="str">
        <f aca="false">IF(AND(AN71&lt;&gt;"",'CONTROL ASISTENCIA'!AO$53="ok"),CONCATENATE($B$21,IF('CONTROL ASISTENCIA'!AO33="","A",'CONTROL ASISTENCIA'!AO33),$B$21,","),"")</f>
        <v/>
      </c>
    </row>
    <row r="72" customFormat="false" ht="13.8" hidden="false" customHeight="false" outlineLevel="0" collapsed="false">
      <c r="A72" s="154" t="str">
        <f aca="false">IF('CONTROL ASISTENCIA'!A34&lt;&gt;0,'CONTROL ASISTENCIA'!A34,"")</f>
        <v/>
      </c>
      <c r="B72" s="131" t="str">
        <f aca="false">IF(AND(A72&lt;&gt;"",'CONTROL ASISTENCIA'!B$53="ok"),CONCATENATE($B$21,IF('CONTROL ASISTENCIA'!B34="","A",'CONTROL ASISTENCIA'!B34),$B$21,","),"")</f>
        <v/>
      </c>
      <c r="C72" s="131" t="str">
        <f aca="false">IF(AND(B72&lt;&gt;"",'CONTROL ASISTENCIA'!C$53="ok"),CONCATENATE($B$21,IF('CONTROL ASISTENCIA'!C34="","A",'CONTROL ASISTENCIA'!C34),$B$21,","),"")</f>
        <v/>
      </c>
      <c r="D72" s="131" t="str">
        <f aca="false">IF(AND(C72&lt;&gt;"",'CONTROL ASISTENCIA'!D$53="ok"),CONCATENATE($B$21,IF('CONTROL ASISTENCIA'!D34="","A",'CONTROL ASISTENCIA'!D34),$B$21,","),"")</f>
        <v/>
      </c>
      <c r="E72" s="131" t="str">
        <f aca="false">IF(AND(D72&lt;&gt;"",'CONTROL ASISTENCIA'!E$53="ok"),CONCATENATE($B$21,IF('CONTROL ASISTENCIA'!E34="","A",'CONTROL ASISTENCIA'!E34),$B$21,","),"")</f>
        <v/>
      </c>
      <c r="F72" s="131" t="str">
        <f aca="false">IF(AND(E72&lt;&gt;"",'CONTROL ASISTENCIA'!F$53="ok"),CONCATENATE($B$21,IF('CONTROL ASISTENCIA'!F34="","A",'CONTROL ASISTENCIA'!F34),$B$21,","),"")</f>
        <v/>
      </c>
      <c r="G72" s="131" t="str">
        <f aca="false">IF(AND(F72&lt;&gt;"",'CONTROL ASISTENCIA'!G$53="ok"),CONCATENATE($B$21,IF('CONTROL ASISTENCIA'!G34="","A",'CONTROL ASISTENCIA'!G34),$B$21,","),"")</f>
        <v/>
      </c>
      <c r="H72" s="131" t="str">
        <f aca="false">IF(AND(G72&lt;&gt;"",'CONTROL ASISTENCIA'!H$53="ok"),CONCATENATE($B$21,IF('CONTROL ASISTENCIA'!H34="","A",'CONTROL ASISTENCIA'!H34),$B$21,","),"")</f>
        <v/>
      </c>
      <c r="I72" s="131" t="str">
        <f aca="false">IF(AND(H72&lt;&gt;"",'CONTROL ASISTENCIA'!I$53="ok"),CONCATENATE($B$21,IF('CONTROL ASISTENCIA'!I34="","A",'CONTROL ASISTENCIA'!I34),$B$21,","),"")</f>
        <v/>
      </c>
      <c r="J72" s="131" t="str">
        <f aca="false">IF(AND(I72&lt;&gt;"",'CONTROL ASISTENCIA'!J$53="ok"),CONCATENATE($B$21,IF('CONTROL ASISTENCIA'!J34="","A",'CONTROL ASISTENCIA'!J34),$B$21,","),"")</f>
        <v/>
      </c>
      <c r="K72" s="131" t="str">
        <f aca="false">IF(AND(J72&lt;&gt;"",'CONTROL ASISTENCIA'!K$53="ok"),CONCATENATE($B$21,IF('CONTROL ASISTENCIA'!K34="","A",'CONTROL ASISTENCIA'!K34),$B$21,","),"")</f>
        <v/>
      </c>
      <c r="L72" s="131" t="str">
        <f aca="false">IF(AND(K72&lt;&gt;"",'CONTROL ASISTENCIA'!L$53="ok"),CONCATENATE($B$21,IF('CONTROL ASISTENCIA'!L34="","A",'CONTROL ASISTENCIA'!L34),$B$21,","),"")</f>
        <v/>
      </c>
      <c r="M72" s="131" t="str">
        <f aca="false">IF(AND(L72&lt;&gt;"",'CONTROL ASISTENCIA'!M$53="ok"),CONCATENATE($B$21,IF('CONTROL ASISTENCIA'!M34="","A",'CONTROL ASISTENCIA'!M34),$B$21,","),"")</f>
        <v/>
      </c>
      <c r="N72" s="131" t="str">
        <f aca="false">IF(AND(M72&lt;&gt;"",'CONTROL ASISTENCIA'!N$53="ok"),CONCATENATE($B$21,IF('CONTROL ASISTENCIA'!N34="","A",'CONTROL ASISTENCIA'!N34),$B$21,","),"")</f>
        <v/>
      </c>
      <c r="O72" s="131" t="str">
        <f aca="false">IF(AND(N72&lt;&gt;"",'CONTROL ASISTENCIA'!O$53="ok"),CONCATENATE($B$21,IF('CONTROL ASISTENCIA'!O34="","A",'CONTROL ASISTENCIA'!O34),$B$21,","),"")</f>
        <v/>
      </c>
      <c r="P72" s="131" t="str">
        <f aca="false">IF(AND(O72&lt;&gt;"",'CONTROL ASISTENCIA'!P$53="ok"),CONCATENATE($B$21,IF('CONTROL ASISTENCIA'!P34="","A",'CONTROL ASISTENCIA'!P34),$B$21,","),"")</f>
        <v/>
      </c>
      <c r="Q72" s="131" t="str">
        <f aca="false">IF(AND(P72&lt;&gt;"",'CONTROL ASISTENCIA'!Q$53="ok"),CONCATENATE($B$21,IF('CONTROL ASISTENCIA'!Q34="","A",'CONTROL ASISTENCIA'!Q34),$B$21,","),"")</f>
        <v/>
      </c>
      <c r="R72" s="131" t="str">
        <f aca="false">IF(AND(Q72&lt;&gt;"",'CONTROL ASISTENCIA'!R$53="ok"),CONCATENATE($B$21,IF('CONTROL ASISTENCIA'!R34="","A",'CONTROL ASISTENCIA'!R34),$B$21,","),"")</f>
        <v/>
      </c>
      <c r="S72" s="131" t="str">
        <f aca="false">IF(AND(R72&lt;&gt;"",'CONTROL ASISTENCIA'!S$53="ok"),CONCATENATE($B$21,IF('CONTROL ASISTENCIA'!S34="","A",'CONTROL ASISTENCIA'!S34),$B$21,","),"")</f>
        <v/>
      </c>
      <c r="T72" s="131" t="str">
        <f aca="false">IF(AND(S72&lt;&gt;"",'CONTROL ASISTENCIA'!T$53="ok"),CONCATENATE($B$21,IF('CONTROL ASISTENCIA'!T34="","A",'CONTROL ASISTENCIA'!T34),$B$21,","),"")</f>
        <v/>
      </c>
      <c r="U72" s="131" t="str">
        <f aca="false">IF(AND(T72&lt;&gt;"",'CONTROL ASISTENCIA'!U$53="ok"),CONCATENATE($B$21,IF('CONTROL ASISTENCIA'!U34="","A",'CONTROL ASISTENCIA'!U34),$B$21,","),"")</f>
        <v/>
      </c>
      <c r="V72" s="131" t="str">
        <f aca="false">IF(AND(U72&lt;&gt;"",'CONTROL ASISTENCIA'!V$53="ok"),CONCATENATE($B$21,IF('CONTROL ASISTENCIA'!V34="","A",'CONTROL ASISTENCIA'!V34),$B$21,","),"")</f>
        <v/>
      </c>
      <c r="W72" s="131" t="str">
        <f aca="false">IF(AND(V72&lt;&gt;"",'CONTROL ASISTENCIA'!W$53="ok"),CONCATENATE($B$21,IF('CONTROL ASISTENCIA'!W34="","A",'CONTROL ASISTENCIA'!W34),$B$21,","),"")</f>
        <v/>
      </c>
      <c r="X72" s="131" t="str">
        <f aca="false">IF(AND(W72&lt;&gt;"",'CONTROL ASISTENCIA'!X$53="ok"),CONCATENATE($B$21,IF('CONTROL ASISTENCIA'!X34="","A",'CONTROL ASISTENCIA'!X34),$B$21,","),"")</f>
        <v/>
      </c>
      <c r="Y72" s="131" t="str">
        <f aca="false">IF(AND(X72&lt;&gt;"",'CONTROL ASISTENCIA'!Y$53="ok"),CONCATENATE($B$21,IF('CONTROL ASISTENCIA'!Y34="","A",'CONTROL ASISTENCIA'!Y34),$B$21,","),"")</f>
        <v/>
      </c>
      <c r="Z72" s="131" t="str">
        <f aca="false">IF(AND(Y72&lt;&gt;"",'CONTROL ASISTENCIA'!Z$53="ok"),CONCATENATE($B$21,IF('CONTROL ASISTENCIA'!Z34="","A",'CONTROL ASISTENCIA'!Z34),$B$21,","),"")</f>
        <v/>
      </c>
      <c r="AA72" s="131" t="str">
        <f aca="false">IF(AND(Z72&lt;&gt;"",'CONTROL ASISTENCIA'!AA$53="ok"),CONCATENATE($B$21,IF('CONTROL ASISTENCIA'!AA34="","A",'CONTROL ASISTENCIA'!AA34),$B$21,","),"")</f>
        <v/>
      </c>
      <c r="AB72" s="131" t="str">
        <f aca="false">IF(AND(AA72&lt;&gt;"",'CONTROL ASISTENCIA'!AB$53="ok"),CONCATENATE($B$21,IF('CONTROL ASISTENCIA'!AB34="","A",'CONTROL ASISTENCIA'!AB34),$B$21,","),"")</f>
        <v/>
      </c>
      <c r="AC72" s="131" t="str">
        <f aca="false">IF(AND(AB72&lt;&gt;"",'CONTROL ASISTENCIA'!AC$53="ok"),CONCATENATE($B$21,IF('CONTROL ASISTENCIA'!AC34="","A",'CONTROL ASISTENCIA'!AC34),$B$21,","),"")</f>
        <v/>
      </c>
      <c r="AD72" s="131" t="str">
        <f aca="false">IF(AND(AC72&lt;&gt;"",'CONTROL ASISTENCIA'!AD$53="ok"),CONCATENATE($B$21,IF('CONTROL ASISTENCIA'!AD34="","A",'CONTROL ASISTENCIA'!AD34),$B$21,","),"")</f>
        <v/>
      </c>
      <c r="AE72" s="131" t="str">
        <f aca="false">IF(AND(AD72&lt;&gt;"",'CONTROL ASISTENCIA'!AE$53="ok"),CONCATENATE($B$21,IF('CONTROL ASISTENCIA'!AE34="","A",'CONTROL ASISTENCIA'!AE34),$B$21,","),"")</f>
        <v/>
      </c>
      <c r="AF72" s="131" t="str">
        <f aca="false">IF(AND(AE72&lt;&gt;"",'CONTROL ASISTENCIA'!AF$53="ok"),CONCATENATE($B$21,IF('CONTROL ASISTENCIA'!AF34="","A",'CONTROL ASISTENCIA'!AF34),$B$21,","),"")</f>
        <v/>
      </c>
      <c r="AG72" s="131" t="str">
        <f aca="false">IF(AND(AF72&lt;&gt;"",'CONTROL ASISTENCIA'!AG$53="ok"),CONCATENATE($B$21,IF('CONTROL ASISTENCIA'!AG34="","A",'CONTROL ASISTENCIA'!AG34),$B$21,","),"")</f>
        <v/>
      </c>
      <c r="AH72" s="131" t="str">
        <f aca="false">IF(AND(AG72&lt;&gt;"",'CONTROL ASISTENCIA'!AH$53="ok"),CONCATENATE($B$21,IF('CONTROL ASISTENCIA'!AH34="","A",'CONTROL ASISTENCIA'!AH34),$B$21,","),"")</f>
        <v/>
      </c>
      <c r="AI72" s="131" t="str">
        <f aca="false">IF(AND(AH72&lt;&gt;"",'CONTROL ASISTENCIA'!AI$53="ok"),CONCATENATE($B$21,IF('CONTROL ASISTENCIA'!AI34="","A",'CONTROL ASISTENCIA'!AI34),$B$21,","),"")</f>
        <v/>
      </c>
      <c r="AJ72" s="131" t="str">
        <f aca="false">IF(AND(AI72&lt;&gt;"",'CONTROL ASISTENCIA'!AJ$53="ok"),CONCATENATE($B$21,IF('CONTROL ASISTENCIA'!AJ34="","A",'CONTROL ASISTENCIA'!AJ34),$B$21,","),"")</f>
        <v/>
      </c>
      <c r="AK72" s="131" t="str">
        <f aca="false">IF(AND(AJ72&lt;&gt;"",'CONTROL ASISTENCIA'!AK$53="ok"),CONCATENATE($B$21,IF('CONTROL ASISTENCIA'!AK34="","A",'CONTROL ASISTENCIA'!AK34),$B$21,","),"")</f>
        <v/>
      </c>
      <c r="AL72" s="131" t="str">
        <f aca="false">IF(AND(AK72&lt;&gt;"",'CONTROL ASISTENCIA'!AL$53="ok"),CONCATENATE($B$21,IF('CONTROL ASISTENCIA'!AL34="","A",'CONTROL ASISTENCIA'!AL34),$B$21,","),"")</f>
        <v/>
      </c>
      <c r="AM72" s="131" t="str">
        <f aca="false">IF(AND(AL72&lt;&gt;"",'CONTROL ASISTENCIA'!AM$53="ok"),CONCATENATE($B$21,IF('CONTROL ASISTENCIA'!AM34="","A",'CONTROL ASISTENCIA'!AM34),$B$21,","),"")</f>
        <v/>
      </c>
      <c r="AN72" s="131" t="str">
        <f aca="false">IF(AND(AM72&lt;&gt;"",'CONTROL ASISTENCIA'!AN$53="ok"),CONCATENATE($B$21,IF('CONTROL ASISTENCIA'!AN34="","A",'CONTROL ASISTENCIA'!AN34),$B$21,","),"")</f>
        <v/>
      </c>
      <c r="AO72" s="131" t="str">
        <f aca="false">IF(AND(AN72&lt;&gt;"",'CONTROL ASISTENCIA'!AO$53="ok"),CONCATENATE($B$21,IF('CONTROL ASISTENCIA'!AO34="","A",'CONTROL ASISTENCIA'!AO34),$B$21,","),"")</f>
        <v/>
      </c>
    </row>
    <row r="73" customFormat="false" ht="13.8" hidden="false" customHeight="false" outlineLevel="0" collapsed="false">
      <c r="A73" s="154" t="str">
        <f aca="false">IF('CONTROL ASISTENCIA'!A35&lt;&gt;0,'CONTROL ASISTENCIA'!A35,"")</f>
        <v/>
      </c>
      <c r="B73" s="131" t="str">
        <f aca="false">IF(AND(A73&lt;&gt;"",'CONTROL ASISTENCIA'!B$53="ok"),CONCATENATE($B$21,IF('CONTROL ASISTENCIA'!B35="","A",'CONTROL ASISTENCIA'!B35),$B$21,","),"")</f>
        <v/>
      </c>
      <c r="C73" s="131" t="str">
        <f aca="false">IF(AND(B73&lt;&gt;"",'CONTROL ASISTENCIA'!C$53="ok"),CONCATENATE($B$21,IF('CONTROL ASISTENCIA'!C35="","A",'CONTROL ASISTENCIA'!C35),$B$21,","),"")</f>
        <v/>
      </c>
      <c r="D73" s="131" t="str">
        <f aca="false">IF(AND(C73&lt;&gt;"",'CONTROL ASISTENCIA'!D$53="ok"),CONCATENATE($B$21,IF('CONTROL ASISTENCIA'!D35="","A",'CONTROL ASISTENCIA'!D35),$B$21,","),"")</f>
        <v/>
      </c>
      <c r="E73" s="131" t="str">
        <f aca="false">IF(AND(D73&lt;&gt;"",'CONTROL ASISTENCIA'!E$53="ok"),CONCATENATE($B$21,IF('CONTROL ASISTENCIA'!E35="","A",'CONTROL ASISTENCIA'!E35),$B$21,","),"")</f>
        <v/>
      </c>
      <c r="F73" s="131" t="str">
        <f aca="false">IF(AND(E73&lt;&gt;"",'CONTROL ASISTENCIA'!F$53="ok"),CONCATENATE($B$21,IF('CONTROL ASISTENCIA'!F35="","A",'CONTROL ASISTENCIA'!F35),$B$21,","),"")</f>
        <v/>
      </c>
      <c r="G73" s="131" t="str">
        <f aca="false">IF(AND(F73&lt;&gt;"",'CONTROL ASISTENCIA'!G$53="ok"),CONCATENATE($B$21,IF('CONTROL ASISTENCIA'!G35="","A",'CONTROL ASISTENCIA'!G35),$B$21,","),"")</f>
        <v/>
      </c>
      <c r="H73" s="131" t="str">
        <f aca="false">IF(AND(G73&lt;&gt;"",'CONTROL ASISTENCIA'!H$53="ok"),CONCATENATE($B$21,IF('CONTROL ASISTENCIA'!H35="","A",'CONTROL ASISTENCIA'!H35),$B$21,","),"")</f>
        <v/>
      </c>
      <c r="I73" s="131" t="str">
        <f aca="false">IF(AND(H73&lt;&gt;"",'CONTROL ASISTENCIA'!I$53="ok"),CONCATENATE($B$21,IF('CONTROL ASISTENCIA'!I35="","A",'CONTROL ASISTENCIA'!I35),$B$21,","),"")</f>
        <v/>
      </c>
      <c r="J73" s="131" t="str">
        <f aca="false">IF(AND(I73&lt;&gt;"",'CONTROL ASISTENCIA'!J$53="ok"),CONCATENATE($B$21,IF('CONTROL ASISTENCIA'!J35="","A",'CONTROL ASISTENCIA'!J35),$B$21,","),"")</f>
        <v/>
      </c>
      <c r="K73" s="131" t="str">
        <f aca="false">IF(AND(J73&lt;&gt;"",'CONTROL ASISTENCIA'!K$53="ok"),CONCATENATE($B$21,IF('CONTROL ASISTENCIA'!K35="","A",'CONTROL ASISTENCIA'!K35),$B$21,","),"")</f>
        <v/>
      </c>
      <c r="L73" s="131" t="str">
        <f aca="false">IF(AND(K73&lt;&gt;"",'CONTROL ASISTENCIA'!L$53="ok"),CONCATENATE($B$21,IF('CONTROL ASISTENCIA'!L35="","A",'CONTROL ASISTENCIA'!L35),$B$21,","),"")</f>
        <v/>
      </c>
      <c r="M73" s="131" t="str">
        <f aca="false">IF(AND(L73&lt;&gt;"",'CONTROL ASISTENCIA'!M$53="ok"),CONCATENATE($B$21,IF('CONTROL ASISTENCIA'!M35="","A",'CONTROL ASISTENCIA'!M35),$B$21,","),"")</f>
        <v/>
      </c>
      <c r="N73" s="131" t="str">
        <f aca="false">IF(AND(M73&lt;&gt;"",'CONTROL ASISTENCIA'!N$53="ok"),CONCATENATE($B$21,IF('CONTROL ASISTENCIA'!N35="","A",'CONTROL ASISTENCIA'!N35),$B$21,","),"")</f>
        <v/>
      </c>
      <c r="O73" s="131" t="str">
        <f aca="false">IF(AND(N73&lt;&gt;"",'CONTROL ASISTENCIA'!O$53="ok"),CONCATENATE($B$21,IF('CONTROL ASISTENCIA'!O35="","A",'CONTROL ASISTENCIA'!O35),$B$21,","),"")</f>
        <v/>
      </c>
      <c r="P73" s="131" t="str">
        <f aca="false">IF(AND(O73&lt;&gt;"",'CONTROL ASISTENCIA'!P$53="ok"),CONCATENATE($B$21,IF('CONTROL ASISTENCIA'!P35="","A",'CONTROL ASISTENCIA'!P35),$B$21,","),"")</f>
        <v/>
      </c>
      <c r="Q73" s="131" t="str">
        <f aca="false">IF(AND(P73&lt;&gt;"",'CONTROL ASISTENCIA'!Q$53="ok"),CONCATENATE($B$21,IF('CONTROL ASISTENCIA'!Q35="","A",'CONTROL ASISTENCIA'!Q35),$B$21,","),"")</f>
        <v/>
      </c>
      <c r="R73" s="131" t="str">
        <f aca="false">IF(AND(Q73&lt;&gt;"",'CONTROL ASISTENCIA'!R$53="ok"),CONCATENATE($B$21,IF('CONTROL ASISTENCIA'!R35="","A",'CONTROL ASISTENCIA'!R35),$B$21,","),"")</f>
        <v/>
      </c>
      <c r="S73" s="131" t="str">
        <f aca="false">IF(AND(R73&lt;&gt;"",'CONTROL ASISTENCIA'!S$53="ok"),CONCATENATE($B$21,IF('CONTROL ASISTENCIA'!S35="","A",'CONTROL ASISTENCIA'!S35),$B$21,","),"")</f>
        <v/>
      </c>
      <c r="T73" s="131" t="str">
        <f aca="false">IF(AND(S73&lt;&gt;"",'CONTROL ASISTENCIA'!T$53="ok"),CONCATENATE($B$21,IF('CONTROL ASISTENCIA'!T35="","A",'CONTROL ASISTENCIA'!T35),$B$21,","),"")</f>
        <v/>
      </c>
      <c r="U73" s="131" t="str">
        <f aca="false">IF(AND(T73&lt;&gt;"",'CONTROL ASISTENCIA'!U$53="ok"),CONCATENATE($B$21,IF('CONTROL ASISTENCIA'!U35="","A",'CONTROL ASISTENCIA'!U35),$B$21,","),"")</f>
        <v/>
      </c>
      <c r="V73" s="131" t="str">
        <f aca="false">IF(AND(U73&lt;&gt;"",'CONTROL ASISTENCIA'!V$53="ok"),CONCATENATE($B$21,IF('CONTROL ASISTENCIA'!V35="","A",'CONTROL ASISTENCIA'!V35),$B$21,","),"")</f>
        <v/>
      </c>
      <c r="W73" s="131" t="str">
        <f aca="false">IF(AND(V73&lt;&gt;"",'CONTROL ASISTENCIA'!W$53="ok"),CONCATENATE($B$21,IF('CONTROL ASISTENCIA'!W35="","A",'CONTROL ASISTENCIA'!W35),$B$21,","),"")</f>
        <v/>
      </c>
      <c r="X73" s="131" t="str">
        <f aca="false">IF(AND(W73&lt;&gt;"",'CONTROL ASISTENCIA'!X$53="ok"),CONCATENATE($B$21,IF('CONTROL ASISTENCIA'!X35="","A",'CONTROL ASISTENCIA'!X35),$B$21,","),"")</f>
        <v/>
      </c>
      <c r="Y73" s="131" t="str">
        <f aca="false">IF(AND(X73&lt;&gt;"",'CONTROL ASISTENCIA'!Y$53="ok"),CONCATENATE($B$21,IF('CONTROL ASISTENCIA'!Y35="","A",'CONTROL ASISTENCIA'!Y35),$B$21,","),"")</f>
        <v/>
      </c>
      <c r="Z73" s="131" t="str">
        <f aca="false">IF(AND(Y73&lt;&gt;"",'CONTROL ASISTENCIA'!Z$53="ok"),CONCATENATE($B$21,IF('CONTROL ASISTENCIA'!Z35="","A",'CONTROL ASISTENCIA'!Z35),$B$21,","),"")</f>
        <v/>
      </c>
      <c r="AA73" s="131" t="str">
        <f aca="false">IF(AND(Z73&lt;&gt;"",'CONTROL ASISTENCIA'!AA$53="ok"),CONCATENATE($B$21,IF('CONTROL ASISTENCIA'!AA35="","A",'CONTROL ASISTENCIA'!AA35),$B$21,","),"")</f>
        <v/>
      </c>
      <c r="AB73" s="131" t="str">
        <f aca="false">IF(AND(AA73&lt;&gt;"",'CONTROL ASISTENCIA'!AB$53="ok"),CONCATENATE($B$21,IF('CONTROL ASISTENCIA'!AB35="","A",'CONTROL ASISTENCIA'!AB35),$B$21,","),"")</f>
        <v/>
      </c>
      <c r="AC73" s="131" t="str">
        <f aca="false">IF(AND(AB73&lt;&gt;"",'CONTROL ASISTENCIA'!AC$53="ok"),CONCATENATE($B$21,IF('CONTROL ASISTENCIA'!AC35="","A",'CONTROL ASISTENCIA'!AC35),$B$21,","),"")</f>
        <v/>
      </c>
      <c r="AD73" s="131" t="str">
        <f aca="false">IF(AND(AC73&lt;&gt;"",'CONTROL ASISTENCIA'!AD$53="ok"),CONCATENATE($B$21,IF('CONTROL ASISTENCIA'!AD35="","A",'CONTROL ASISTENCIA'!AD35),$B$21,","),"")</f>
        <v/>
      </c>
      <c r="AE73" s="131" t="str">
        <f aca="false">IF(AND(AD73&lt;&gt;"",'CONTROL ASISTENCIA'!AE$53="ok"),CONCATENATE($B$21,IF('CONTROL ASISTENCIA'!AE35="","A",'CONTROL ASISTENCIA'!AE35),$B$21,","),"")</f>
        <v/>
      </c>
      <c r="AF73" s="131" t="str">
        <f aca="false">IF(AND(AE73&lt;&gt;"",'CONTROL ASISTENCIA'!AF$53="ok"),CONCATENATE($B$21,IF('CONTROL ASISTENCIA'!AF35="","A",'CONTROL ASISTENCIA'!AF35),$B$21,","),"")</f>
        <v/>
      </c>
      <c r="AG73" s="131" t="str">
        <f aca="false">IF(AND(AF73&lt;&gt;"",'CONTROL ASISTENCIA'!AG$53="ok"),CONCATENATE($B$21,IF('CONTROL ASISTENCIA'!AG35="","A",'CONTROL ASISTENCIA'!AG35),$B$21,","),"")</f>
        <v/>
      </c>
      <c r="AH73" s="131" t="str">
        <f aca="false">IF(AND(AG73&lt;&gt;"",'CONTROL ASISTENCIA'!AH$53="ok"),CONCATENATE($B$21,IF('CONTROL ASISTENCIA'!AH35="","A",'CONTROL ASISTENCIA'!AH35),$B$21,","),"")</f>
        <v/>
      </c>
      <c r="AI73" s="131" t="str">
        <f aca="false">IF(AND(AH73&lt;&gt;"",'CONTROL ASISTENCIA'!AI$53="ok"),CONCATENATE($B$21,IF('CONTROL ASISTENCIA'!AI35="","A",'CONTROL ASISTENCIA'!AI35),$B$21,","),"")</f>
        <v/>
      </c>
      <c r="AJ73" s="131" t="str">
        <f aca="false">IF(AND(AI73&lt;&gt;"",'CONTROL ASISTENCIA'!AJ$53="ok"),CONCATENATE($B$21,IF('CONTROL ASISTENCIA'!AJ35="","A",'CONTROL ASISTENCIA'!AJ35),$B$21,","),"")</f>
        <v/>
      </c>
      <c r="AK73" s="131" t="str">
        <f aca="false">IF(AND(AJ73&lt;&gt;"",'CONTROL ASISTENCIA'!AK$53="ok"),CONCATENATE($B$21,IF('CONTROL ASISTENCIA'!AK35="","A",'CONTROL ASISTENCIA'!AK35),$B$21,","),"")</f>
        <v/>
      </c>
      <c r="AL73" s="131" t="str">
        <f aca="false">IF(AND(AK73&lt;&gt;"",'CONTROL ASISTENCIA'!AL$53="ok"),CONCATENATE($B$21,IF('CONTROL ASISTENCIA'!AL35="","A",'CONTROL ASISTENCIA'!AL35),$B$21,","),"")</f>
        <v/>
      </c>
      <c r="AM73" s="131" t="str">
        <f aca="false">IF(AND(AL73&lt;&gt;"",'CONTROL ASISTENCIA'!AM$53="ok"),CONCATENATE($B$21,IF('CONTROL ASISTENCIA'!AM35="","A",'CONTROL ASISTENCIA'!AM35),$B$21,","),"")</f>
        <v/>
      </c>
      <c r="AN73" s="131" t="str">
        <f aca="false">IF(AND(AM73&lt;&gt;"",'CONTROL ASISTENCIA'!AN$53="ok"),CONCATENATE($B$21,IF('CONTROL ASISTENCIA'!AN35="","A",'CONTROL ASISTENCIA'!AN35),$B$21,","),"")</f>
        <v/>
      </c>
      <c r="AO73" s="131" t="str">
        <f aca="false">IF(AND(AN73&lt;&gt;"",'CONTROL ASISTENCIA'!AO$53="ok"),CONCATENATE($B$21,IF('CONTROL ASISTENCIA'!AO35="","A",'CONTROL ASISTENCIA'!AO35),$B$21,","),"")</f>
        <v/>
      </c>
    </row>
    <row r="74" customFormat="false" ht="13.8" hidden="false" customHeight="false" outlineLevel="0" collapsed="false">
      <c r="A74" s="154" t="str">
        <f aca="false">IF('CONTROL ASISTENCIA'!A36&lt;&gt;0,'CONTROL ASISTENCIA'!A36,"")</f>
        <v/>
      </c>
      <c r="B74" s="131" t="str">
        <f aca="false">IF(AND(A74&lt;&gt;"",'CONTROL ASISTENCIA'!B$53="ok"),CONCATENATE($B$21,IF('CONTROL ASISTENCIA'!B36="","A",'CONTROL ASISTENCIA'!B36),$B$21,","),"")</f>
        <v/>
      </c>
      <c r="C74" s="131" t="str">
        <f aca="false">IF(AND(B74&lt;&gt;"",'CONTROL ASISTENCIA'!C$53="ok"),CONCATENATE($B$21,IF('CONTROL ASISTENCIA'!C36="","A",'CONTROL ASISTENCIA'!C36),$B$21,","),"")</f>
        <v/>
      </c>
      <c r="D74" s="131" t="str">
        <f aca="false">IF(AND(C74&lt;&gt;"",'CONTROL ASISTENCIA'!D$53="ok"),CONCATENATE($B$21,IF('CONTROL ASISTENCIA'!D36="","A",'CONTROL ASISTENCIA'!D36),$B$21,","),"")</f>
        <v/>
      </c>
      <c r="E74" s="131" t="str">
        <f aca="false">IF(AND(D74&lt;&gt;"",'CONTROL ASISTENCIA'!E$53="ok"),CONCATENATE($B$21,IF('CONTROL ASISTENCIA'!E36="","A",'CONTROL ASISTENCIA'!E36),$B$21,","),"")</f>
        <v/>
      </c>
      <c r="F74" s="131" t="str">
        <f aca="false">IF(AND(E74&lt;&gt;"",'CONTROL ASISTENCIA'!F$53="ok"),CONCATENATE($B$21,IF('CONTROL ASISTENCIA'!F36="","A",'CONTROL ASISTENCIA'!F36),$B$21,","),"")</f>
        <v/>
      </c>
      <c r="G74" s="131" t="str">
        <f aca="false">IF(AND(F74&lt;&gt;"",'CONTROL ASISTENCIA'!G$53="ok"),CONCATENATE($B$21,IF('CONTROL ASISTENCIA'!G36="","A",'CONTROL ASISTENCIA'!G36),$B$21,","),"")</f>
        <v/>
      </c>
      <c r="H74" s="131" t="str">
        <f aca="false">IF(AND(G74&lt;&gt;"",'CONTROL ASISTENCIA'!H$53="ok"),CONCATENATE($B$21,IF('CONTROL ASISTENCIA'!H36="","A",'CONTROL ASISTENCIA'!H36),$B$21,","),"")</f>
        <v/>
      </c>
      <c r="I74" s="131" t="str">
        <f aca="false">IF(AND(H74&lt;&gt;"",'CONTROL ASISTENCIA'!I$53="ok"),CONCATENATE($B$21,IF('CONTROL ASISTENCIA'!I36="","A",'CONTROL ASISTENCIA'!I36),$B$21,","),"")</f>
        <v/>
      </c>
      <c r="J74" s="131" t="str">
        <f aca="false">IF(AND(I74&lt;&gt;"",'CONTROL ASISTENCIA'!J$53="ok"),CONCATENATE($B$21,IF('CONTROL ASISTENCIA'!J36="","A",'CONTROL ASISTENCIA'!J36),$B$21,","),"")</f>
        <v/>
      </c>
      <c r="K74" s="131" t="str">
        <f aca="false">IF(AND(J74&lt;&gt;"",'CONTROL ASISTENCIA'!K$53="ok"),CONCATENATE($B$21,IF('CONTROL ASISTENCIA'!K36="","A",'CONTROL ASISTENCIA'!K36),$B$21,","),"")</f>
        <v/>
      </c>
      <c r="L74" s="131" t="str">
        <f aca="false">IF(AND(K74&lt;&gt;"",'CONTROL ASISTENCIA'!L$53="ok"),CONCATENATE($B$21,IF('CONTROL ASISTENCIA'!L36="","A",'CONTROL ASISTENCIA'!L36),$B$21,","),"")</f>
        <v/>
      </c>
      <c r="M74" s="131" t="str">
        <f aca="false">IF(AND(L74&lt;&gt;"",'CONTROL ASISTENCIA'!M$53="ok"),CONCATENATE($B$21,IF('CONTROL ASISTENCIA'!M36="","A",'CONTROL ASISTENCIA'!M36),$B$21,","),"")</f>
        <v/>
      </c>
      <c r="N74" s="131" t="str">
        <f aca="false">IF(AND(M74&lt;&gt;"",'CONTROL ASISTENCIA'!N$53="ok"),CONCATENATE($B$21,IF('CONTROL ASISTENCIA'!N36="","A",'CONTROL ASISTENCIA'!N36),$B$21,","),"")</f>
        <v/>
      </c>
      <c r="O74" s="131" t="str">
        <f aca="false">IF(AND(N74&lt;&gt;"",'CONTROL ASISTENCIA'!O$53="ok"),CONCATENATE($B$21,IF('CONTROL ASISTENCIA'!O36="","A",'CONTROL ASISTENCIA'!O36),$B$21,","),"")</f>
        <v/>
      </c>
      <c r="P74" s="131" t="str">
        <f aca="false">IF(AND(O74&lt;&gt;"",'CONTROL ASISTENCIA'!P$53="ok"),CONCATENATE($B$21,IF('CONTROL ASISTENCIA'!P36="","A",'CONTROL ASISTENCIA'!P36),$B$21,","),"")</f>
        <v/>
      </c>
      <c r="Q74" s="131" t="str">
        <f aca="false">IF(AND(P74&lt;&gt;"",'CONTROL ASISTENCIA'!Q$53="ok"),CONCATENATE($B$21,IF('CONTROL ASISTENCIA'!Q36="","A",'CONTROL ASISTENCIA'!Q36),$B$21,","),"")</f>
        <v/>
      </c>
      <c r="R74" s="131" t="str">
        <f aca="false">IF(AND(Q74&lt;&gt;"",'CONTROL ASISTENCIA'!R$53="ok"),CONCATENATE($B$21,IF('CONTROL ASISTENCIA'!R36="","A",'CONTROL ASISTENCIA'!R36),$B$21,","),"")</f>
        <v/>
      </c>
      <c r="S74" s="131" t="str">
        <f aca="false">IF(AND(R74&lt;&gt;"",'CONTROL ASISTENCIA'!S$53="ok"),CONCATENATE($B$21,IF('CONTROL ASISTENCIA'!S36="","A",'CONTROL ASISTENCIA'!S36),$B$21,","),"")</f>
        <v/>
      </c>
      <c r="T74" s="131" t="str">
        <f aca="false">IF(AND(S74&lt;&gt;"",'CONTROL ASISTENCIA'!T$53="ok"),CONCATENATE($B$21,IF('CONTROL ASISTENCIA'!T36="","A",'CONTROL ASISTENCIA'!T36),$B$21,","),"")</f>
        <v/>
      </c>
      <c r="U74" s="131" t="str">
        <f aca="false">IF(AND(T74&lt;&gt;"",'CONTROL ASISTENCIA'!U$53="ok"),CONCATENATE($B$21,IF('CONTROL ASISTENCIA'!U36="","A",'CONTROL ASISTENCIA'!U36),$B$21,","),"")</f>
        <v/>
      </c>
      <c r="V74" s="131" t="str">
        <f aca="false">IF(AND(U74&lt;&gt;"",'CONTROL ASISTENCIA'!V$53="ok"),CONCATENATE($B$21,IF('CONTROL ASISTENCIA'!V36="","A",'CONTROL ASISTENCIA'!V36),$B$21,","),"")</f>
        <v/>
      </c>
      <c r="W74" s="131" t="str">
        <f aca="false">IF(AND(V74&lt;&gt;"",'CONTROL ASISTENCIA'!W$53="ok"),CONCATENATE($B$21,IF('CONTROL ASISTENCIA'!W36="","A",'CONTROL ASISTENCIA'!W36),$B$21,","),"")</f>
        <v/>
      </c>
      <c r="X74" s="131" t="str">
        <f aca="false">IF(AND(W74&lt;&gt;"",'CONTROL ASISTENCIA'!X$53="ok"),CONCATENATE($B$21,IF('CONTROL ASISTENCIA'!X36="","A",'CONTROL ASISTENCIA'!X36),$B$21,","),"")</f>
        <v/>
      </c>
      <c r="Y74" s="131" t="str">
        <f aca="false">IF(AND(X74&lt;&gt;"",'CONTROL ASISTENCIA'!Y$53="ok"),CONCATENATE($B$21,IF('CONTROL ASISTENCIA'!Y36="","A",'CONTROL ASISTENCIA'!Y36),$B$21,","),"")</f>
        <v/>
      </c>
      <c r="Z74" s="131" t="str">
        <f aca="false">IF(AND(Y74&lt;&gt;"",'CONTROL ASISTENCIA'!Z$53="ok"),CONCATENATE($B$21,IF('CONTROL ASISTENCIA'!Z36="","A",'CONTROL ASISTENCIA'!Z36),$B$21,","),"")</f>
        <v/>
      </c>
      <c r="AA74" s="131" t="str">
        <f aca="false">IF(AND(Z74&lt;&gt;"",'CONTROL ASISTENCIA'!AA$53="ok"),CONCATENATE($B$21,IF('CONTROL ASISTENCIA'!AA36="","A",'CONTROL ASISTENCIA'!AA36),$B$21,","),"")</f>
        <v/>
      </c>
      <c r="AB74" s="131" t="str">
        <f aca="false">IF(AND(AA74&lt;&gt;"",'CONTROL ASISTENCIA'!AB$53="ok"),CONCATENATE($B$21,IF('CONTROL ASISTENCIA'!AB36="","A",'CONTROL ASISTENCIA'!AB36),$B$21,","),"")</f>
        <v/>
      </c>
      <c r="AC74" s="131" t="str">
        <f aca="false">IF(AND(AB74&lt;&gt;"",'CONTROL ASISTENCIA'!AC$53="ok"),CONCATENATE($B$21,IF('CONTROL ASISTENCIA'!AC36="","A",'CONTROL ASISTENCIA'!AC36),$B$21,","),"")</f>
        <v/>
      </c>
      <c r="AD74" s="131" t="str">
        <f aca="false">IF(AND(AC74&lt;&gt;"",'CONTROL ASISTENCIA'!AD$53="ok"),CONCATENATE($B$21,IF('CONTROL ASISTENCIA'!AD36="","A",'CONTROL ASISTENCIA'!AD36),$B$21,","),"")</f>
        <v/>
      </c>
      <c r="AE74" s="131" t="str">
        <f aca="false">IF(AND(AD74&lt;&gt;"",'CONTROL ASISTENCIA'!AE$53="ok"),CONCATENATE($B$21,IF('CONTROL ASISTENCIA'!AE36="","A",'CONTROL ASISTENCIA'!AE36),$B$21,","),"")</f>
        <v/>
      </c>
      <c r="AF74" s="131" t="str">
        <f aca="false">IF(AND(AE74&lt;&gt;"",'CONTROL ASISTENCIA'!AF$53="ok"),CONCATENATE($B$21,IF('CONTROL ASISTENCIA'!AF36="","A",'CONTROL ASISTENCIA'!AF36),$B$21,","),"")</f>
        <v/>
      </c>
      <c r="AG74" s="131" t="str">
        <f aca="false">IF(AND(AF74&lt;&gt;"",'CONTROL ASISTENCIA'!AG$53="ok"),CONCATENATE($B$21,IF('CONTROL ASISTENCIA'!AG36="","A",'CONTROL ASISTENCIA'!AG36),$B$21,","),"")</f>
        <v/>
      </c>
      <c r="AH74" s="131" t="str">
        <f aca="false">IF(AND(AG74&lt;&gt;"",'CONTROL ASISTENCIA'!AH$53="ok"),CONCATENATE($B$21,IF('CONTROL ASISTENCIA'!AH36="","A",'CONTROL ASISTENCIA'!AH36),$B$21,","),"")</f>
        <v/>
      </c>
      <c r="AI74" s="131" t="str">
        <f aca="false">IF(AND(AH74&lt;&gt;"",'CONTROL ASISTENCIA'!AI$53="ok"),CONCATENATE($B$21,IF('CONTROL ASISTENCIA'!AI36="","A",'CONTROL ASISTENCIA'!AI36),$B$21,","),"")</f>
        <v/>
      </c>
      <c r="AJ74" s="131" t="str">
        <f aca="false">IF(AND(AI74&lt;&gt;"",'CONTROL ASISTENCIA'!AJ$53="ok"),CONCATENATE($B$21,IF('CONTROL ASISTENCIA'!AJ36="","A",'CONTROL ASISTENCIA'!AJ36),$B$21,","),"")</f>
        <v/>
      </c>
      <c r="AK74" s="131" t="str">
        <f aca="false">IF(AND(AJ74&lt;&gt;"",'CONTROL ASISTENCIA'!AK$53="ok"),CONCATENATE($B$21,IF('CONTROL ASISTENCIA'!AK36="","A",'CONTROL ASISTENCIA'!AK36),$B$21,","),"")</f>
        <v/>
      </c>
      <c r="AL74" s="131" t="str">
        <f aca="false">IF(AND(AK74&lt;&gt;"",'CONTROL ASISTENCIA'!AL$53="ok"),CONCATENATE($B$21,IF('CONTROL ASISTENCIA'!AL36="","A",'CONTROL ASISTENCIA'!AL36),$B$21,","),"")</f>
        <v/>
      </c>
      <c r="AM74" s="131" t="str">
        <f aca="false">IF(AND(AL74&lt;&gt;"",'CONTROL ASISTENCIA'!AM$53="ok"),CONCATENATE($B$21,IF('CONTROL ASISTENCIA'!AM36="","A",'CONTROL ASISTENCIA'!AM36),$B$21,","),"")</f>
        <v/>
      </c>
      <c r="AN74" s="131" t="str">
        <f aca="false">IF(AND(AM74&lt;&gt;"",'CONTROL ASISTENCIA'!AN$53="ok"),CONCATENATE($B$21,IF('CONTROL ASISTENCIA'!AN36="","A",'CONTROL ASISTENCIA'!AN36),$B$21,","),"")</f>
        <v/>
      </c>
      <c r="AO74" s="131" t="str">
        <f aca="false">IF(AND(AN74&lt;&gt;"",'CONTROL ASISTENCIA'!AO$53="ok"),CONCATENATE($B$21,IF('CONTROL ASISTENCIA'!AO36="","A",'CONTROL ASISTENCIA'!AO36),$B$21,","),"")</f>
        <v/>
      </c>
    </row>
    <row r="75" customFormat="false" ht="13.8" hidden="false" customHeight="false" outlineLevel="0" collapsed="false">
      <c r="A75" s="154" t="str">
        <f aca="false">IF('CONTROL ASISTENCIA'!A37&lt;&gt;0,'CONTROL ASISTENCIA'!A37,"")</f>
        <v/>
      </c>
      <c r="B75" s="131" t="str">
        <f aca="false">IF(AND(A75&lt;&gt;"",'CONTROL ASISTENCIA'!B$53="ok"),CONCATENATE($B$21,IF('CONTROL ASISTENCIA'!B37="","A",'CONTROL ASISTENCIA'!B37),$B$21,","),"")</f>
        <v/>
      </c>
      <c r="C75" s="131" t="str">
        <f aca="false">IF(AND(B75&lt;&gt;"",'CONTROL ASISTENCIA'!C$53="ok"),CONCATENATE($B$21,IF('CONTROL ASISTENCIA'!C37="","A",'CONTROL ASISTENCIA'!C37),$B$21,","),"")</f>
        <v/>
      </c>
      <c r="D75" s="131" t="str">
        <f aca="false">IF(AND(C75&lt;&gt;"",'CONTROL ASISTENCIA'!D$53="ok"),CONCATENATE($B$21,IF('CONTROL ASISTENCIA'!D37="","A",'CONTROL ASISTENCIA'!D37),$B$21,","),"")</f>
        <v/>
      </c>
      <c r="E75" s="131" t="str">
        <f aca="false">IF(AND(D75&lt;&gt;"",'CONTROL ASISTENCIA'!E$53="ok"),CONCATENATE($B$21,IF('CONTROL ASISTENCIA'!E37="","A",'CONTROL ASISTENCIA'!E37),$B$21,","),"")</f>
        <v/>
      </c>
      <c r="F75" s="131" t="str">
        <f aca="false">IF(AND(E75&lt;&gt;"",'CONTROL ASISTENCIA'!F$53="ok"),CONCATENATE($B$21,IF('CONTROL ASISTENCIA'!F37="","A",'CONTROL ASISTENCIA'!F37),$B$21,","),"")</f>
        <v/>
      </c>
      <c r="G75" s="131" t="str">
        <f aca="false">IF(AND(F75&lt;&gt;"",'CONTROL ASISTENCIA'!G$53="ok"),CONCATENATE($B$21,IF('CONTROL ASISTENCIA'!G37="","A",'CONTROL ASISTENCIA'!G37),$B$21,","),"")</f>
        <v/>
      </c>
      <c r="H75" s="131" t="str">
        <f aca="false">IF(AND(G75&lt;&gt;"",'CONTROL ASISTENCIA'!H$53="ok"),CONCATENATE($B$21,IF('CONTROL ASISTENCIA'!H37="","A",'CONTROL ASISTENCIA'!H37),$B$21,","),"")</f>
        <v/>
      </c>
      <c r="I75" s="131" t="str">
        <f aca="false">IF(AND(H75&lt;&gt;"",'CONTROL ASISTENCIA'!I$53="ok"),CONCATENATE($B$21,IF('CONTROL ASISTENCIA'!I37="","A",'CONTROL ASISTENCIA'!I37),$B$21,","),"")</f>
        <v/>
      </c>
      <c r="J75" s="131" t="str">
        <f aca="false">IF(AND(I75&lt;&gt;"",'CONTROL ASISTENCIA'!J$53="ok"),CONCATENATE($B$21,IF('CONTROL ASISTENCIA'!J37="","A",'CONTROL ASISTENCIA'!J37),$B$21,","),"")</f>
        <v/>
      </c>
      <c r="K75" s="131" t="str">
        <f aca="false">IF(AND(J75&lt;&gt;"",'CONTROL ASISTENCIA'!K$53="ok"),CONCATENATE($B$21,IF('CONTROL ASISTENCIA'!K37="","A",'CONTROL ASISTENCIA'!K37),$B$21,","),"")</f>
        <v/>
      </c>
      <c r="L75" s="131" t="str">
        <f aca="false">IF(AND(K75&lt;&gt;"",'CONTROL ASISTENCIA'!L$53="ok"),CONCATENATE($B$21,IF('CONTROL ASISTENCIA'!L37="","A",'CONTROL ASISTENCIA'!L37),$B$21,","),"")</f>
        <v/>
      </c>
      <c r="M75" s="131" t="str">
        <f aca="false">IF(AND(L75&lt;&gt;"",'CONTROL ASISTENCIA'!M$53="ok"),CONCATENATE($B$21,IF('CONTROL ASISTENCIA'!M37="","A",'CONTROL ASISTENCIA'!M37),$B$21,","),"")</f>
        <v/>
      </c>
      <c r="N75" s="131" t="str">
        <f aca="false">IF(AND(M75&lt;&gt;"",'CONTROL ASISTENCIA'!N$53="ok"),CONCATENATE($B$21,IF('CONTROL ASISTENCIA'!N37="","A",'CONTROL ASISTENCIA'!N37),$B$21,","),"")</f>
        <v/>
      </c>
      <c r="O75" s="131" t="str">
        <f aca="false">IF(AND(N75&lt;&gt;"",'CONTROL ASISTENCIA'!O$53="ok"),CONCATENATE($B$21,IF('CONTROL ASISTENCIA'!O37="","A",'CONTROL ASISTENCIA'!O37),$B$21,","),"")</f>
        <v/>
      </c>
      <c r="P75" s="131" t="str">
        <f aca="false">IF(AND(O75&lt;&gt;"",'CONTROL ASISTENCIA'!P$53="ok"),CONCATENATE($B$21,IF('CONTROL ASISTENCIA'!P37="","A",'CONTROL ASISTENCIA'!P37),$B$21,","),"")</f>
        <v/>
      </c>
      <c r="Q75" s="131" t="str">
        <f aca="false">IF(AND(P75&lt;&gt;"",'CONTROL ASISTENCIA'!Q$53="ok"),CONCATENATE($B$21,IF('CONTROL ASISTENCIA'!Q37="","A",'CONTROL ASISTENCIA'!Q37),$B$21,","),"")</f>
        <v/>
      </c>
      <c r="R75" s="131" t="str">
        <f aca="false">IF(AND(Q75&lt;&gt;"",'CONTROL ASISTENCIA'!R$53="ok"),CONCATENATE($B$21,IF('CONTROL ASISTENCIA'!R37="","A",'CONTROL ASISTENCIA'!R37),$B$21,","),"")</f>
        <v/>
      </c>
      <c r="S75" s="131" t="str">
        <f aca="false">IF(AND(R75&lt;&gt;"",'CONTROL ASISTENCIA'!S$53="ok"),CONCATENATE($B$21,IF('CONTROL ASISTENCIA'!S37="","A",'CONTROL ASISTENCIA'!S37),$B$21,","),"")</f>
        <v/>
      </c>
      <c r="T75" s="131" t="str">
        <f aca="false">IF(AND(S75&lt;&gt;"",'CONTROL ASISTENCIA'!T$53="ok"),CONCATENATE($B$21,IF('CONTROL ASISTENCIA'!T37="","A",'CONTROL ASISTENCIA'!T37),$B$21,","),"")</f>
        <v/>
      </c>
      <c r="U75" s="131" t="str">
        <f aca="false">IF(AND(T75&lt;&gt;"",'CONTROL ASISTENCIA'!U$53="ok"),CONCATENATE($B$21,IF('CONTROL ASISTENCIA'!U37="","A",'CONTROL ASISTENCIA'!U37),$B$21,","),"")</f>
        <v/>
      </c>
      <c r="V75" s="131" t="str">
        <f aca="false">IF(AND(U75&lt;&gt;"",'CONTROL ASISTENCIA'!V$53="ok"),CONCATENATE($B$21,IF('CONTROL ASISTENCIA'!V37="","A",'CONTROL ASISTENCIA'!V37),$B$21,","),"")</f>
        <v/>
      </c>
      <c r="W75" s="131" t="str">
        <f aca="false">IF(AND(V75&lt;&gt;"",'CONTROL ASISTENCIA'!W$53="ok"),CONCATENATE($B$21,IF('CONTROL ASISTENCIA'!W37="","A",'CONTROL ASISTENCIA'!W37),$B$21,","),"")</f>
        <v/>
      </c>
      <c r="X75" s="131" t="str">
        <f aca="false">IF(AND(W75&lt;&gt;"",'CONTROL ASISTENCIA'!X$53="ok"),CONCATENATE($B$21,IF('CONTROL ASISTENCIA'!X37="","A",'CONTROL ASISTENCIA'!X37),$B$21,","),"")</f>
        <v/>
      </c>
      <c r="Y75" s="131" t="str">
        <f aca="false">IF(AND(X75&lt;&gt;"",'CONTROL ASISTENCIA'!Y$53="ok"),CONCATENATE($B$21,IF('CONTROL ASISTENCIA'!Y37="","A",'CONTROL ASISTENCIA'!Y37),$B$21,","),"")</f>
        <v/>
      </c>
      <c r="Z75" s="131" t="str">
        <f aca="false">IF(AND(Y75&lt;&gt;"",'CONTROL ASISTENCIA'!Z$53="ok"),CONCATENATE($B$21,IF('CONTROL ASISTENCIA'!Z37="","A",'CONTROL ASISTENCIA'!Z37),$B$21,","),"")</f>
        <v/>
      </c>
      <c r="AA75" s="131" t="str">
        <f aca="false">IF(AND(Z75&lt;&gt;"",'CONTROL ASISTENCIA'!AA$53="ok"),CONCATENATE($B$21,IF('CONTROL ASISTENCIA'!AA37="","A",'CONTROL ASISTENCIA'!AA37),$B$21,","),"")</f>
        <v/>
      </c>
      <c r="AB75" s="131" t="str">
        <f aca="false">IF(AND(AA75&lt;&gt;"",'CONTROL ASISTENCIA'!AB$53="ok"),CONCATENATE($B$21,IF('CONTROL ASISTENCIA'!AB37="","A",'CONTROL ASISTENCIA'!AB37),$B$21,","),"")</f>
        <v/>
      </c>
      <c r="AC75" s="131" t="str">
        <f aca="false">IF(AND(AB75&lt;&gt;"",'CONTROL ASISTENCIA'!AC$53="ok"),CONCATENATE($B$21,IF('CONTROL ASISTENCIA'!AC37="","A",'CONTROL ASISTENCIA'!AC37),$B$21,","),"")</f>
        <v/>
      </c>
      <c r="AD75" s="131" t="str">
        <f aca="false">IF(AND(AC75&lt;&gt;"",'CONTROL ASISTENCIA'!AD$53="ok"),CONCATENATE($B$21,IF('CONTROL ASISTENCIA'!AD37="","A",'CONTROL ASISTENCIA'!AD37),$B$21,","),"")</f>
        <v/>
      </c>
      <c r="AE75" s="131" t="str">
        <f aca="false">IF(AND(AD75&lt;&gt;"",'CONTROL ASISTENCIA'!AE$53="ok"),CONCATENATE($B$21,IF('CONTROL ASISTENCIA'!AE37="","A",'CONTROL ASISTENCIA'!AE37),$B$21,","),"")</f>
        <v/>
      </c>
      <c r="AF75" s="131" t="str">
        <f aca="false">IF(AND(AE75&lt;&gt;"",'CONTROL ASISTENCIA'!AF$53="ok"),CONCATENATE($B$21,IF('CONTROL ASISTENCIA'!AF37="","A",'CONTROL ASISTENCIA'!AF37),$B$21,","),"")</f>
        <v/>
      </c>
      <c r="AG75" s="131" t="str">
        <f aca="false">IF(AND(AF75&lt;&gt;"",'CONTROL ASISTENCIA'!AG$53="ok"),CONCATENATE($B$21,IF('CONTROL ASISTENCIA'!AG37="","A",'CONTROL ASISTENCIA'!AG37),$B$21,","),"")</f>
        <v/>
      </c>
      <c r="AH75" s="131" t="str">
        <f aca="false">IF(AND(AG75&lt;&gt;"",'CONTROL ASISTENCIA'!AH$53="ok"),CONCATENATE($B$21,IF('CONTROL ASISTENCIA'!AH37="","A",'CONTROL ASISTENCIA'!AH37),$B$21,","),"")</f>
        <v/>
      </c>
      <c r="AI75" s="131" t="str">
        <f aca="false">IF(AND(AH75&lt;&gt;"",'CONTROL ASISTENCIA'!AI$53="ok"),CONCATENATE($B$21,IF('CONTROL ASISTENCIA'!AI37="","A",'CONTROL ASISTENCIA'!AI37),$B$21,","),"")</f>
        <v/>
      </c>
      <c r="AJ75" s="131" t="str">
        <f aca="false">IF(AND(AI75&lt;&gt;"",'CONTROL ASISTENCIA'!AJ$53="ok"),CONCATENATE($B$21,IF('CONTROL ASISTENCIA'!AJ37="","A",'CONTROL ASISTENCIA'!AJ37),$B$21,","),"")</f>
        <v/>
      </c>
      <c r="AK75" s="131" t="str">
        <f aca="false">IF(AND(AJ75&lt;&gt;"",'CONTROL ASISTENCIA'!AK$53="ok"),CONCATENATE($B$21,IF('CONTROL ASISTENCIA'!AK37="","A",'CONTROL ASISTENCIA'!AK37),$B$21,","),"")</f>
        <v/>
      </c>
      <c r="AL75" s="131" t="str">
        <f aca="false">IF(AND(AK75&lt;&gt;"",'CONTROL ASISTENCIA'!AL$53="ok"),CONCATENATE($B$21,IF('CONTROL ASISTENCIA'!AL37="","A",'CONTROL ASISTENCIA'!AL37),$B$21,","),"")</f>
        <v/>
      </c>
      <c r="AM75" s="131" t="str">
        <f aca="false">IF(AND(AL75&lt;&gt;"",'CONTROL ASISTENCIA'!AM$53="ok"),CONCATENATE($B$21,IF('CONTROL ASISTENCIA'!AM37="","A",'CONTROL ASISTENCIA'!AM37),$B$21,","),"")</f>
        <v/>
      </c>
      <c r="AN75" s="131" t="str">
        <f aca="false">IF(AND(AM75&lt;&gt;"",'CONTROL ASISTENCIA'!AN$53="ok"),CONCATENATE($B$21,IF('CONTROL ASISTENCIA'!AN37="","A",'CONTROL ASISTENCIA'!AN37),$B$21,","),"")</f>
        <v/>
      </c>
      <c r="AO75" s="131" t="str">
        <f aca="false">IF(AND(AN75&lt;&gt;"",'CONTROL ASISTENCIA'!AO$53="ok"),CONCATENATE($B$21,IF('CONTROL ASISTENCIA'!AO37="","A",'CONTROL ASISTENCIA'!AO37),$B$21,","),"")</f>
        <v/>
      </c>
    </row>
    <row r="76" customFormat="false" ht="13.8" hidden="false" customHeight="false" outlineLevel="0" collapsed="false">
      <c r="A76" s="154" t="str">
        <f aca="false">IF('CONTROL ASISTENCIA'!A38&lt;&gt;0,'CONTROL ASISTENCIA'!A38,"")</f>
        <v/>
      </c>
      <c r="B76" s="131" t="str">
        <f aca="false">IF(AND(A76&lt;&gt;"",'CONTROL ASISTENCIA'!B$53="ok"),CONCATENATE($B$21,IF('CONTROL ASISTENCIA'!B38="","A",'CONTROL ASISTENCIA'!B38),$B$21,","),"")</f>
        <v/>
      </c>
      <c r="C76" s="131" t="str">
        <f aca="false">IF(AND(B76&lt;&gt;"",'CONTROL ASISTENCIA'!C$53="ok"),CONCATENATE($B$21,IF('CONTROL ASISTENCIA'!C38="","A",'CONTROL ASISTENCIA'!C38),$B$21,","),"")</f>
        <v/>
      </c>
      <c r="D76" s="131" t="str">
        <f aca="false">IF(AND(C76&lt;&gt;"",'CONTROL ASISTENCIA'!D$53="ok"),CONCATENATE($B$21,IF('CONTROL ASISTENCIA'!D38="","A",'CONTROL ASISTENCIA'!D38),$B$21,","),"")</f>
        <v/>
      </c>
      <c r="E76" s="131" t="str">
        <f aca="false">IF(AND(D76&lt;&gt;"",'CONTROL ASISTENCIA'!E$53="ok"),CONCATENATE($B$21,IF('CONTROL ASISTENCIA'!E38="","A",'CONTROL ASISTENCIA'!E38),$B$21,","),"")</f>
        <v/>
      </c>
      <c r="F76" s="131" t="str">
        <f aca="false">IF(AND(E76&lt;&gt;"",'CONTROL ASISTENCIA'!F$53="ok"),CONCATENATE($B$21,IF('CONTROL ASISTENCIA'!F38="","A",'CONTROL ASISTENCIA'!F38),$B$21,","),"")</f>
        <v/>
      </c>
      <c r="G76" s="131" t="str">
        <f aca="false">IF(AND(F76&lt;&gt;"",'CONTROL ASISTENCIA'!G$53="ok"),CONCATENATE($B$21,IF('CONTROL ASISTENCIA'!G38="","A",'CONTROL ASISTENCIA'!G38),$B$21,","),"")</f>
        <v/>
      </c>
      <c r="H76" s="131" t="str">
        <f aca="false">IF(AND(G76&lt;&gt;"",'CONTROL ASISTENCIA'!H$53="ok"),CONCATENATE($B$21,IF('CONTROL ASISTENCIA'!H38="","A",'CONTROL ASISTENCIA'!H38),$B$21,","),"")</f>
        <v/>
      </c>
      <c r="I76" s="131" t="str">
        <f aca="false">IF(AND(H76&lt;&gt;"",'CONTROL ASISTENCIA'!I$53="ok"),CONCATENATE($B$21,IF('CONTROL ASISTENCIA'!I38="","A",'CONTROL ASISTENCIA'!I38),$B$21,","),"")</f>
        <v/>
      </c>
      <c r="J76" s="131" t="str">
        <f aca="false">IF(AND(I76&lt;&gt;"",'CONTROL ASISTENCIA'!J$53="ok"),CONCATENATE($B$21,IF('CONTROL ASISTENCIA'!J38="","A",'CONTROL ASISTENCIA'!J38),$B$21,","),"")</f>
        <v/>
      </c>
      <c r="K76" s="131" t="str">
        <f aca="false">IF(AND(J76&lt;&gt;"",'CONTROL ASISTENCIA'!K$53="ok"),CONCATENATE($B$21,IF('CONTROL ASISTENCIA'!K38="","A",'CONTROL ASISTENCIA'!K38),$B$21,","),"")</f>
        <v/>
      </c>
      <c r="L76" s="131" t="str">
        <f aca="false">IF(AND(K76&lt;&gt;"",'CONTROL ASISTENCIA'!L$53="ok"),CONCATENATE($B$21,IF('CONTROL ASISTENCIA'!L38="","A",'CONTROL ASISTENCIA'!L38),$B$21,","),"")</f>
        <v/>
      </c>
      <c r="M76" s="131" t="str">
        <f aca="false">IF(AND(L76&lt;&gt;"",'CONTROL ASISTENCIA'!M$53="ok"),CONCATENATE($B$21,IF('CONTROL ASISTENCIA'!M38="","A",'CONTROL ASISTENCIA'!M38),$B$21,","),"")</f>
        <v/>
      </c>
      <c r="N76" s="131" t="str">
        <f aca="false">IF(AND(M76&lt;&gt;"",'CONTROL ASISTENCIA'!N$53="ok"),CONCATENATE($B$21,IF('CONTROL ASISTENCIA'!N38="","A",'CONTROL ASISTENCIA'!N38),$B$21,","),"")</f>
        <v/>
      </c>
      <c r="O76" s="131" t="str">
        <f aca="false">IF(AND(N76&lt;&gt;"",'CONTROL ASISTENCIA'!O$53="ok"),CONCATENATE($B$21,IF('CONTROL ASISTENCIA'!O38="","A",'CONTROL ASISTENCIA'!O38),$B$21,","),"")</f>
        <v/>
      </c>
      <c r="P76" s="131" t="str">
        <f aca="false">IF(AND(O76&lt;&gt;"",'CONTROL ASISTENCIA'!P$53="ok"),CONCATENATE($B$21,IF('CONTROL ASISTENCIA'!P38="","A",'CONTROL ASISTENCIA'!P38),$B$21,","),"")</f>
        <v/>
      </c>
      <c r="Q76" s="131" t="str">
        <f aca="false">IF(AND(P76&lt;&gt;"",'CONTROL ASISTENCIA'!Q$53="ok"),CONCATENATE($B$21,IF('CONTROL ASISTENCIA'!Q38="","A",'CONTROL ASISTENCIA'!Q38),$B$21,","),"")</f>
        <v/>
      </c>
      <c r="R76" s="131" t="str">
        <f aca="false">IF(AND(Q76&lt;&gt;"",'CONTROL ASISTENCIA'!R$53="ok"),CONCATENATE($B$21,IF('CONTROL ASISTENCIA'!R38="","A",'CONTROL ASISTENCIA'!R38),$B$21,","),"")</f>
        <v/>
      </c>
      <c r="S76" s="131" t="str">
        <f aca="false">IF(AND(R76&lt;&gt;"",'CONTROL ASISTENCIA'!S$53="ok"),CONCATENATE($B$21,IF('CONTROL ASISTENCIA'!S38="","A",'CONTROL ASISTENCIA'!S38),$B$21,","),"")</f>
        <v/>
      </c>
      <c r="T76" s="131" t="str">
        <f aca="false">IF(AND(S76&lt;&gt;"",'CONTROL ASISTENCIA'!T$53="ok"),CONCATENATE($B$21,IF('CONTROL ASISTENCIA'!T38="","A",'CONTROL ASISTENCIA'!T38),$B$21,","),"")</f>
        <v/>
      </c>
      <c r="U76" s="131" t="str">
        <f aca="false">IF(AND(T76&lt;&gt;"",'CONTROL ASISTENCIA'!U$53="ok"),CONCATENATE($B$21,IF('CONTROL ASISTENCIA'!U38="","A",'CONTROL ASISTENCIA'!U38),$B$21,","),"")</f>
        <v/>
      </c>
      <c r="V76" s="131" t="str">
        <f aca="false">IF(AND(U76&lt;&gt;"",'CONTROL ASISTENCIA'!V$53="ok"),CONCATENATE($B$21,IF('CONTROL ASISTENCIA'!V38="","A",'CONTROL ASISTENCIA'!V38),$B$21,","),"")</f>
        <v/>
      </c>
      <c r="W76" s="131" t="str">
        <f aca="false">IF(AND(V76&lt;&gt;"",'CONTROL ASISTENCIA'!W$53="ok"),CONCATENATE($B$21,IF('CONTROL ASISTENCIA'!W38="","A",'CONTROL ASISTENCIA'!W38),$B$21,","),"")</f>
        <v/>
      </c>
      <c r="X76" s="131" t="str">
        <f aca="false">IF(AND(W76&lt;&gt;"",'CONTROL ASISTENCIA'!X$53="ok"),CONCATENATE($B$21,IF('CONTROL ASISTENCIA'!X38="","A",'CONTROL ASISTENCIA'!X38),$B$21,","),"")</f>
        <v/>
      </c>
      <c r="Y76" s="131" t="str">
        <f aca="false">IF(AND(X76&lt;&gt;"",'CONTROL ASISTENCIA'!Y$53="ok"),CONCATENATE($B$21,IF('CONTROL ASISTENCIA'!Y38="","A",'CONTROL ASISTENCIA'!Y38),$B$21,","),"")</f>
        <v/>
      </c>
      <c r="Z76" s="131" t="str">
        <f aca="false">IF(AND(Y76&lt;&gt;"",'CONTROL ASISTENCIA'!Z$53="ok"),CONCATENATE($B$21,IF('CONTROL ASISTENCIA'!Z38="","A",'CONTROL ASISTENCIA'!Z38),$B$21,","),"")</f>
        <v/>
      </c>
      <c r="AA76" s="131" t="str">
        <f aca="false">IF(AND(Z76&lt;&gt;"",'CONTROL ASISTENCIA'!AA$53="ok"),CONCATENATE($B$21,IF('CONTROL ASISTENCIA'!AA38="","A",'CONTROL ASISTENCIA'!AA38),$B$21,","),"")</f>
        <v/>
      </c>
      <c r="AB76" s="131" t="str">
        <f aca="false">IF(AND(AA76&lt;&gt;"",'CONTROL ASISTENCIA'!AB$53="ok"),CONCATENATE($B$21,IF('CONTROL ASISTENCIA'!AB38="","A",'CONTROL ASISTENCIA'!AB38),$B$21,","),"")</f>
        <v/>
      </c>
      <c r="AC76" s="131" t="str">
        <f aca="false">IF(AND(AB76&lt;&gt;"",'CONTROL ASISTENCIA'!AC$53="ok"),CONCATENATE($B$21,IF('CONTROL ASISTENCIA'!AC38="","A",'CONTROL ASISTENCIA'!AC38),$B$21,","),"")</f>
        <v/>
      </c>
      <c r="AD76" s="131" t="str">
        <f aca="false">IF(AND(AC76&lt;&gt;"",'CONTROL ASISTENCIA'!AD$53="ok"),CONCATENATE($B$21,IF('CONTROL ASISTENCIA'!AD38="","A",'CONTROL ASISTENCIA'!AD38),$B$21,","),"")</f>
        <v/>
      </c>
      <c r="AE76" s="131" t="str">
        <f aca="false">IF(AND(AD76&lt;&gt;"",'CONTROL ASISTENCIA'!AE$53="ok"),CONCATENATE($B$21,IF('CONTROL ASISTENCIA'!AE38="","A",'CONTROL ASISTENCIA'!AE38),$B$21,","),"")</f>
        <v/>
      </c>
      <c r="AF76" s="131" t="str">
        <f aca="false">IF(AND(AE76&lt;&gt;"",'CONTROL ASISTENCIA'!AF$53="ok"),CONCATENATE($B$21,IF('CONTROL ASISTENCIA'!AF38="","A",'CONTROL ASISTENCIA'!AF38),$B$21,","),"")</f>
        <v/>
      </c>
      <c r="AG76" s="131" t="str">
        <f aca="false">IF(AND(AF76&lt;&gt;"",'CONTROL ASISTENCIA'!AG$53="ok"),CONCATENATE($B$21,IF('CONTROL ASISTENCIA'!AG38="","A",'CONTROL ASISTENCIA'!AG38),$B$21,","),"")</f>
        <v/>
      </c>
      <c r="AH76" s="131" t="str">
        <f aca="false">IF(AND(AG76&lt;&gt;"",'CONTROL ASISTENCIA'!AH$53="ok"),CONCATENATE($B$21,IF('CONTROL ASISTENCIA'!AH38="","A",'CONTROL ASISTENCIA'!AH38),$B$21,","),"")</f>
        <v/>
      </c>
      <c r="AI76" s="131" t="str">
        <f aca="false">IF(AND(AH76&lt;&gt;"",'CONTROL ASISTENCIA'!AI$53="ok"),CONCATENATE($B$21,IF('CONTROL ASISTENCIA'!AI38="","A",'CONTROL ASISTENCIA'!AI38),$B$21,","),"")</f>
        <v/>
      </c>
      <c r="AJ76" s="131" t="str">
        <f aca="false">IF(AND(AI76&lt;&gt;"",'CONTROL ASISTENCIA'!AJ$53="ok"),CONCATENATE($B$21,IF('CONTROL ASISTENCIA'!AJ38="","A",'CONTROL ASISTENCIA'!AJ38),$B$21,","),"")</f>
        <v/>
      </c>
      <c r="AK76" s="131" t="str">
        <f aca="false">IF(AND(AJ76&lt;&gt;"",'CONTROL ASISTENCIA'!AK$53="ok"),CONCATENATE($B$21,IF('CONTROL ASISTENCIA'!AK38="","A",'CONTROL ASISTENCIA'!AK38),$B$21,","),"")</f>
        <v/>
      </c>
      <c r="AL76" s="131" t="str">
        <f aca="false">IF(AND(AK76&lt;&gt;"",'CONTROL ASISTENCIA'!AL$53="ok"),CONCATENATE($B$21,IF('CONTROL ASISTENCIA'!AL38="","A",'CONTROL ASISTENCIA'!AL38),$B$21,","),"")</f>
        <v/>
      </c>
      <c r="AM76" s="131" t="str">
        <f aca="false">IF(AND(AL76&lt;&gt;"",'CONTROL ASISTENCIA'!AM$53="ok"),CONCATENATE($B$21,IF('CONTROL ASISTENCIA'!AM38="","A",'CONTROL ASISTENCIA'!AM38),$B$21,","),"")</f>
        <v/>
      </c>
      <c r="AN76" s="131" t="str">
        <f aca="false">IF(AND(AM76&lt;&gt;"",'CONTROL ASISTENCIA'!AN$53="ok"),CONCATENATE($B$21,IF('CONTROL ASISTENCIA'!AN38="","A",'CONTROL ASISTENCIA'!AN38),$B$21,","),"")</f>
        <v/>
      </c>
      <c r="AO76" s="131" t="str">
        <f aca="false">IF(AND(AN76&lt;&gt;"",'CONTROL ASISTENCIA'!AO$53="ok"),CONCATENATE($B$21,IF('CONTROL ASISTENCIA'!AO38="","A",'CONTROL ASISTENCIA'!AO38),$B$21,","),"")</f>
        <v/>
      </c>
    </row>
    <row r="77" customFormat="false" ht="13.8" hidden="false" customHeight="false" outlineLevel="0" collapsed="false">
      <c r="A77" s="154" t="str">
        <f aca="false">IF('CONTROL ASISTENCIA'!A39&lt;&gt;0,'CONTROL ASISTENCIA'!A39,"")</f>
        <v/>
      </c>
      <c r="B77" s="131" t="str">
        <f aca="false">IF(AND(A77&lt;&gt;"",'CONTROL ASISTENCIA'!B$53="ok"),CONCATENATE($B$21,IF('CONTROL ASISTENCIA'!B39="","A",'CONTROL ASISTENCIA'!B39),$B$21,","),"")</f>
        <v/>
      </c>
      <c r="C77" s="131" t="str">
        <f aca="false">IF(AND(B77&lt;&gt;"",'CONTROL ASISTENCIA'!C$53="ok"),CONCATENATE($B$21,IF('CONTROL ASISTENCIA'!C39="","A",'CONTROL ASISTENCIA'!C39),$B$21,","),"")</f>
        <v/>
      </c>
      <c r="D77" s="131" t="str">
        <f aca="false">IF(AND(C77&lt;&gt;"",'CONTROL ASISTENCIA'!D$53="ok"),CONCATENATE($B$21,IF('CONTROL ASISTENCIA'!D39="","A",'CONTROL ASISTENCIA'!D39),$B$21,","),"")</f>
        <v/>
      </c>
      <c r="E77" s="131" t="str">
        <f aca="false">IF(AND(D77&lt;&gt;"",'CONTROL ASISTENCIA'!E$53="ok"),CONCATENATE($B$21,IF('CONTROL ASISTENCIA'!E39="","A",'CONTROL ASISTENCIA'!E39),$B$21,","),"")</f>
        <v/>
      </c>
      <c r="F77" s="131" t="str">
        <f aca="false">IF(AND(E77&lt;&gt;"",'CONTROL ASISTENCIA'!F$53="ok"),CONCATENATE($B$21,IF('CONTROL ASISTENCIA'!F39="","A",'CONTROL ASISTENCIA'!F39),$B$21,","),"")</f>
        <v/>
      </c>
      <c r="G77" s="131" t="str">
        <f aca="false">IF(AND(F77&lt;&gt;"",'CONTROL ASISTENCIA'!G$53="ok"),CONCATENATE($B$21,IF('CONTROL ASISTENCIA'!G39="","A",'CONTROL ASISTENCIA'!G39),$B$21,","),"")</f>
        <v/>
      </c>
      <c r="H77" s="131" t="str">
        <f aca="false">IF(AND(G77&lt;&gt;"",'CONTROL ASISTENCIA'!H$53="ok"),CONCATENATE($B$21,IF('CONTROL ASISTENCIA'!H39="","A",'CONTROL ASISTENCIA'!H39),$B$21,","),"")</f>
        <v/>
      </c>
      <c r="I77" s="131" t="str">
        <f aca="false">IF(AND(H77&lt;&gt;"",'CONTROL ASISTENCIA'!I$53="ok"),CONCATENATE($B$21,IF('CONTROL ASISTENCIA'!I39="","A",'CONTROL ASISTENCIA'!I39),$B$21,","),"")</f>
        <v/>
      </c>
      <c r="J77" s="131" t="str">
        <f aca="false">IF(AND(I77&lt;&gt;"",'CONTROL ASISTENCIA'!J$53="ok"),CONCATENATE($B$21,IF('CONTROL ASISTENCIA'!J39="","A",'CONTROL ASISTENCIA'!J39),$B$21,","),"")</f>
        <v/>
      </c>
      <c r="K77" s="131" t="str">
        <f aca="false">IF(AND(J77&lt;&gt;"",'CONTROL ASISTENCIA'!K$53="ok"),CONCATENATE($B$21,IF('CONTROL ASISTENCIA'!K39="","A",'CONTROL ASISTENCIA'!K39),$B$21,","),"")</f>
        <v/>
      </c>
      <c r="L77" s="131" t="str">
        <f aca="false">IF(AND(K77&lt;&gt;"",'CONTROL ASISTENCIA'!L$53="ok"),CONCATENATE($B$21,IF('CONTROL ASISTENCIA'!L39="","A",'CONTROL ASISTENCIA'!L39),$B$21,","),"")</f>
        <v/>
      </c>
      <c r="M77" s="131" t="str">
        <f aca="false">IF(AND(L77&lt;&gt;"",'CONTROL ASISTENCIA'!M$53="ok"),CONCATENATE($B$21,IF('CONTROL ASISTENCIA'!M39="","A",'CONTROL ASISTENCIA'!M39),$B$21,","),"")</f>
        <v/>
      </c>
      <c r="N77" s="131" t="str">
        <f aca="false">IF(AND(M77&lt;&gt;"",'CONTROL ASISTENCIA'!N$53="ok"),CONCATENATE($B$21,IF('CONTROL ASISTENCIA'!N39="","A",'CONTROL ASISTENCIA'!N39),$B$21,","),"")</f>
        <v/>
      </c>
      <c r="O77" s="131" t="str">
        <f aca="false">IF(AND(N77&lt;&gt;"",'CONTROL ASISTENCIA'!O$53="ok"),CONCATENATE($B$21,IF('CONTROL ASISTENCIA'!O39="","A",'CONTROL ASISTENCIA'!O39),$B$21,","),"")</f>
        <v/>
      </c>
      <c r="P77" s="131" t="str">
        <f aca="false">IF(AND(O77&lt;&gt;"",'CONTROL ASISTENCIA'!P$53="ok"),CONCATENATE($B$21,IF('CONTROL ASISTENCIA'!P39="","A",'CONTROL ASISTENCIA'!P39),$B$21,","),"")</f>
        <v/>
      </c>
      <c r="Q77" s="131" t="str">
        <f aca="false">IF(AND(P77&lt;&gt;"",'CONTROL ASISTENCIA'!Q$53="ok"),CONCATENATE($B$21,IF('CONTROL ASISTENCIA'!Q39="","A",'CONTROL ASISTENCIA'!Q39),$B$21,","),"")</f>
        <v/>
      </c>
      <c r="R77" s="131" t="str">
        <f aca="false">IF(AND(Q77&lt;&gt;"",'CONTROL ASISTENCIA'!R$53="ok"),CONCATENATE($B$21,IF('CONTROL ASISTENCIA'!R39="","A",'CONTROL ASISTENCIA'!R39),$B$21,","),"")</f>
        <v/>
      </c>
      <c r="S77" s="131" t="str">
        <f aca="false">IF(AND(R77&lt;&gt;"",'CONTROL ASISTENCIA'!S$53="ok"),CONCATENATE($B$21,IF('CONTROL ASISTENCIA'!S39="","A",'CONTROL ASISTENCIA'!S39),$B$21,","),"")</f>
        <v/>
      </c>
      <c r="T77" s="131" t="str">
        <f aca="false">IF(AND(S77&lt;&gt;"",'CONTROL ASISTENCIA'!T$53="ok"),CONCATENATE($B$21,IF('CONTROL ASISTENCIA'!T39="","A",'CONTROL ASISTENCIA'!T39),$B$21,","),"")</f>
        <v/>
      </c>
      <c r="U77" s="131" t="str">
        <f aca="false">IF(AND(T77&lt;&gt;"",'CONTROL ASISTENCIA'!U$53="ok"),CONCATENATE($B$21,IF('CONTROL ASISTENCIA'!U39="","A",'CONTROL ASISTENCIA'!U39),$B$21,","),"")</f>
        <v/>
      </c>
      <c r="V77" s="131" t="str">
        <f aca="false">IF(AND(U77&lt;&gt;"",'CONTROL ASISTENCIA'!V$53="ok"),CONCATENATE($B$21,IF('CONTROL ASISTENCIA'!V39="","A",'CONTROL ASISTENCIA'!V39),$B$21,","),"")</f>
        <v/>
      </c>
      <c r="W77" s="131" t="str">
        <f aca="false">IF(AND(V77&lt;&gt;"",'CONTROL ASISTENCIA'!W$53="ok"),CONCATENATE($B$21,IF('CONTROL ASISTENCIA'!W39="","A",'CONTROL ASISTENCIA'!W39),$B$21,","),"")</f>
        <v/>
      </c>
      <c r="X77" s="131" t="str">
        <f aca="false">IF(AND(W77&lt;&gt;"",'CONTROL ASISTENCIA'!X$53="ok"),CONCATENATE($B$21,IF('CONTROL ASISTENCIA'!X39="","A",'CONTROL ASISTENCIA'!X39),$B$21,","),"")</f>
        <v/>
      </c>
      <c r="Y77" s="131" t="str">
        <f aca="false">IF(AND(X77&lt;&gt;"",'CONTROL ASISTENCIA'!Y$53="ok"),CONCATENATE($B$21,IF('CONTROL ASISTENCIA'!Y39="","A",'CONTROL ASISTENCIA'!Y39),$B$21,","),"")</f>
        <v/>
      </c>
      <c r="Z77" s="131" t="str">
        <f aca="false">IF(AND(Y77&lt;&gt;"",'CONTROL ASISTENCIA'!Z$53="ok"),CONCATENATE($B$21,IF('CONTROL ASISTENCIA'!Z39="","A",'CONTROL ASISTENCIA'!Z39),$B$21,","),"")</f>
        <v/>
      </c>
      <c r="AA77" s="131" t="str">
        <f aca="false">IF(AND(Z77&lt;&gt;"",'CONTROL ASISTENCIA'!AA$53="ok"),CONCATENATE($B$21,IF('CONTROL ASISTENCIA'!AA39="","A",'CONTROL ASISTENCIA'!AA39),$B$21,","),"")</f>
        <v/>
      </c>
      <c r="AB77" s="131" t="str">
        <f aca="false">IF(AND(AA77&lt;&gt;"",'CONTROL ASISTENCIA'!AB$53="ok"),CONCATENATE($B$21,IF('CONTROL ASISTENCIA'!AB39="","A",'CONTROL ASISTENCIA'!AB39),$B$21,","),"")</f>
        <v/>
      </c>
      <c r="AC77" s="131" t="str">
        <f aca="false">IF(AND(AB77&lt;&gt;"",'CONTROL ASISTENCIA'!AC$53="ok"),CONCATENATE($B$21,IF('CONTROL ASISTENCIA'!AC39="","A",'CONTROL ASISTENCIA'!AC39),$B$21,","),"")</f>
        <v/>
      </c>
      <c r="AD77" s="131" t="str">
        <f aca="false">IF(AND(AC77&lt;&gt;"",'CONTROL ASISTENCIA'!AD$53="ok"),CONCATENATE($B$21,IF('CONTROL ASISTENCIA'!AD39="","A",'CONTROL ASISTENCIA'!AD39),$B$21,","),"")</f>
        <v/>
      </c>
      <c r="AE77" s="131" t="str">
        <f aca="false">IF(AND(AD77&lt;&gt;"",'CONTROL ASISTENCIA'!AE$53="ok"),CONCATENATE($B$21,IF('CONTROL ASISTENCIA'!AE39="","A",'CONTROL ASISTENCIA'!AE39),$B$21,","),"")</f>
        <v/>
      </c>
      <c r="AF77" s="131" t="str">
        <f aca="false">IF(AND(AE77&lt;&gt;"",'CONTROL ASISTENCIA'!AF$53="ok"),CONCATENATE($B$21,IF('CONTROL ASISTENCIA'!AF39="","A",'CONTROL ASISTENCIA'!AF39),$B$21,","),"")</f>
        <v/>
      </c>
      <c r="AG77" s="131" t="str">
        <f aca="false">IF(AND(AF77&lt;&gt;"",'CONTROL ASISTENCIA'!AG$53="ok"),CONCATENATE($B$21,IF('CONTROL ASISTENCIA'!AG39="","A",'CONTROL ASISTENCIA'!AG39),$B$21,","),"")</f>
        <v/>
      </c>
      <c r="AH77" s="131" t="str">
        <f aca="false">IF(AND(AG77&lt;&gt;"",'CONTROL ASISTENCIA'!AH$53="ok"),CONCATENATE($B$21,IF('CONTROL ASISTENCIA'!AH39="","A",'CONTROL ASISTENCIA'!AH39),$B$21,","),"")</f>
        <v/>
      </c>
      <c r="AI77" s="131" t="str">
        <f aca="false">IF(AND(AH77&lt;&gt;"",'CONTROL ASISTENCIA'!AI$53="ok"),CONCATENATE($B$21,IF('CONTROL ASISTENCIA'!AI39="","A",'CONTROL ASISTENCIA'!AI39),$B$21,","),"")</f>
        <v/>
      </c>
      <c r="AJ77" s="131" t="str">
        <f aca="false">IF(AND(AI77&lt;&gt;"",'CONTROL ASISTENCIA'!AJ$53="ok"),CONCATENATE($B$21,IF('CONTROL ASISTENCIA'!AJ39="","A",'CONTROL ASISTENCIA'!AJ39),$B$21,","),"")</f>
        <v/>
      </c>
      <c r="AK77" s="131" t="str">
        <f aca="false">IF(AND(AJ77&lt;&gt;"",'CONTROL ASISTENCIA'!AK$53="ok"),CONCATENATE($B$21,IF('CONTROL ASISTENCIA'!AK39="","A",'CONTROL ASISTENCIA'!AK39),$B$21,","),"")</f>
        <v/>
      </c>
      <c r="AL77" s="131" t="str">
        <f aca="false">IF(AND(AK77&lt;&gt;"",'CONTROL ASISTENCIA'!AL$53="ok"),CONCATENATE($B$21,IF('CONTROL ASISTENCIA'!AL39="","A",'CONTROL ASISTENCIA'!AL39),$B$21,","),"")</f>
        <v/>
      </c>
      <c r="AM77" s="131" t="str">
        <f aca="false">IF(AND(AL77&lt;&gt;"",'CONTROL ASISTENCIA'!AM$53="ok"),CONCATENATE($B$21,IF('CONTROL ASISTENCIA'!AM39="","A",'CONTROL ASISTENCIA'!AM39),$B$21,","),"")</f>
        <v/>
      </c>
      <c r="AN77" s="131" t="str">
        <f aca="false">IF(AND(AM77&lt;&gt;"",'CONTROL ASISTENCIA'!AN$53="ok"),CONCATENATE($B$21,IF('CONTROL ASISTENCIA'!AN39="","A",'CONTROL ASISTENCIA'!AN39),$B$21,","),"")</f>
        <v/>
      </c>
      <c r="AO77" s="131" t="str">
        <f aca="false">IF(AND(AN77&lt;&gt;"",'CONTROL ASISTENCIA'!AO$53="ok"),CONCATENATE($B$21,IF('CONTROL ASISTENCIA'!AO39="","A",'CONTROL ASISTENCIA'!AO39),$B$21,","),"")</f>
        <v/>
      </c>
    </row>
    <row r="78" customFormat="false" ht="13.8" hidden="false" customHeight="false" outlineLevel="0" collapsed="false">
      <c r="A78" s="154" t="str">
        <f aca="false">IF('CONTROL ASISTENCIA'!A40&lt;&gt;0,'CONTROL ASISTENCIA'!A40,"")</f>
        <v/>
      </c>
      <c r="B78" s="131" t="str">
        <f aca="false">IF(AND(A78&lt;&gt;"",'CONTROL ASISTENCIA'!B$53="ok"),CONCATENATE($B$21,IF('CONTROL ASISTENCIA'!B40="","A",'CONTROL ASISTENCIA'!B40),$B$21,","),"")</f>
        <v/>
      </c>
      <c r="C78" s="131" t="str">
        <f aca="false">IF(AND(B78&lt;&gt;"",'CONTROL ASISTENCIA'!C$53="ok"),CONCATENATE($B$21,IF('CONTROL ASISTENCIA'!C40="","A",'CONTROL ASISTENCIA'!C40),$B$21,","),"")</f>
        <v/>
      </c>
      <c r="D78" s="131" t="str">
        <f aca="false">IF(AND(C78&lt;&gt;"",'CONTROL ASISTENCIA'!D$53="ok"),CONCATENATE($B$21,IF('CONTROL ASISTENCIA'!D40="","A",'CONTROL ASISTENCIA'!D40),$B$21,","),"")</f>
        <v/>
      </c>
      <c r="E78" s="131" t="str">
        <f aca="false">IF(AND(D78&lt;&gt;"",'CONTROL ASISTENCIA'!E$53="ok"),CONCATENATE($B$21,IF('CONTROL ASISTENCIA'!E40="","A",'CONTROL ASISTENCIA'!E40),$B$21,","),"")</f>
        <v/>
      </c>
      <c r="F78" s="131" t="str">
        <f aca="false">IF(AND(E78&lt;&gt;"",'CONTROL ASISTENCIA'!F$53="ok"),CONCATENATE($B$21,IF('CONTROL ASISTENCIA'!F40="","A",'CONTROL ASISTENCIA'!F40),$B$21,","),"")</f>
        <v/>
      </c>
      <c r="G78" s="131" t="str">
        <f aca="false">IF(AND(F78&lt;&gt;"",'CONTROL ASISTENCIA'!G$53="ok"),CONCATENATE($B$21,IF('CONTROL ASISTENCIA'!G40="","A",'CONTROL ASISTENCIA'!G40),$B$21,","),"")</f>
        <v/>
      </c>
      <c r="H78" s="131" t="str">
        <f aca="false">IF(AND(G78&lt;&gt;"",'CONTROL ASISTENCIA'!H$53="ok"),CONCATENATE($B$21,IF('CONTROL ASISTENCIA'!H40="","A",'CONTROL ASISTENCIA'!H40),$B$21,","),"")</f>
        <v/>
      </c>
      <c r="I78" s="131" t="str">
        <f aca="false">IF(AND(H78&lt;&gt;"",'CONTROL ASISTENCIA'!I$53="ok"),CONCATENATE($B$21,IF('CONTROL ASISTENCIA'!I40="","A",'CONTROL ASISTENCIA'!I40),$B$21,","),"")</f>
        <v/>
      </c>
      <c r="J78" s="131" t="str">
        <f aca="false">IF(AND(I78&lt;&gt;"",'CONTROL ASISTENCIA'!J$53="ok"),CONCATENATE($B$21,IF('CONTROL ASISTENCIA'!J40="","A",'CONTROL ASISTENCIA'!J40),$B$21,","),"")</f>
        <v/>
      </c>
      <c r="K78" s="131" t="str">
        <f aca="false">IF(AND(J78&lt;&gt;"",'CONTROL ASISTENCIA'!K$53="ok"),CONCATENATE($B$21,IF('CONTROL ASISTENCIA'!K40="","A",'CONTROL ASISTENCIA'!K40),$B$21,","),"")</f>
        <v/>
      </c>
      <c r="L78" s="131" t="str">
        <f aca="false">IF(AND(K78&lt;&gt;"",'CONTROL ASISTENCIA'!L$53="ok"),CONCATENATE($B$21,IF('CONTROL ASISTENCIA'!L40="","A",'CONTROL ASISTENCIA'!L40),$B$21,","),"")</f>
        <v/>
      </c>
      <c r="M78" s="131" t="str">
        <f aca="false">IF(AND(L78&lt;&gt;"",'CONTROL ASISTENCIA'!M$53="ok"),CONCATENATE($B$21,IF('CONTROL ASISTENCIA'!M40="","A",'CONTROL ASISTENCIA'!M40),$B$21,","),"")</f>
        <v/>
      </c>
      <c r="N78" s="131" t="str">
        <f aca="false">IF(AND(M78&lt;&gt;"",'CONTROL ASISTENCIA'!N$53="ok"),CONCATENATE($B$21,IF('CONTROL ASISTENCIA'!N40="","A",'CONTROL ASISTENCIA'!N40),$B$21,","),"")</f>
        <v/>
      </c>
      <c r="O78" s="131" t="str">
        <f aca="false">IF(AND(N78&lt;&gt;"",'CONTROL ASISTENCIA'!O$53="ok"),CONCATENATE($B$21,IF('CONTROL ASISTENCIA'!O40="","A",'CONTROL ASISTENCIA'!O40),$B$21,","),"")</f>
        <v/>
      </c>
      <c r="P78" s="131" t="str">
        <f aca="false">IF(AND(O78&lt;&gt;"",'CONTROL ASISTENCIA'!P$53="ok"),CONCATENATE($B$21,IF('CONTROL ASISTENCIA'!P40="","A",'CONTROL ASISTENCIA'!P40),$B$21,","),"")</f>
        <v/>
      </c>
      <c r="Q78" s="131" t="str">
        <f aca="false">IF(AND(P78&lt;&gt;"",'CONTROL ASISTENCIA'!Q$53="ok"),CONCATENATE($B$21,IF('CONTROL ASISTENCIA'!Q40="","A",'CONTROL ASISTENCIA'!Q40),$B$21,","),"")</f>
        <v/>
      </c>
      <c r="R78" s="131" t="str">
        <f aca="false">IF(AND(Q78&lt;&gt;"",'CONTROL ASISTENCIA'!R$53="ok"),CONCATENATE($B$21,IF('CONTROL ASISTENCIA'!R40="","A",'CONTROL ASISTENCIA'!R40),$B$21,","),"")</f>
        <v/>
      </c>
      <c r="S78" s="131" t="str">
        <f aca="false">IF(AND(R78&lt;&gt;"",'CONTROL ASISTENCIA'!S$53="ok"),CONCATENATE($B$21,IF('CONTROL ASISTENCIA'!S40="","A",'CONTROL ASISTENCIA'!S40),$B$21,","),"")</f>
        <v/>
      </c>
      <c r="T78" s="131" t="str">
        <f aca="false">IF(AND(S78&lt;&gt;"",'CONTROL ASISTENCIA'!T$53="ok"),CONCATENATE($B$21,IF('CONTROL ASISTENCIA'!T40="","A",'CONTROL ASISTENCIA'!T40),$B$21,","),"")</f>
        <v/>
      </c>
      <c r="U78" s="131" t="str">
        <f aca="false">IF(AND(T78&lt;&gt;"",'CONTROL ASISTENCIA'!U$53="ok"),CONCATENATE($B$21,IF('CONTROL ASISTENCIA'!U40="","A",'CONTROL ASISTENCIA'!U40),$B$21,","),"")</f>
        <v/>
      </c>
      <c r="V78" s="131" t="str">
        <f aca="false">IF(AND(U78&lt;&gt;"",'CONTROL ASISTENCIA'!V$53="ok"),CONCATENATE($B$21,IF('CONTROL ASISTENCIA'!V40="","A",'CONTROL ASISTENCIA'!V40),$B$21,","),"")</f>
        <v/>
      </c>
      <c r="W78" s="131" t="str">
        <f aca="false">IF(AND(V78&lt;&gt;"",'CONTROL ASISTENCIA'!W$53="ok"),CONCATENATE($B$21,IF('CONTROL ASISTENCIA'!W40="","A",'CONTROL ASISTENCIA'!W40),$B$21,","),"")</f>
        <v/>
      </c>
      <c r="X78" s="131" t="str">
        <f aca="false">IF(AND(W78&lt;&gt;"",'CONTROL ASISTENCIA'!X$53="ok"),CONCATENATE($B$21,IF('CONTROL ASISTENCIA'!X40="","A",'CONTROL ASISTENCIA'!X40),$B$21,","),"")</f>
        <v/>
      </c>
      <c r="Y78" s="131" t="str">
        <f aca="false">IF(AND(X78&lt;&gt;"",'CONTROL ASISTENCIA'!Y$53="ok"),CONCATENATE($B$21,IF('CONTROL ASISTENCIA'!Y40="","A",'CONTROL ASISTENCIA'!Y40),$B$21,","),"")</f>
        <v/>
      </c>
      <c r="Z78" s="131" t="str">
        <f aca="false">IF(AND(Y78&lt;&gt;"",'CONTROL ASISTENCIA'!Z$53="ok"),CONCATENATE($B$21,IF('CONTROL ASISTENCIA'!Z40="","A",'CONTROL ASISTENCIA'!Z40),$B$21,","),"")</f>
        <v/>
      </c>
      <c r="AA78" s="131" t="str">
        <f aca="false">IF(AND(Z78&lt;&gt;"",'CONTROL ASISTENCIA'!AA$53="ok"),CONCATENATE($B$21,IF('CONTROL ASISTENCIA'!AA40="","A",'CONTROL ASISTENCIA'!AA40),$B$21,","),"")</f>
        <v/>
      </c>
      <c r="AB78" s="131" t="str">
        <f aca="false">IF(AND(AA78&lt;&gt;"",'CONTROL ASISTENCIA'!AB$53="ok"),CONCATENATE($B$21,IF('CONTROL ASISTENCIA'!AB40="","A",'CONTROL ASISTENCIA'!AB40),$B$21,","),"")</f>
        <v/>
      </c>
      <c r="AC78" s="131" t="str">
        <f aca="false">IF(AND(AB78&lt;&gt;"",'CONTROL ASISTENCIA'!AC$53="ok"),CONCATENATE($B$21,IF('CONTROL ASISTENCIA'!AC40="","A",'CONTROL ASISTENCIA'!AC40),$B$21,","),"")</f>
        <v/>
      </c>
      <c r="AD78" s="131" t="str">
        <f aca="false">IF(AND(AC78&lt;&gt;"",'CONTROL ASISTENCIA'!AD$53="ok"),CONCATENATE($B$21,IF('CONTROL ASISTENCIA'!AD40="","A",'CONTROL ASISTENCIA'!AD40),$B$21,","),"")</f>
        <v/>
      </c>
      <c r="AE78" s="131" t="str">
        <f aca="false">IF(AND(AD78&lt;&gt;"",'CONTROL ASISTENCIA'!AE$53="ok"),CONCATENATE($B$21,IF('CONTROL ASISTENCIA'!AE40="","A",'CONTROL ASISTENCIA'!AE40),$B$21,","),"")</f>
        <v/>
      </c>
      <c r="AF78" s="131" t="str">
        <f aca="false">IF(AND(AE78&lt;&gt;"",'CONTROL ASISTENCIA'!AF$53="ok"),CONCATENATE($B$21,IF('CONTROL ASISTENCIA'!AF40="","A",'CONTROL ASISTENCIA'!AF40),$B$21,","),"")</f>
        <v/>
      </c>
      <c r="AG78" s="131" t="str">
        <f aca="false">IF(AND(AF78&lt;&gt;"",'CONTROL ASISTENCIA'!AG$53="ok"),CONCATENATE($B$21,IF('CONTROL ASISTENCIA'!AG40="","A",'CONTROL ASISTENCIA'!AG40),$B$21,","),"")</f>
        <v/>
      </c>
      <c r="AH78" s="131" t="str">
        <f aca="false">IF(AND(AG78&lt;&gt;"",'CONTROL ASISTENCIA'!AH$53="ok"),CONCATENATE($B$21,IF('CONTROL ASISTENCIA'!AH40="","A",'CONTROL ASISTENCIA'!AH40),$B$21,","),"")</f>
        <v/>
      </c>
      <c r="AI78" s="131" t="str">
        <f aca="false">IF(AND(AH78&lt;&gt;"",'CONTROL ASISTENCIA'!AI$53="ok"),CONCATENATE($B$21,IF('CONTROL ASISTENCIA'!AI40="","A",'CONTROL ASISTENCIA'!AI40),$B$21,","),"")</f>
        <v/>
      </c>
      <c r="AJ78" s="131" t="str">
        <f aca="false">IF(AND(AI78&lt;&gt;"",'CONTROL ASISTENCIA'!AJ$53="ok"),CONCATENATE($B$21,IF('CONTROL ASISTENCIA'!AJ40="","A",'CONTROL ASISTENCIA'!AJ40),$B$21,","),"")</f>
        <v/>
      </c>
      <c r="AK78" s="131" t="str">
        <f aca="false">IF(AND(AJ78&lt;&gt;"",'CONTROL ASISTENCIA'!AK$53="ok"),CONCATENATE($B$21,IF('CONTROL ASISTENCIA'!AK40="","A",'CONTROL ASISTENCIA'!AK40),$B$21,","),"")</f>
        <v/>
      </c>
      <c r="AL78" s="131" t="str">
        <f aca="false">IF(AND(AK78&lt;&gt;"",'CONTROL ASISTENCIA'!AL$53="ok"),CONCATENATE($B$21,IF('CONTROL ASISTENCIA'!AL40="","A",'CONTROL ASISTENCIA'!AL40),$B$21,","),"")</f>
        <v/>
      </c>
      <c r="AM78" s="131" t="str">
        <f aca="false">IF(AND(AL78&lt;&gt;"",'CONTROL ASISTENCIA'!AM$53="ok"),CONCATENATE($B$21,IF('CONTROL ASISTENCIA'!AM40="","A",'CONTROL ASISTENCIA'!AM40),$B$21,","),"")</f>
        <v/>
      </c>
      <c r="AN78" s="131" t="str">
        <f aca="false">IF(AND(AM78&lt;&gt;"",'CONTROL ASISTENCIA'!AN$53="ok"),CONCATENATE($B$21,IF('CONTROL ASISTENCIA'!AN40="","A",'CONTROL ASISTENCIA'!AN40),$B$21,","),"")</f>
        <v/>
      </c>
      <c r="AO78" s="131" t="str">
        <f aca="false">IF(AND(AN78&lt;&gt;"",'CONTROL ASISTENCIA'!AO$53="ok"),CONCATENATE($B$21,IF('CONTROL ASISTENCIA'!AO40="","A",'CONTROL ASISTENCIA'!AO40),$B$21,","),"")</f>
        <v/>
      </c>
    </row>
    <row r="79" customFormat="false" ht="13.8" hidden="false" customHeight="false" outlineLevel="0" collapsed="false">
      <c r="A79" s="154" t="str">
        <f aca="false">IF('CONTROL ASISTENCIA'!A41&lt;&gt;0,'CONTROL ASISTENCIA'!A41,"")</f>
        <v/>
      </c>
      <c r="B79" s="131" t="str">
        <f aca="false">IF(AND(A79&lt;&gt;"",'CONTROL ASISTENCIA'!B$53="ok"),CONCATENATE($B$21,IF('CONTROL ASISTENCIA'!B41="","A",'CONTROL ASISTENCIA'!B41),$B$21,","),"")</f>
        <v/>
      </c>
      <c r="C79" s="131" t="str">
        <f aca="false">IF(AND(B79&lt;&gt;"",'CONTROL ASISTENCIA'!C$53="ok"),CONCATENATE($B$21,IF('CONTROL ASISTENCIA'!C41="","A",'CONTROL ASISTENCIA'!C41),$B$21,","),"")</f>
        <v/>
      </c>
      <c r="D79" s="131" t="str">
        <f aca="false">IF(AND(C79&lt;&gt;"",'CONTROL ASISTENCIA'!D$53="ok"),CONCATENATE($B$21,IF('CONTROL ASISTENCIA'!D41="","A",'CONTROL ASISTENCIA'!D41),$B$21,","),"")</f>
        <v/>
      </c>
      <c r="E79" s="131" t="str">
        <f aca="false">IF(AND(D79&lt;&gt;"",'CONTROL ASISTENCIA'!E$53="ok"),CONCATENATE($B$21,IF('CONTROL ASISTENCIA'!E41="","A",'CONTROL ASISTENCIA'!E41),$B$21,","),"")</f>
        <v/>
      </c>
      <c r="F79" s="131" t="str">
        <f aca="false">IF(AND(E79&lt;&gt;"",'CONTROL ASISTENCIA'!F$53="ok"),CONCATENATE($B$21,IF('CONTROL ASISTENCIA'!F41="","A",'CONTROL ASISTENCIA'!F41),$B$21,","),"")</f>
        <v/>
      </c>
      <c r="G79" s="131" t="str">
        <f aca="false">IF(AND(F79&lt;&gt;"",'CONTROL ASISTENCIA'!G$53="ok"),CONCATENATE($B$21,IF('CONTROL ASISTENCIA'!G41="","A",'CONTROL ASISTENCIA'!G41),$B$21,","),"")</f>
        <v/>
      </c>
      <c r="H79" s="131" t="str">
        <f aca="false">IF(AND(G79&lt;&gt;"",'CONTROL ASISTENCIA'!H$53="ok"),CONCATENATE($B$21,IF('CONTROL ASISTENCIA'!H41="","A",'CONTROL ASISTENCIA'!H41),$B$21,","),"")</f>
        <v/>
      </c>
      <c r="I79" s="131" t="str">
        <f aca="false">IF(AND(H79&lt;&gt;"",'CONTROL ASISTENCIA'!I$53="ok"),CONCATENATE($B$21,IF('CONTROL ASISTENCIA'!I41="","A",'CONTROL ASISTENCIA'!I41),$B$21,","),"")</f>
        <v/>
      </c>
      <c r="J79" s="131" t="str">
        <f aca="false">IF(AND(I79&lt;&gt;"",'CONTROL ASISTENCIA'!J$53="ok"),CONCATENATE($B$21,IF('CONTROL ASISTENCIA'!J41="","A",'CONTROL ASISTENCIA'!J41),$B$21,","),"")</f>
        <v/>
      </c>
      <c r="K79" s="131" t="str">
        <f aca="false">IF(AND(J79&lt;&gt;"",'CONTROL ASISTENCIA'!K$53="ok"),CONCATENATE($B$21,IF('CONTROL ASISTENCIA'!K41="","A",'CONTROL ASISTENCIA'!K41),$B$21,","),"")</f>
        <v/>
      </c>
      <c r="L79" s="131" t="str">
        <f aca="false">IF(AND(K79&lt;&gt;"",'CONTROL ASISTENCIA'!L$53="ok"),CONCATENATE($B$21,IF('CONTROL ASISTENCIA'!L41="","A",'CONTROL ASISTENCIA'!L41),$B$21,","),"")</f>
        <v/>
      </c>
      <c r="M79" s="131" t="str">
        <f aca="false">IF(AND(L79&lt;&gt;"",'CONTROL ASISTENCIA'!M$53="ok"),CONCATENATE($B$21,IF('CONTROL ASISTENCIA'!M41="","A",'CONTROL ASISTENCIA'!M41),$B$21,","),"")</f>
        <v/>
      </c>
      <c r="N79" s="131" t="str">
        <f aca="false">IF(AND(M79&lt;&gt;"",'CONTROL ASISTENCIA'!N$53="ok"),CONCATENATE($B$21,IF('CONTROL ASISTENCIA'!N41="","A",'CONTROL ASISTENCIA'!N41),$B$21,","),"")</f>
        <v/>
      </c>
      <c r="O79" s="131" t="str">
        <f aca="false">IF(AND(N79&lt;&gt;"",'CONTROL ASISTENCIA'!O$53="ok"),CONCATENATE($B$21,IF('CONTROL ASISTENCIA'!O41="","A",'CONTROL ASISTENCIA'!O41),$B$21,","),"")</f>
        <v/>
      </c>
      <c r="P79" s="131" t="str">
        <f aca="false">IF(AND(O79&lt;&gt;"",'CONTROL ASISTENCIA'!P$53="ok"),CONCATENATE($B$21,IF('CONTROL ASISTENCIA'!P41="","A",'CONTROL ASISTENCIA'!P41),$B$21,","),"")</f>
        <v/>
      </c>
      <c r="Q79" s="131" t="str">
        <f aca="false">IF(AND(P79&lt;&gt;"",'CONTROL ASISTENCIA'!Q$53="ok"),CONCATENATE($B$21,IF('CONTROL ASISTENCIA'!Q41="","A",'CONTROL ASISTENCIA'!Q41),$B$21,","),"")</f>
        <v/>
      </c>
      <c r="R79" s="131" t="str">
        <f aca="false">IF(AND(Q79&lt;&gt;"",'CONTROL ASISTENCIA'!R$53="ok"),CONCATENATE($B$21,IF('CONTROL ASISTENCIA'!R41="","A",'CONTROL ASISTENCIA'!R41),$B$21,","),"")</f>
        <v/>
      </c>
      <c r="S79" s="131" t="str">
        <f aca="false">IF(AND(R79&lt;&gt;"",'CONTROL ASISTENCIA'!S$53="ok"),CONCATENATE($B$21,IF('CONTROL ASISTENCIA'!S41="","A",'CONTROL ASISTENCIA'!S41),$B$21,","),"")</f>
        <v/>
      </c>
      <c r="T79" s="131" t="str">
        <f aca="false">IF(AND(S79&lt;&gt;"",'CONTROL ASISTENCIA'!T$53="ok"),CONCATENATE($B$21,IF('CONTROL ASISTENCIA'!T41="","A",'CONTROL ASISTENCIA'!T41),$B$21,","),"")</f>
        <v/>
      </c>
      <c r="U79" s="131" t="str">
        <f aca="false">IF(AND(T79&lt;&gt;"",'CONTROL ASISTENCIA'!U$53="ok"),CONCATENATE($B$21,IF('CONTROL ASISTENCIA'!U41="","A",'CONTROL ASISTENCIA'!U41),$B$21,","),"")</f>
        <v/>
      </c>
      <c r="V79" s="131" t="str">
        <f aca="false">IF(AND(U79&lt;&gt;"",'CONTROL ASISTENCIA'!V$53="ok"),CONCATENATE($B$21,IF('CONTROL ASISTENCIA'!V41="","A",'CONTROL ASISTENCIA'!V41),$B$21,","),"")</f>
        <v/>
      </c>
      <c r="W79" s="131" t="str">
        <f aca="false">IF(AND(V79&lt;&gt;"",'CONTROL ASISTENCIA'!W$53="ok"),CONCATENATE($B$21,IF('CONTROL ASISTENCIA'!W41="","A",'CONTROL ASISTENCIA'!W41),$B$21,","),"")</f>
        <v/>
      </c>
      <c r="X79" s="131" t="str">
        <f aca="false">IF(AND(W79&lt;&gt;"",'CONTROL ASISTENCIA'!X$53="ok"),CONCATENATE($B$21,IF('CONTROL ASISTENCIA'!X41="","A",'CONTROL ASISTENCIA'!X41),$B$21,","),"")</f>
        <v/>
      </c>
      <c r="Y79" s="131" t="str">
        <f aca="false">IF(AND(X79&lt;&gt;"",'CONTROL ASISTENCIA'!Y$53="ok"),CONCATENATE($B$21,IF('CONTROL ASISTENCIA'!Y41="","A",'CONTROL ASISTENCIA'!Y41),$B$21,","),"")</f>
        <v/>
      </c>
      <c r="Z79" s="131" t="str">
        <f aca="false">IF(AND(Y79&lt;&gt;"",'CONTROL ASISTENCIA'!Z$53="ok"),CONCATENATE($B$21,IF('CONTROL ASISTENCIA'!Z41="","A",'CONTROL ASISTENCIA'!Z41),$B$21,","),"")</f>
        <v/>
      </c>
      <c r="AA79" s="131" t="str">
        <f aca="false">IF(AND(Z79&lt;&gt;"",'CONTROL ASISTENCIA'!AA$53="ok"),CONCATENATE($B$21,IF('CONTROL ASISTENCIA'!AA41="","A",'CONTROL ASISTENCIA'!AA41),$B$21,","),"")</f>
        <v/>
      </c>
      <c r="AB79" s="131" t="str">
        <f aca="false">IF(AND(AA79&lt;&gt;"",'CONTROL ASISTENCIA'!AB$53="ok"),CONCATENATE($B$21,IF('CONTROL ASISTENCIA'!AB41="","A",'CONTROL ASISTENCIA'!AB41),$B$21,","),"")</f>
        <v/>
      </c>
      <c r="AC79" s="131" t="str">
        <f aca="false">IF(AND(AB79&lt;&gt;"",'CONTROL ASISTENCIA'!AC$53="ok"),CONCATENATE($B$21,IF('CONTROL ASISTENCIA'!AC41="","A",'CONTROL ASISTENCIA'!AC41),$B$21,","),"")</f>
        <v/>
      </c>
      <c r="AD79" s="131" t="str">
        <f aca="false">IF(AND(AC79&lt;&gt;"",'CONTROL ASISTENCIA'!AD$53="ok"),CONCATENATE($B$21,IF('CONTROL ASISTENCIA'!AD41="","A",'CONTROL ASISTENCIA'!AD41),$B$21,","),"")</f>
        <v/>
      </c>
      <c r="AE79" s="131" t="str">
        <f aca="false">IF(AND(AD79&lt;&gt;"",'CONTROL ASISTENCIA'!AE$53="ok"),CONCATENATE($B$21,IF('CONTROL ASISTENCIA'!AE41="","A",'CONTROL ASISTENCIA'!AE41),$B$21,","),"")</f>
        <v/>
      </c>
      <c r="AF79" s="131" t="str">
        <f aca="false">IF(AND(AE79&lt;&gt;"",'CONTROL ASISTENCIA'!AF$53="ok"),CONCATENATE($B$21,IF('CONTROL ASISTENCIA'!AF41="","A",'CONTROL ASISTENCIA'!AF41),$B$21,","),"")</f>
        <v/>
      </c>
      <c r="AG79" s="131" t="str">
        <f aca="false">IF(AND(AF79&lt;&gt;"",'CONTROL ASISTENCIA'!AG$53="ok"),CONCATENATE($B$21,IF('CONTROL ASISTENCIA'!AG41="","A",'CONTROL ASISTENCIA'!AG41),$B$21,","),"")</f>
        <v/>
      </c>
      <c r="AH79" s="131" t="str">
        <f aca="false">IF(AND(AG79&lt;&gt;"",'CONTROL ASISTENCIA'!AH$53="ok"),CONCATENATE($B$21,IF('CONTROL ASISTENCIA'!AH41="","A",'CONTROL ASISTENCIA'!AH41),$B$21,","),"")</f>
        <v/>
      </c>
      <c r="AI79" s="131" t="str">
        <f aca="false">IF(AND(AH79&lt;&gt;"",'CONTROL ASISTENCIA'!AI$53="ok"),CONCATENATE($B$21,IF('CONTROL ASISTENCIA'!AI41="","A",'CONTROL ASISTENCIA'!AI41),$B$21,","),"")</f>
        <v/>
      </c>
      <c r="AJ79" s="131" t="str">
        <f aca="false">IF(AND(AI79&lt;&gt;"",'CONTROL ASISTENCIA'!AJ$53="ok"),CONCATENATE($B$21,IF('CONTROL ASISTENCIA'!AJ41="","A",'CONTROL ASISTENCIA'!AJ41),$B$21,","),"")</f>
        <v/>
      </c>
      <c r="AK79" s="131" t="str">
        <f aca="false">IF(AND(AJ79&lt;&gt;"",'CONTROL ASISTENCIA'!AK$53="ok"),CONCATENATE($B$21,IF('CONTROL ASISTENCIA'!AK41="","A",'CONTROL ASISTENCIA'!AK41),$B$21,","),"")</f>
        <v/>
      </c>
      <c r="AL79" s="131" t="str">
        <f aca="false">IF(AND(AK79&lt;&gt;"",'CONTROL ASISTENCIA'!AL$53="ok"),CONCATENATE($B$21,IF('CONTROL ASISTENCIA'!AL41="","A",'CONTROL ASISTENCIA'!AL41),$B$21,","),"")</f>
        <v/>
      </c>
      <c r="AM79" s="131" t="str">
        <f aca="false">IF(AND(AL79&lt;&gt;"",'CONTROL ASISTENCIA'!AM$53="ok"),CONCATENATE($B$21,IF('CONTROL ASISTENCIA'!AM41="","A",'CONTROL ASISTENCIA'!AM41),$B$21,","),"")</f>
        <v/>
      </c>
      <c r="AN79" s="131" t="str">
        <f aca="false">IF(AND(AM79&lt;&gt;"",'CONTROL ASISTENCIA'!AN$53="ok"),CONCATENATE($B$21,IF('CONTROL ASISTENCIA'!AN41="","A",'CONTROL ASISTENCIA'!AN41),$B$21,","),"")</f>
        <v/>
      </c>
      <c r="AO79" s="131" t="str">
        <f aca="false">IF(AND(AN79&lt;&gt;"",'CONTROL ASISTENCIA'!AO$53="ok"),CONCATENATE($B$21,IF('CONTROL ASISTENCIA'!AO41="","A",'CONTROL ASISTENCIA'!AO41),$B$21,","),"")</f>
        <v/>
      </c>
    </row>
    <row r="80" customFormat="false" ht="13.8" hidden="false" customHeight="false" outlineLevel="0" collapsed="false">
      <c r="A80" s="154" t="str">
        <f aca="false">IF('CONTROL ASISTENCIA'!A42&lt;&gt;0,'CONTROL ASISTENCIA'!A42,"")</f>
        <v/>
      </c>
      <c r="B80" s="131" t="str">
        <f aca="false">IF(AND(A80&lt;&gt;"",'CONTROL ASISTENCIA'!B$53="ok"),CONCATENATE($B$21,IF('CONTROL ASISTENCIA'!B42="","A",'CONTROL ASISTENCIA'!B42),$B$21,","),"")</f>
        <v/>
      </c>
      <c r="C80" s="131" t="str">
        <f aca="false">IF(AND(B80&lt;&gt;"",'CONTROL ASISTENCIA'!C$53="ok"),CONCATENATE($B$21,IF('CONTROL ASISTENCIA'!C42="","A",'CONTROL ASISTENCIA'!C42),$B$21,","),"")</f>
        <v/>
      </c>
      <c r="D80" s="131" t="str">
        <f aca="false">IF(AND(C80&lt;&gt;"",'CONTROL ASISTENCIA'!D$53="ok"),CONCATENATE($B$21,IF('CONTROL ASISTENCIA'!D42="","A",'CONTROL ASISTENCIA'!D42),$B$21,","),"")</f>
        <v/>
      </c>
      <c r="E80" s="131" t="str">
        <f aca="false">IF(AND(D80&lt;&gt;"",'CONTROL ASISTENCIA'!E$53="ok"),CONCATENATE($B$21,IF('CONTROL ASISTENCIA'!E42="","A",'CONTROL ASISTENCIA'!E42),$B$21,","),"")</f>
        <v/>
      </c>
      <c r="F80" s="131" t="str">
        <f aca="false">IF(AND(E80&lt;&gt;"",'CONTROL ASISTENCIA'!F$53="ok"),CONCATENATE($B$21,IF('CONTROL ASISTENCIA'!F42="","A",'CONTROL ASISTENCIA'!F42),$B$21,","),"")</f>
        <v/>
      </c>
      <c r="G80" s="131" t="str">
        <f aca="false">IF(AND(F80&lt;&gt;"",'CONTROL ASISTENCIA'!G$53="ok"),CONCATENATE($B$21,IF('CONTROL ASISTENCIA'!G42="","A",'CONTROL ASISTENCIA'!G42),$B$21,","),"")</f>
        <v/>
      </c>
      <c r="H80" s="131" t="str">
        <f aca="false">IF(AND(G80&lt;&gt;"",'CONTROL ASISTENCIA'!H$53="ok"),CONCATENATE($B$21,IF('CONTROL ASISTENCIA'!H42="","A",'CONTROL ASISTENCIA'!H42),$B$21,","),"")</f>
        <v/>
      </c>
      <c r="I80" s="131" t="str">
        <f aca="false">IF(AND(H80&lt;&gt;"",'CONTROL ASISTENCIA'!I$53="ok"),CONCATENATE($B$21,IF('CONTROL ASISTENCIA'!I42="","A",'CONTROL ASISTENCIA'!I42),$B$21,","),"")</f>
        <v/>
      </c>
      <c r="J80" s="131" t="str">
        <f aca="false">IF(AND(I80&lt;&gt;"",'CONTROL ASISTENCIA'!J$53="ok"),CONCATENATE($B$21,IF('CONTROL ASISTENCIA'!J42="","A",'CONTROL ASISTENCIA'!J42),$B$21,","),"")</f>
        <v/>
      </c>
      <c r="K80" s="131" t="str">
        <f aca="false">IF(AND(J80&lt;&gt;"",'CONTROL ASISTENCIA'!K$53="ok"),CONCATENATE($B$21,IF('CONTROL ASISTENCIA'!K42="","A",'CONTROL ASISTENCIA'!K42),$B$21,","),"")</f>
        <v/>
      </c>
      <c r="L80" s="131" t="str">
        <f aca="false">IF(AND(K80&lt;&gt;"",'CONTROL ASISTENCIA'!L$53="ok"),CONCATENATE($B$21,IF('CONTROL ASISTENCIA'!L42="","A",'CONTROL ASISTENCIA'!L42),$B$21,","),"")</f>
        <v/>
      </c>
      <c r="M80" s="131" t="str">
        <f aca="false">IF(AND(L80&lt;&gt;"",'CONTROL ASISTENCIA'!M$53="ok"),CONCATENATE($B$21,IF('CONTROL ASISTENCIA'!M42="","A",'CONTROL ASISTENCIA'!M42),$B$21,","),"")</f>
        <v/>
      </c>
      <c r="N80" s="131" t="str">
        <f aca="false">IF(AND(M80&lt;&gt;"",'CONTROL ASISTENCIA'!N$53="ok"),CONCATENATE($B$21,IF('CONTROL ASISTENCIA'!N42="","A",'CONTROL ASISTENCIA'!N42),$B$21,","),"")</f>
        <v/>
      </c>
      <c r="O80" s="131" t="str">
        <f aca="false">IF(AND(N80&lt;&gt;"",'CONTROL ASISTENCIA'!O$53="ok"),CONCATENATE($B$21,IF('CONTROL ASISTENCIA'!O42="","A",'CONTROL ASISTENCIA'!O42),$B$21,","),"")</f>
        <v/>
      </c>
      <c r="P80" s="131" t="str">
        <f aca="false">IF(AND(O80&lt;&gt;"",'CONTROL ASISTENCIA'!P$53="ok"),CONCATENATE($B$21,IF('CONTROL ASISTENCIA'!P42="","A",'CONTROL ASISTENCIA'!P42),$B$21,","),"")</f>
        <v/>
      </c>
      <c r="Q80" s="131" t="str">
        <f aca="false">IF(AND(P80&lt;&gt;"",'CONTROL ASISTENCIA'!Q$53="ok"),CONCATENATE($B$21,IF('CONTROL ASISTENCIA'!Q42="","A",'CONTROL ASISTENCIA'!Q42),$B$21,","),"")</f>
        <v/>
      </c>
      <c r="R80" s="131" t="str">
        <f aca="false">IF(AND(Q80&lt;&gt;"",'CONTROL ASISTENCIA'!R$53="ok"),CONCATENATE($B$21,IF('CONTROL ASISTENCIA'!R42="","A",'CONTROL ASISTENCIA'!R42),$B$21,","),"")</f>
        <v/>
      </c>
      <c r="S80" s="131" t="str">
        <f aca="false">IF(AND(R80&lt;&gt;"",'CONTROL ASISTENCIA'!S$53="ok"),CONCATENATE($B$21,IF('CONTROL ASISTENCIA'!S42="","A",'CONTROL ASISTENCIA'!S42),$B$21,","),"")</f>
        <v/>
      </c>
      <c r="T80" s="131" t="str">
        <f aca="false">IF(AND(S80&lt;&gt;"",'CONTROL ASISTENCIA'!T$53="ok"),CONCATENATE($B$21,IF('CONTROL ASISTENCIA'!T42="","A",'CONTROL ASISTENCIA'!T42),$B$21,","),"")</f>
        <v/>
      </c>
      <c r="U80" s="131" t="str">
        <f aca="false">IF(AND(T80&lt;&gt;"",'CONTROL ASISTENCIA'!U$53="ok"),CONCATENATE($B$21,IF('CONTROL ASISTENCIA'!U42="","A",'CONTROL ASISTENCIA'!U42),$B$21,","),"")</f>
        <v/>
      </c>
      <c r="V80" s="131" t="str">
        <f aca="false">IF(AND(U80&lt;&gt;"",'CONTROL ASISTENCIA'!V$53="ok"),CONCATENATE($B$21,IF('CONTROL ASISTENCIA'!V42="","A",'CONTROL ASISTENCIA'!V42),$B$21,","),"")</f>
        <v/>
      </c>
      <c r="W80" s="131" t="str">
        <f aca="false">IF(AND(V80&lt;&gt;"",'CONTROL ASISTENCIA'!W$53="ok"),CONCATENATE($B$21,IF('CONTROL ASISTENCIA'!W42="","A",'CONTROL ASISTENCIA'!W42),$B$21,","),"")</f>
        <v/>
      </c>
      <c r="X80" s="131" t="str">
        <f aca="false">IF(AND(W80&lt;&gt;"",'CONTROL ASISTENCIA'!X$53="ok"),CONCATENATE($B$21,IF('CONTROL ASISTENCIA'!X42="","A",'CONTROL ASISTENCIA'!X42),$B$21,","),"")</f>
        <v/>
      </c>
      <c r="Y80" s="131" t="str">
        <f aca="false">IF(AND(X80&lt;&gt;"",'CONTROL ASISTENCIA'!Y$53="ok"),CONCATENATE($B$21,IF('CONTROL ASISTENCIA'!Y42="","A",'CONTROL ASISTENCIA'!Y42),$B$21,","),"")</f>
        <v/>
      </c>
      <c r="Z80" s="131" t="str">
        <f aca="false">IF(AND(Y80&lt;&gt;"",'CONTROL ASISTENCIA'!Z$53="ok"),CONCATENATE($B$21,IF('CONTROL ASISTENCIA'!Z42="","A",'CONTROL ASISTENCIA'!Z42),$B$21,","),"")</f>
        <v/>
      </c>
      <c r="AA80" s="131" t="str">
        <f aca="false">IF(AND(Z80&lt;&gt;"",'CONTROL ASISTENCIA'!AA$53="ok"),CONCATENATE($B$21,IF('CONTROL ASISTENCIA'!AA42="","A",'CONTROL ASISTENCIA'!AA42),$B$21,","),"")</f>
        <v/>
      </c>
      <c r="AB80" s="131" t="str">
        <f aca="false">IF(AND(AA80&lt;&gt;"",'CONTROL ASISTENCIA'!AB$53="ok"),CONCATENATE($B$21,IF('CONTROL ASISTENCIA'!AB42="","A",'CONTROL ASISTENCIA'!AB42),$B$21,","),"")</f>
        <v/>
      </c>
      <c r="AC80" s="131" t="str">
        <f aca="false">IF(AND(AB80&lt;&gt;"",'CONTROL ASISTENCIA'!AC$53="ok"),CONCATENATE($B$21,IF('CONTROL ASISTENCIA'!AC42="","A",'CONTROL ASISTENCIA'!AC42),$B$21,","),"")</f>
        <v/>
      </c>
      <c r="AD80" s="131" t="str">
        <f aca="false">IF(AND(AC80&lt;&gt;"",'CONTROL ASISTENCIA'!AD$53="ok"),CONCATENATE($B$21,IF('CONTROL ASISTENCIA'!AD42="","A",'CONTROL ASISTENCIA'!AD42),$B$21,","),"")</f>
        <v/>
      </c>
      <c r="AE80" s="131" t="str">
        <f aca="false">IF(AND(AD80&lt;&gt;"",'CONTROL ASISTENCIA'!AE$53="ok"),CONCATENATE($B$21,IF('CONTROL ASISTENCIA'!AE42="","A",'CONTROL ASISTENCIA'!AE42),$B$21,","),"")</f>
        <v/>
      </c>
      <c r="AF80" s="131" t="str">
        <f aca="false">IF(AND(AE80&lt;&gt;"",'CONTROL ASISTENCIA'!AF$53="ok"),CONCATENATE($B$21,IF('CONTROL ASISTENCIA'!AF42="","A",'CONTROL ASISTENCIA'!AF42),$B$21,","),"")</f>
        <v/>
      </c>
      <c r="AG80" s="131" t="str">
        <f aca="false">IF(AND(AF80&lt;&gt;"",'CONTROL ASISTENCIA'!AG$53="ok"),CONCATENATE($B$21,IF('CONTROL ASISTENCIA'!AG42="","A",'CONTROL ASISTENCIA'!AG42),$B$21,","),"")</f>
        <v/>
      </c>
      <c r="AH80" s="131" t="str">
        <f aca="false">IF(AND(AG80&lt;&gt;"",'CONTROL ASISTENCIA'!AH$53="ok"),CONCATENATE($B$21,IF('CONTROL ASISTENCIA'!AH42="","A",'CONTROL ASISTENCIA'!AH42),$B$21,","),"")</f>
        <v/>
      </c>
      <c r="AI80" s="131" t="str">
        <f aca="false">IF(AND(AH80&lt;&gt;"",'CONTROL ASISTENCIA'!AI$53="ok"),CONCATENATE($B$21,IF('CONTROL ASISTENCIA'!AI42="","A",'CONTROL ASISTENCIA'!AI42),$B$21,","),"")</f>
        <v/>
      </c>
      <c r="AJ80" s="131" t="str">
        <f aca="false">IF(AND(AI80&lt;&gt;"",'CONTROL ASISTENCIA'!AJ$53="ok"),CONCATENATE($B$21,IF('CONTROL ASISTENCIA'!AJ42="","A",'CONTROL ASISTENCIA'!AJ42),$B$21,","),"")</f>
        <v/>
      </c>
      <c r="AK80" s="131" t="str">
        <f aca="false">IF(AND(AJ80&lt;&gt;"",'CONTROL ASISTENCIA'!AK$53="ok"),CONCATENATE($B$21,IF('CONTROL ASISTENCIA'!AK42="","A",'CONTROL ASISTENCIA'!AK42),$B$21,","),"")</f>
        <v/>
      </c>
      <c r="AL80" s="131" t="str">
        <f aca="false">IF(AND(AK80&lt;&gt;"",'CONTROL ASISTENCIA'!AL$53="ok"),CONCATENATE($B$21,IF('CONTROL ASISTENCIA'!AL42="","A",'CONTROL ASISTENCIA'!AL42),$B$21,","),"")</f>
        <v/>
      </c>
      <c r="AM80" s="131" t="str">
        <f aca="false">IF(AND(AL80&lt;&gt;"",'CONTROL ASISTENCIA'!AM$53="ok"),CONCATENATE($B$21,IF('CONTROL ASISTENCIA'!AM42="","A",'CONTROL ASISTENCIA'!AM42),$B$21,","),"")</f>
        <v/>
      </c>
      <c r="AN80" s="131" t="str">
        <f aca="false">IF(AND(AM80&lt;&gt;"",'CONTROL ASISTENCIA'!AN$53="ok"),CONCATENATE($B$21,IF('CONTROL ASISTENCIA'!AN42="","A",'CONTROL ASISTENCIA'!AN42),$B$21,","),"")</f>
        <v/>
      </c>
      <c r="AO80" s="131" t="str">
        <f aca="false">IF(AND(AN80&lt;&gt;"",'CONTROL ASISTENCIA'!AO$53="ok"),CONCATENATE($B$21,IF('CONTROL ASISTENCIA'!AO42="","A",'CONTROL ASISTENCIA'!AO42),$B$21,","),"")</f>
        <v/>
      </c>
    </row>
    <row r="81" customFormat="false" ht="13.8" hidden="false" customHeight="false" outlineLevel="0" collapsed="false">
      <c r="A81" s="154" t="str">
        <f aca="false">IF('CONTROL ASISTENCIA'!A43&lt;&gt;0,'CONTROL ASISTENCIA'!A43,"")</f>
        <v/>
      </c>
      <c r="B81" s="131" t="str">
        <f aca="false">IF(AND(A81&lt;&gt;"",'CONTROL ASISTENCIA'!B$53="ok"),CONCATENATE($B$21,IF('CONTROL ASISTENCIA'!B43="","A",'CONTROL ASISTENCIA'!B43),$B$21,","),"")</f>
        <v/>
      </c>
      <c r="C81" s="131" t="str">
        <f aca="false">IF(AND(B81&lt;&gt;"",'CONTROL ASISTENCIA'!C$53="ok"),CONCATENATE($B$21,IF('CONTROL ASISTENCIA'!C43="","A",'CONTROL ASISTENCIA'!C43),$B$21,","),"")</f>
        <v/>
      </c>
      <c r="D81" s="131" t="str">
        <f aca="false">IF(AND(C81&lt;&gt;"",'CONTROL ASISTENCIA'!D$53="ok"),CONCATENATE($B$21,IF('CONTROL ASISTENCIA'!D43="","A",'CONTROL ASISTENCIA'!D43),$B$21,","),"")</f>
        <v/>
      </c>
      <c r="E81" s="131" t="str">
        <f aca="false">IF(AND(D81&lt;&gt;"",'CONTROL ASISTENCIA'!E$53="ok"),CONCATENATE($B$21,IF('CONTROL ASISTENCIA'!E43="","A",'CONTROL ASISTENCIA'!E43),$B$21,","),"")</f>
        <v/>
      </c>
      <c r="F81" s="131" t="str">
        <f aca="false">IF(AND(E81&lt;&gt;"",'CONTROL ASISTENCIA'!F$53="ok"),CONCATENATE($B$21,IF('CONTROL ASISTENCIA'!F43="","A",'CONTROL ASISTENCIA'!F43),$B$21,","),"")</f>
        <v/>
      </c>
      <c r="G81" s="131" t="str">
        <f aca="false">IF(AND(F81&lt;&gt;"",'CONTROL ASISTENCIA'!G$53="ok"),CONCATENATE($B$21,IF('CONTROL ASISTENCIA'!G43="","A",'CONTROL ASISTENCIA'!G43),$B$21,","),"")</f>
        <v/>
      </c>
      <c r="H81" s="131" t="str">
        <f aca="false">IF(AND(G81&lt;&gt;"",'CONTROL ASISTENCIA'!H$53="ok"),CONCATENATE($B$21,IF('CONTROL ASISTENCIA'!H43="","A",'CONTROL ASISTENCIA'!H43),$B$21,","),"")</f>
        <v/>
      </c>
      <c r="I81" s="131" t="str">
        <f aca="false">IF(AND(H81&lt;&gt;"",'CONTROL ASISTENCIA'!I$53="ok"),CONCATENATE($B$21,IF('CONTROL ASISTENCIA'!I43="","A",'CONTROL ASISTENCIA'!I43),$B$21,","),"")</f>
        <v/>
      </c>
      <c r="J81" s="131" t="str">
        <f aca="false">IF(AND(I81&lt;&gt;"",'CONTROL ASISTENCIA'!J$53="ok"),CONCATENATE($B$21,IF('CONTROL ASISTENCIA'!J43="","A",'CONTROL ASISTENCIA'!J43),$B$21,","),"")</f>
        <v/>
      </c>
      <c r="K81" s="131" t="str">
        <f aca="false">IF(AND(J81&lt;&gt;"",'CONTROL ASISTENCIA'!K$53="ok"),CONCATENATE($B$21,IF('CONTROL ASISTENCIA'!K43="","A",'CONTROL ASISTENCIA'!K43),$B$21,","),"")</f>
        <v/>
      </c>
      <c r="L81" s="131" t="str">
        <f aca="false">IF(AND(K81&lt;&gt;"",'CONTROL ASISTENCIA'!L$53="ok"),CONCATENATE($B$21,IF('CONTROL ASISTENCIA'!L43="","A",'CONTROL ASISTENCIA'!L43),$B$21,","),"")</f>
        <v/>
      </c>
      <c r="M81" s="131" t="str">
        <f aca="false">IF(AND(L81&lt;&gt;"",'CONTROL ASISTENCIA'!M$53="ok"),CONCATENATE($B$21,IF('CONTROL ASISTENCIA'!M43="","A",'CONTROL ASISTENCIA'!M43),$B$21,","),"")</f>
        <v/>
      </c>
      <c r="N81" s="131" t="str">
        <f aca="false">IF(AND(M81&lt;&gt;"",'CONTROL ASISTENCIA'!N$53="ok"),CONCATENATE($B$21,IF('CONTROL ASISTENCIA'!N43="","A",'CONTROL ASISTENCIA'!N43),$B$21,","),"")</f>
        <v/>
      </c>
      <c r="O81" s="131" t="str">
        <f aca="false">IF(AND(N81&lt;&gt;"",'CONTROL ASISTENCIA'!O$53="ok"),CONCATENATE($B$21,IF('CONTROL ASISTENCIA'!O43="","A",'CONTROL ASISTENCIA'!O43),$B$21,","),"")</f>
        <v/>
      </c>
      <c r="P81" s="131" t="str">
        <f aca="false">IF(AND(O81&lt;&gt;"",'CONTROL ASISTENCIA'!P$53="ok"),CONCATENATE($B$21,IF('CONTROL ASISTENCIA'!P43="","A",'CONTROL ASISTENCIA'!P43),$B$21,","),"")</f>
        <v/>
      </c>
      <c r="Q81" s="131" t="str">
        <f aca="false">IF(AND(P81&lt;&gt;"",'CONTROL ASISTENCIA'!Q$53="ok"),CONCATENATE($B$21,IF('CONTROL ASISTENCIA'!Q43="","A",'CONTROL ASISTENCIA'!Q43),$B$21,","),"")</f>
        <v/>
      </c>
      <c r="R81" s="131" t="str">
        <f aca="false">IF(AND(Q81&lt;&gt;"",'CONTROL ASISTENCIA'!R$53="ok"),CONCATENATE($B$21,IF('CONTROL ASISTENCIA'!R43="","A",'CONTROL ASISTENCIA'!R43),$B$21,","),"")</f>
        <v/>
      </c>
      <c r="S81" s="131" t="str">
        <f aca="false">IF(AND(R81&lt;&gt;"",'CONTROL ASISTENCIA'!S$53="ok"),CONCATENATE($B$21,IF('CONTROL ASISTENCIA'!S43="","A",'CONTROL ASISTENCIA'!S43),$B$21,","),"")</f>
        <v/>
      </c>
      <c r="T81" s="131" t="str">
        <f aca="false">IF(AND(S81&lt;&gt;"",'CONTROL ASISTENCIA'!T$53="ok"),CONCATENATE($B$21,IF('CONTROL ASISTENCIA'!T43="","A",'CONTROL ASISTENCIA'!T43),$B$21,","),"")</f>
        <v/>
      </c>
      <c r="U81" s="131" t="str">
        <f aca="false">IF(AND(T81&lt;&gt;"",'CONTROL ASISTENCIA'!U$53="ok"),CONCATENATE($B$21,IF('CONTROL ASISTENCIA'!U43="","A",'CONTROL ASISTENCIA'!U43),$B$21,","),"")</f>
        <v/>
      </c>
      <c r="V81" s="131" t="str">
        <f aca="false">IF(AND(U81&lt;&gt;"",'CONTROL ASISTENCIA'!V$53="ok"),CONCATENATE($B$21,IF('CONTROL ASISTENCIA'!V43="","A",'CONTROL ASISTENCIA'!V43),$B$21,","),"")</f>
        <v/>
      </c>
      <c r="W81" s="131" t="str">
        <f aca="false">IF(AND(V81&lt;&gt;"",'CONTROL ASISTENCIA'!W$53="ok"),CONCATENATE($B$21,IF('CONTROL ASISTENCIA'!W43="","A",'CONTROL ASISTENCIA'!W43),$B$21,","),"")</f>
        <v/>
      </c>
      <c r="X81" s="131" t="str">
        <f aca="false">IF(AND(W81&lt;&gt;"",'CONTROL ASISTENCIA'!X$53="ok"),CONCATENATE($B$21,IF('CONTROL ASISTENCIA'!X43="","A",'CONTROL ASISTENCIA'!X43),$B$21,","),"")</f>
        <v/>
      </c>
      <c r="Y81" s="131" t="str">
        <f aca="false">IF(AND(X81&lt;&gt;"",'CONTROL ASISTENCIA'!Y$53="ok"),CONCATENATE($B$21,IF('CONTROL ASISTENCIA'!Y43="","A",'CONTROL ASISTENCIA'!Y43),$B$21,","),"")</f>
        <v/>
      </c>
      <c r="Z81" s="131" t="str">
        <f aca="false">IF(AND(Y81&lt;&gt;"",'CONTROL ASISTENCIA'!Z$53="ok"),CONCATENATE($B$21,IF('CONTROL ASISTENCIA'!Z43="","A",'CONTROL ASISTENCIA'!Z43),$B$21,","),"")</f>
        <v/>
      </c>
      <c r="AA81" s="131" t="str">
        <f aca="false">IF(AND(Z81&lt;&gt;"",'CONTROL ASISTENCIA'!AA$53="ok"),CONCATENATE($B$21,IF('CONTROL ASISTENCIA'!AA43="","A",'CONTROL ASISTENCIA'!AA43),$B$21,","),"")</f>
        <v/>
      </c>
      <c r="AB81" s="131" t="str">
        <f aca="false">IF(AND(AA81&lt;&gt;"",'CONTROL ASISTENCIA'!AB$53="ok"),CONCATENATE($B$21,IF('CONTROL ASISTENCIA'!AB43="","A",'CONTROL ASISTENCIA'!AB43),$B$21,","),"")</f>
        <v/>
      </c>
      <c r="AC81" s="131" t="str">
        <f aca="false">IF(AND(AB81&lt;&gt;"",'CONTROL ASISTENCIA'!AC$53="ok"),CONCATENATE($B$21,IF('CONTROL ASISTENCIA'!AC43="","A",'CONTROL ASISTENCIA'!AC43),$B$21,","),"")</f>
        <v/>
      </c>
      <c r="AD81" s="131" t="str">
        <f aca="false">IF(AND(AC81&lt;&gt;"",'CONTROL ASISTENCIA'!AD$53="ok"),CONCATENATE($B$21,IF('CONTROL ASISTENCIA'!AD43="","A",'CONTROL ASISTENCIA'!AD43),$B$21,","),"")</f>
        <v/>
      </c>
      <c r="AE81" s="131" t="str">
        <f aca="false">IF(AND(AD81&lt;&gt;"",'CONTROL ASISTENCIA'!AE$53="ok"),CONCATENATE($B$21,IF('CONTROL ASISTENCIA'!AE43="","A",'CONTROL ASISTENCIA'!AE43),$B$21,","),"")</f>
        <v/>
      </c>
      <c r="AF81" s="131" t="str">
        <f aca="false">IF(AND(AE81&lt;&gt;"",'CONTROL ASISTENCIA'!AF$53="ok"),CONCATENATE($B$21,IF('CONTROL ASISTENCIA'!AF43="","A",'CONTROL ASISTENCIA'!AF43),$B$21,","),"")</f>
        <v/>
      </c>
      <c r="AG81" s="131" t="str">
        <f aca="false">IF(AND(AF81&lt;&gt;"",'CONTROL ASISTENCIA'!AG$53="ok"),CONCATENATE($B$21,IF('CONTROL ASISTENCIA'!AG43="","A",'CONTROL ASISTENCIA'!AG43),$B$21,","),"")</f>
        <v/>
      </c>
      <c r="AH81" s="131" t="str">
        <f aca="false">IF(AND(AG81&lt;&gt;"",'CONTROL ASISTENCIA'!AH$53="ok"),CONCATENATE($B$21,IF('CONTROL ASISTENCIA'!AH43="","A",'CONTROL ASISTENCIA'!AH43),$B$21,","),"")</f>
        <v/>
      </c>
      <c r="AI81" s="131" t="str">
        <f aca="false">IF(AND(AH81&lt;&gt;"",'CONTROL ASISTENCIA'!AI$53="ok"),CONCATENATE($B$21,IF('CONTROL ASISTENCIA'!AI43="","A",'CONTROL ASISTENCIA'!AI43),$B$21,","),"")</f>
        <v/>
      </c>
      <c r="AJ81" s="131" t="str">
        <f aca="false">IF(AND(AI81&lt;&gt;"",'CONTROL ASISTENCIA'!AJ$53="ok"),CONCATENATE($B$21,IF('CONTROL ASISTENCIA'!AJ43="","A",'CONTROL ASISTENCIA'!AJ43),$B$21,","),"")</f>
        <v/>
      </c>
      <c r="AK81" s="131" t="str">
        <f aca="false">IF(AND(AJ81&lt;&gt;"",'CONTROL ASISTENCIA'!AK$53="ok"),CONCATENATE($B$21,IF('CONTROL ASISTENCIA'!AK43="","A",'CONTROL ASISTENCIA'!AK43),$B$21,","),"")</f>
        <v/>
      </c>
      <c r="AL81" s="131" t="str">
        <f aca="false">IF(AND(AK81&lt;&gt;"",'CONTROL ASISTENCIA'!AL$53="ok"),CONCATENATE($B$21,IF('CONTROL ASISTENCIA'!AL43="","A",'CONTROL ASISTENCIA'!AL43),$B$21,","),"")</f>
        <v/>
      </c>
      <c r="AM81" s="131" t="str">
        <f aca="false">IF(AND(AL81&lt;&gt;"",'CONTROL ASISTENCIA'!AM$53="ok"),CONCATENATE($B$21,IF('CONTROL ASISTENCIA'!AM43="","A",'CONTROL ASISTENCIA'!AM43),$B$21,","),"")</f>
        <v/>
      </c>
      <c r="AN81" s="131" t="str">
        <f aca="false">IF(AND(AM81&lt;&gt;"",'CONTROL ASISTENCIA'!AN$53="ok"),CONCATENATE($B$21,IF('CONTROL ASISTENCIA'!AN43="","A",'CONTROL ASISTENCIA'!AN43),$B$21,","),"")</f>
        <v/>
      </c>
      <c r="AO81" s="131" t="str">
        <f aca="false">IF(AND(AN81&lt;&gt;"",'CONTROL ASISTENCIA'!AO$53="ok"),CONCATENATE($B$21,IF('CONTROL ASISTENCIA'!AO43="","A",'CONTROL ASISTENCIA'!AO43),$B$21,","),"")</f>
        <v/>
      </c>
    </row>
    <row r="82" customFormat="false" ht="13.8" hidden="false" customHeight="false" outlineLevel="0" collapsed="false">
      <c r="A82" s="154" t="str">
        <f aca="false">IF('CONTROL ASISTENCIA'!A44&lt;&gt;0,'CONTROL ASISTENCIA'!A44,"")</f>
        <v/>
      </c>
      <c r="B82" s="131" t="str">
        <f aca="false">IF(AND(A82&lt;&gt;"",'CONTROL ASISTENCIA'!B$53="ok"),CONCATENATE($B$21,IF('CONTROL ASISTENCIA'!B44="","A",'CONTROL ASISTENCIA'!B44),$B$21,","),"")</f>
        <v/>
      </c>
      <c r="C82" s="131" t="str">
        <f aca="false">IF(AND(B82&lt;&gt;"",'CONTROL ASISTENCIA'!C$53="ok"),CONCATENATE($B$21,IF('CONTROL ASISTENCIA'!C44="","A",'CONTROL ASISTENCIA'!C44),$B$21,","),"")</f>
        <v/>
      </c>
      <c r="D82" s="131" t="str">
        <f aca="false">IF(AND(C82&lt;&gt;"",'CONTROL ASISTENCIA'!D$53="ok"),CONCATENATE($B$21,IF('CONTROL ASISTENCIA'!D44="","A",'CONTROL ASISTENCIA'!D44),$B$21,","),"")</f>
        <v/>
      </c>
      <c r="E82" s="131" t="str">
        <f aca="false">IF(AND(D82&lt;&gt;"",'CONTROL ASISTENCIA'!E$53="ok"),CONCATENATE($B$21,IF('CONTROL ASISTENCIA'!E44="","A",'CONTROL ASISTENCIA'!E44),$B$21,","),"")</f>
        <v/>
      </c>
      <c r="F82" s="131" t="str">
        <f aca="false">IF(AND(E82&lt;&gt;"",'CONTROL ASISTENCIA'!F$53="ok"),CONCATENATE($B$21,IF('CONTROL ASISTENCIA'!F44="","A",'CONTROL ASISTENCIA'!F44),$B$21,","),"")</f>
        <v/>
      </c>
      <c r="G82" s="131" t="str">
        <f aca="false">IF(AND(F82&lt;&gt;"",'CONTROL ASISTENCIA'!G$53="ok"),CONCATENATE($B$21,IF('CONTROL ASISTENCIA'!G44="","A",'CONTROL ASISTENCIA'!G44),$B$21,","),"")</f>
        <v/>
      </c>
      <c r="H82" s="131" t="str">
        <f aca="false">IF(AND(G82&lt;&gt;"",'CONTROL ASISTENCIA'!H$53="ok"),CONCATENATE($B$21,IF('CONTROL ASISTENCIA'!H44="","A",'CONTROL ASISTENCIA'!H44),$B$21,","),"")</f>
        <v/>
      </c>
      <c r="I82" s="131" t="str">
        <f aca="false">IF(AND(H82&lt;&gt;"",'CONTROL ASISTENCIA'!I$53="ok"),CONCATENATE($B$21,IF('CONTROL ASISTENCIA'!I44="","A",'CONTROL ASISTENCIA'!I44),$B$21,","),"")</f>
        <v/>
      </c>
      <c r="J82" s="131" t="str">
        <f aca="false">IF(AND(I82&lt;&gt;"",'CONTROL ASISTENCIA'!J$53="ok"),CONCATENATE($B$21,IF('CONTROL ASISTENCIA'!J44="","A",'CONTROL ASISTENCIA'!J44),$B$21,","),"")</f>
        <v/>
      </c>
      <c r="K82" s="131" t="str">
        <f aca="false">IF(AND(J82&lt;&gt;"",'CONTROL ASISTENCIA'!K$53="ok"),CONCATENATE($B$21,IF('CONTROL ASISTENCIA'!K44="","A",'CONTROL ASISTENCIA'!K44),$B$21,","),"")</f>
        <v/>
      </c>
      <c r="L82" s="131" t="str">
        <f aca="false">IF(AND(K82&lt;&gt;"",'CONTROL ASISTENCIA'!L$53="ok"),CONCATENATE($B$21,IF('CONTROL ASISTENCIA'!L44="","A",'CONTROL ASISTENCIA'!L44),$B$21,","),"")</f>
        <v/>
      </c>
      <c r="M82" s="131" t="str">
        <f aca="false">IF(AND(L82&lt;&gt;"",'CONTROL ASISTENCIA'!M$53="ok"),CONCATENATE($B$21,IF('CONTROL ASISTENCIA'!M44="","A",'CONTROL ASISTENCIA'!M44),$B$21,","),"")</f>
        <v/>
      </c>
      <c r="N82" s="131" t="str">
        <f aca="false">IF(AND(M82&lt;&gt;"",'CONTROL ASISTENCIA'!N$53="ok"),CONCATENATE($B$21,IF('CONTROL ASISTENCIA'!N44="","A",'CONTROL ASISTENCIA'!N44),$B$21,","),"")</f>
        <v/>
      </c>
      <c r="O82" s="131" t="str">
        <f aca="false">IF(AND(N82&lt;&gt;"",'CONTROL ASISTENCIA'!O$53="ok"),CONCATENATE($B$21,IF('CONTROL ASISTENCIA'!O44="","A",'CONTROL ASISTENCIA'!O44),$B$21,","),"")</f>
        <v/>
      </c>
      <c r="P82" s="131" t="str">
        <f aca="false">IF(AND(O82&lt;&gt;"",'CONTROL ASISTENCIA'!P$53="ok"),CONCATENATE($B$21,IF('CONTROL ASISTENCIA'!P44="","A",'CONTROL ASISTENCIA'!P44),$B$21,","),"")</f>
        <v/>
      </c>
      <c r="Q82" s="131" t="str">
        <f aca="false">IF(AND(P82&lt;&gt;"",'CONTROL ASISTENCIA'!Q$53="ok"),CONCATENATE($B$21,IF('CONTROL ASISTENCIA'!Q44="","A",'CONTROL ASISTENCIA'!Q44),$B$21,","),"")</f>
        <v/>
      </c>
      <c r="R82" s="131" t="str">
        <f aca="false">IF(AND(Q82&lt;&gt;"",'CONTROL ASISTENCIA'!R$53="ok"),CONCATENATE($B$21,IF('CONTROL ASISTENCIA'!R44="","A",'CONTROL ASISTENCIA'!R44),$B$21,","),"")</f>
        <v/>
      </c>
      <c r="S82" s="131" t="str">
        <f aca="false">IF(AND(R82&lt;&gt;"",'CONTROL ASISTENCIA'!S$53="ok"),CONCATENATE($B$21,IF('CONTROL ASISTENCIA'!S44="","A",'CONTROL ASISTENCIA'!S44),$B$21,","),"")</f>
        <v/>
      </c>
      <c r="T82" s="131" t="str">
        <f aca="false">IF(AND(S82&lt;&gt;"",'CONTROL ASISTENCIA'!T$53="ok"),CONCATENATE($B$21,IF('CONTROL ASISTENCIA'!T44="","A",'CONTROL ASISTENCIA'!T44),$B$21,","),"")</f>
        <v/>
      </c>
      <c r="U82" s="131" t="str">
        <f aca="false">IF(AND(T82&lt;&gt;"",'CONTROL ASISTENCIA'!U$53="ok"),CONCATENATE($B$21,IF('CONTROL ASISTENCIA'!U44="","A",'CONTROL ASISTENCIA'!U44),$B$21,","),"")</f>
        <v/>
      </c>
      <c r="V82" s="131" t="str">
        <f aca="false">IF(AND(U82&lt;&gt;"",'CONTROL ASISTENCIA'!V$53="ok"),CONCATENATE($B$21,IF('CONTROL ASISTENCIA'!V44="","A",'CONTROL ASISTENCIA'!V44),$B$21,","),"")</f>
        <v/>
      </c>
      <c r="W82" s="131" t="str">
        <f aca="false">IF(AND(V82&lt;&gt;"",'CONTROL ASISTENCIA'!W$53="ok"),CONCATENATE($B$21,IF('CONTROL ASISTENCIA'!W44="","A",'CONTROL ASISTENCIA'!W44),$B$21,","),"")</f>
        <v/>
      </c>
      <c r="X82" s="131" t="str">
        <f aca="false">IF(AND(W82&lt;&gt;"",'CONTROL ASISTENCIA'!X$53="ok"),CONCATENATE($B$21,IF('CONTROL ASISTENCIA'!X44="","A",'CONTROL ASISTENCIA'!X44),$B$21,","),"")</f>
        <v/>
      </c>
      <c r="Y82" s="131" t="str">
        <f aca="false">IF(AND(X82&lt;&gt;"",'CONTROL ASISTENCIA'!Y$53="ok"),CONCATENATE($B$21,IF('CONTROL ASISTENCIA'!Y44="","A",'CONTROL ASISTENCIA'!Y44),$B$21,","),"")</f>
        <v/>
      </c>
      <c r="Z82" s="131" t="str">
        <f aca="false">IF(AND(Y82&lt;&gt;"",'CONTROL ASISTENCIA'!Z$53="ok"),CONCATENATE($B$21,IF('CONTROL ASISTENCIA'!Z44="","A",'CONTROL ASISTENCIA'!Z44),$B$21,","),"")</f>
        <v/>
      </c>
      <c r="AA82" s="131" t="str">
        <f aca="false">IF(AND(Z82&lt;&gt;"",'CONTROL ASISTENCIA'!AA$53="ok"),CONCATENATE($B$21,IF('CONTROL ASISTENCIA'!AA44="","A",'CONTROL ASISTENCIA'!AA44),$B$21,","),"")</f>
        <v/>
      </c>
      <c r="AB82" s="131" t="str">
        <f aca="false">IF(AND(AA82&lt;&gt;"",'CONTROL ASISTENCIA'!AB$53="ok"),CONCATENATE($B$21,IF('CONTROL ASISTENCIA'!AB44="","A",'CONTROL ASISTENCIA'!AB44),$B$21,","),"")</f>
        <v/>
      </c>
      <c r="AC82" s="131" t="str">
        <f aca="false">IF(AND(AB82&lt;&gt;"",'CONTROL ASISTENCIA'!AC$53="ok"),CONCATENATE($B$21,IF('CONTROL ASISTENCIA'!AC44="","A",'CONTROL ASISTENCIA'!AC44),$B$21,","),"")</f>
        <v/>
      </c>
      <c r="AD82" s="131" t="str">
        <f aca="false">IF(AND(AC82&lt;&gt;"",'CONTROL ASISTENCIA'!AD$53="ok"),CONCATENATE($B$21,IF('CONTROL ASISTENCIA'!AD44="","A",'CONTROL ASISTENCIA'!AD44),$B$21,","),"")</f>
        <v/>
      </c>
      <c r="AE82" s="131" t="str">
        <f aca="false">IF(AND(AD82&lt;&gt;"",'CONTROL ASISTENCIA'!AE$53="ok"),CONCATENATE($B$21,IF('CONTROL ASISTENCIA'!AE44="","A",'CONTROL ASISTENCIA'!AE44),$B$21,","),"")</f>
        <v/>
      </c>
      <c r="AF82" s="131" t="str">
        <f aca="false">IF(AND(AE82&lt;&gt;"",'CONTROL ASISTENCIA'!AF$53="ok"),CONCATENATE($B$21,IF('CONTROL ASISTENCIA'!AF44="","A",'CONTROL ASISTENCIA'!AF44),$B$21,","),"")</f>
        <v/>
      </c>
      <c r="AG82" s="131" t="str">
        <f aca="false">IF(AND(AF82&lt;&gt;"",'CONTROL ASISTENCIA'!AG$53="ok"),CONCATENATE($B$21,IF('CONTROL ASISTENCIA'!AG44="","A",'CONTROL ASISTENCIA'!AG44),$B$21,","),"")</f>
        <v/>
      </c>
      <c r="AH82" s="131" t="str">
        <f aca="false">IF(AND(AG82&lt;&gt;"",'CONTROL ASISTENCIA'!AH$53="ok"),CONCATENATE($B$21,IF('CONTROL ASISTENCIA'!AH44="","A",'CONTROL ASISTENCIA'!AH44),$B$21,","),"")</f>
        <v/>
      </c>
      <c r="AI82" s="131" t="str">
        <f aca="false">IF(AND(AH82&lt;&gt;"",'CONTROL ASISTENCIA'!AI$53="ok"),CONCATENATE($B$21,IF('CONTROL ASISTENCIA'!AI44="","A",'CONTROL ASISTENCIA'!AI44),$B$21,","),"")</f>
        <v/>
      </c>
      <c r="AJ82" s="131" t="str">
        <f aca="false">IF(AND(AI82&lt;&gt;"",'CONTROL ASISTENCIA'!AJ$53="ok"),CONCATENATE($B$21,IF('CONTROL ASISTENCIA'!AJ44="","A",'CONTROL ASISTENCIA'!AJ44),$B$21,","),"")</f>
        <v/>
      </c>
      <c r="AK82" s="131" t="str">
        <f aca="false">IF(AND(AJ82&lt;&gt;"",'CONTROL ASISTENCIA'!AK$53="ok"),CONCATENATE($B$21,IF('CONTROL ASISTENCIA'!AK44="","A",'CONTROL ASISTENCIA'!AK44),$B$21,","),"")</f>
        <v/>
      </c>
      <c r="AL82" s="131" t="str">
        <f aca="false">IF(AND(AK82&lt;&gt;"",'CONTROL ASISTENCIA'!AL$53="ok"),CONCATENATE($B$21,IF('CONTROL ASISTENCIA'!AL44="","A",'CONTROL ASISTENCIA'!AL44),$B$21,","),"")</f>
        <v/>
      </c>
      <c r="AM82" s="131" t="str">
        <f aca="false">IF(AND(AL82&lt;&gt;"",'CONTROL ASISTENCIA'!AM$53="ok"),CONCATENATE($B$21,IF('CONTROL ASISTENCIA'!AM44="","A",'CONTROL ASISTENCIA'!AM44),$B$21,","),"")</f>
        <v/>
      </c>
      <c r="AN82" s="131" t="str">
        <f aca="false">IF(AND(AM82&lt;&gt;"",'CONTROL ASISTENCIA'!AN$53="ok"),CONCATENATE($B$21,IF('CONTROL ASISTENCIA'!AN44="","A",'CONTROL ASISTENCIA'!AN44),$B$21,","),"")</f>
        <v/>
      </c>
      <c r="AO82" s="131" t="str">
        <f aca="false">IF(AND(AN82&lt;&gt;"",'CONTROL ASISTENCIA'!AO$53="ok"),CONCATENATE($B$21,IF('CONTROL ASISTENCIA'!AO44="","A",'CONTROL ASISTENCIA'!AO44),$B$21,","),"")</f>
        <v/>
      </c>
    </row>
    <row r="83" customFormat="false" ht="13.8" hidden="false" customHeight="false" outlineLevel="0" collapsed="false">
      <c r="A83" s="154" t="str">
        <f aca="false">IF('CONTROL ASISTENCIA'!A45&lt;&gt;0,'CONTROL ASISTENCIA'!A45,"")</f>
        <v/>
      </c>
      <c r="B83" s="131" t="str">
        <f aca="false">IF(AND(A83&lt;&gt;"",'CONTROL ASISTENCIA'!B$53="ok"),CONCATENATE($B$21,IF('CONTROL ASISTENCIA'!B45="","A",'CONTROL ASISTENCIA'!B45),$B$21,","),"")</f>
        <v/>
      </c>
      <c r="C83" s="131" t="str">
        <f aca="false">IF(AND(B83&lt;&gt;"",'CONTROL ASISTENCIA'!C$53="ok"),CONCATENATE($B$21,IF('CONTROL ASISTENCIA'!C45="","A",'CONTROL ASISTENCIA'!C45),$B$21,","),"")</f>
        <v/>
      </c>
      <c r="D83" s="131" t="str">
        <f aca="false">IF(AND(C83&lt;&gt;"",'CONTROL ASISTENCIA'!D$53="ok"),CONCATENATE($B$21,IF('CONTROL ASISTENCIA'!D45="","A",'CONTROL ASISTENCIA'!D45),$B$21,","),"")</f>
        <v/>
      </c>
      <c r="E83" s="131" t="str">
        <f aca="false">IF(AND(D83&lt;&gt;"",'CONTROL ASISTENCIA'!E$53="ok"),CONCATENATE($B$21,IF('CONTROL ASISTENCIA'!E45="","A",'CONTROL ASISTENCIA'!E45),$B$21,","),"")</f>
        <v/>
      </c>
      <c r="F83" s="131" t="str">
        <f aca="false">IF(AND(E83&lt;&gt;"",'CONTROL ASISTENCIA'!F$53="ok"),CONCATENATE($B$21,IF('CONTROL ASISTENCIA'!F45="","A",'CONTROL ASISTENCIA'!F45),$B$21,","),"")</f>
        <v/>
      </c>
      <c r="G83" s="131" t="str">
        <f aca="false">IF(AND(F83&lt;&gt;"",'CONTROL ASISTENCIA'!G$53="ok"),CONCATENATE($B$21,IF('CONTROL ASISTENCIA'!G45="","A",'CONTROL ASISTENCIA'!G45),$B$21,","),"")</f>
        <v/>
      </c>
      <c r="H83" s="131" t="str">
        <f aca="false">IF(AND(G83&lt;&gt;"",'CONTROL ASISTENCIA'!H$53="ok"),CONCATENATE($B$21,IF('CONTROL ASISTENCIA'!H45="","A",'CONTROL ASISTENCIA'!H45),$B$21,","),"")</f>
        <v/>
      </c>
      <c r="I83" s="131" t="str">
        <f aca="false">IF(AND(H83&lt;&gt;"",'CONTROL ASISTENCIA'!I$53="ok"),CONCATENATE($B$21,IF('CONTROL ASISTENCIA'!I45="","A",'CONTROL ASISTENCIA'!I45),$B$21,","),"")</f>
        <v/>
      </c>
      <c r="J83" s="131" t="str">
        <f aca="false">IF(AND(I83&lt;&gt;"",'CONTROL ASISTENCIA'!J$53="ok"),CONCATENATE($B$21,IF('CONTROL ASISTENCIA'!J45="","A",'CONTROL ASISTENCIA'!J45),$B$21,","),"")</f>
        <v/>
      </c>
      <c r="K83" s="131" t="str">
        <f aca="false">IF(AND(J83&lt;&gt;"",'CONTROL ASISTENCIA'!K$53="ok"),CONCATENATE($B$21,IF('CONTROL ASISTENCIA'!K45="","A",'CONTROL ASISTENCIA'!K45),$B$21,","),"")</f>
        <v/>
      </c>
      <c r="L83" s="131" t="str">
        <f aca="false">IF(AND(K83&lt;&gt;"",'CONTROL ASISTENCIA'!L$53="ok"),CONCATENATE($B$21,IF('CONTROL ASISTENCIA'!L45="","A",'CONTROL ASISTENCIA'!L45),$B$21,","),"")</f>
        <v/>
      </c>
      <c r="M83" s="131" t="str">
        <f aca="false">IF(AND(L83&lt;&gt;"",'CONTROL ASISTENCIA'!M$53="ok"),CONCATENATE($B$21,IF('CONTROL ASISTENCIA'!M45="","A",'CONTROL ASISTENCIA'!M45),$B$21,","),"")</f>
        <v/>
      </c>
      <c r="N83" s="131" t="str">
        <f aca="false">IF(AND(M83&lt;&gt;"",'CONTROL ASISTENCIA'!N$53="ok"),CONCATENATE($B$21,IF('CONTROL ASISTENCIA'!N45="","A",'CONTROL ASISTENCIA'!N45),$B$21,","),"")</f>
        <v/>
      </c>
      <c r="O83" s="131" t="str">
        <f aca="false">IF(AND(N83&lt;&gt;"",'CONTROL ASISTENCIA'!O$53="ok"),CONCATENATE($B$21,IF('CONTROL ASISTENCIA'!O45="","A",'CONTROL ASISTENCIA'!O45),$B$21,","),"")</f>
        <v/>
      </c>
      <c r="P83" s="131" t="str">
        <f aca="false">IF(AND(O83&lt;&gt;"",'CONTROL ASISTENCIA'!P$53="ok"),CONCATENATE($B$21,IF('CONTROL ASISTENCIA'!P45="","A",'CONTROL ASISTENCIA'!P45),$B$21,","),"")</f>
        <v/>
      </c>
      <c r="Q83" s="131" t="str">
        <f aca="false">IF(AND(P83&lt;&gt;"",'CONTROL ASISTENCIA'!Q$53="ok"),CONCATENATE($B$21,IF('CONTROL ASISTENCIA'!Q45="","A",'CONTROL ASISTENCIA'!Q45),$B$21,","),"")</f>
        <v/>
      </c>
      <c r="R83" s="131" t="str">
        <f aca="false">IF(AND(Q83&lt;&gt;"",'CONTROL ASISTENCIA'!R$53="ok"),CONCATENATE($B$21,IF('CONTROL ASISTENCIA'!R45="","A",'CONTROL ASISTENCIA'!R45),$B$21,","),"")</f>
        <v/>
      </c>
      <c r="S83" s="131" t="str">
        <f aca="false">IF(AND(R83&lt;&gt;"",'CONTROL ASISTENCIA'!S$53="ok"),CONCATENATE($B$21,IF('CONTROL ASISTENCIA'!S45="","A",'CONTROL ASISTENCIA'!S45),$B$21,","),"")</f>
        <v/>
      </c>
      <c r="T83" s="131" t="str">
        <f aca="false">IF(AND(S83&lt;&gt;"",'CONTROL ASISTENCIA'!T$53="ok"),CONCATENATE($B$21,IF('CONTROL ASISTENCIA'!T45="","A",'CONTROL ASISTENCIA'!T45),$B$21,","),"")</f>
        <v/>
      </c>
      <c r="U83" s="131" t="str">
        <f aca="false">IF(AND(T83&lt;&gt;"",'CONTROL ASISTENCIA'!U$53="ok"),CONCATENATE($B$21,IF('CONTROL ASISTENCIA'!U45="","A",'CONTROL ASISTENCIA'!U45),$B$21,","),"")</f>
        <v/>
      </c>
      <c r="V83" s="131" t="str">
        <f aca="false">IF(AND(U83&lt;&gt;"",'CONTROL ASISTENCIA'!V$53="ok"),CONCATENATE($B$21,IF('CONTROL ASISTENCIA'!V45="","A",'CONTROL ASISTENCIA'!V45),$B$21,","),"")</f>
        <v/>
      </c>
      <c r="W83" s="131" t="str">
        <f aca="false">IF(AND(V83&lt;&gt;"",'CONTROL ASISTENCIA'!W$53="ok"),CONCATENATE($B$21,IF('CONTROL ASISTENCIA'!W45="","A",'CONTROL ASISTENCIA'!W45),$B$21,","),"")</f>
        <v/>
      </c>
      <c r="X83" s="131" t="str">
        <f aca="false">IF(AND(W83&lt;&gt;"",'CONTROL ASISTENCIA'!X$53="ok"),CONCATENATE($B$21,IF('CONTROL ASISTENCIA'!X45="","A",'CONTROL ASISTENCIA'!X45),$B$21,","),"")</f>
        <v/>
      </c>
      <c r="Y83" s="131" t="str">
        <f aca="false">IF(AND(X83&lt;&gt;"",'CONTROL ASISTENCIA'!Y$53="ok"),CONCATENATE($B$21,IF('CONTROL ASISTENCIA'!Y45="","A",'CONTROL ASISTENCIA'!Y45),$B$21,","),"")</f>
        <v/>
      </c>
      <c r="Z83" s="131" t="str">
        <f aca="false">IF(AND(Y83&lt;&gt;"",'CONTROL ASISTENCIA'!Z$53="ok"),CONCATENATE($B$21,IF('CONTROL ASISTENCIA'!Z45="","A",'CONTROL ASISTENCIA'!Z45),$B$21,","),"")</f>
        <v/>
      </c>
      <c r="AA83" s="131" t="str">
        <f aca="false">IF(AND(Z83&lt;&gt;"",'CONTROL ASISTENCIA'!AA$53="ok"),CONCATENATE($B$21,IF('CONTROL ASISTENCIA'!AA45="","A",'CONTROL ASISTENCIA'!AA45),$B$21,","),"")</f>
        <v/>
      </c>
      <c r="AB83" s="131" t="str">
        <f aca="false">IF(AND(AA83&lt;&gt;"",'CONTROL ASISTENCIA'!AB$53="ok"),CONCATENATE($B$21,IF('CONTROL ASISTENCIA'!AB45="","A",'CONTROL ASISTENCIA'!AB45),$B$21,","),"")</f>
        <v/>
      </c>
      <c r="AC83" s="131" t="str">
        <f aca="false">IF(AND(AB83&lt;&gt;"",'CONTROL ASISTENCIA'!AC$53="ok"),CONCATENATE($B$21,IF('CONTROL ASISTENCIA'!AC45="","A",'CONTROL ASISTENCIA'!AC45),$B$21,","),"")</f>
        <v/>
      </c>
      <c r="AD83" s="131" t="str">
        <f aca="false">IF(AND(AC83&lt;&gt;"",'CONTROL ASISTENCIA'!AD$53="ok"),CONCATENATE($B$21,IF('CONTROL ASISTENCIA'!AD45="","A",'CONTROL ASISTENCIA'!AD45),$B$21,","),"")</f>
        <v/>
      </c>
      <c r="AE83" s="131" t="str">
        <f aca="false">IF(AND(AD83&lt;&gt;"",'CONTROL ASISTENCIA'!AE$53="ok"),CONCATENATE($B$21,IF('CONTROL ASISTENCIA'!AE45="","A",'CONTROL ASISTENCIA'!AE45),$B$21,","),"")</f>
        <v/>
      </c>
      <c r="AF83" s="131" t="str">
        <f aca="false">IF(AND(AE83&lt;&gt;"",'CONTROL ASISTENCIA'!AF$53="ok"),CONCATENATE($B$21,IF('CONTROL ASISTENCIA'!AF45="","A",'CONTROL ASISTENCIA'!AF45),$B$21,","),"")</f>
        <v/>
      </c>
      <c r="AG83" s="131" t="str">
        <f aca="false">IF(AND(AF83&lt;&gt;"",'CONTROL ASISTENCIA'!AG$53="ok"),CONCATENATE($B$21,IF('CONTROL ASISTENCIA'!AG45="","A",'CONTROL ASISTENCIA'!AG45),$B$21,","),"")</f>
        <v/>
      </c>
      <c r="AH83" s="131" t="str">
        <f aca="false">IF(AND(AG83&lt;&gt;"",'CONTROL ASISTENCIA'!AH$53="ok"),CONCATENATE($B$21,IF('CONTROL ASISTENCIA'!AH45="","A",'CONTROL ASISTENCIA'!AH45),$B$21,","),"")</f>
        <v/>
      </c>
      <c r="AI83" s="131" t="str">
        <f aca="false">IF(AND(AH83&lt;&gt;"",'CONTROL ASISTENCIA'!AI$53="ok"),CONCATENATE($B$21,IF('CONTROL ASISTENCIA'!AI45="","A",'CONTROL ASISTENCIA'!AI45),$B$21,","),"")</f>
        <v/>
      </c>
      <c r="AJ83" s="131" t="str">
        <f aca="false">IF(AND(AI83&lt;&gt;"",'CONTROL ASISTENCIA'!AJ$53="ok"),CONCATENATE($B$21,IF('CONTROL ASISTENCIA'!AJ45="","A",'CONTROL ASISTENCIA'!AJ45),$B$21,","),"")</f>
        <v/>
      </c>
      <c r="AK83" s="131" t="str">
        <f aca="false">IF(AND(AJ83&lt;&gt;"",'CONTROL ASISTENCIA'!AK$53="ok"),CONCATENATE($B$21,IF('CONTROL ASISTENCIA'!AK45="","A",'CONTROL ASISTENCIA'!AK45),$B$21,","),"")</f>
        <v/>
      </c>
      <c r="AL83" s="131" t="str">
        <f aca="false">IF(AND(AK83&lt;&gt;"",'CONTROL ASISTENCIA'!AL$53="ok"),CONCATENATE($B$21,IF('CONTROL ASISTENCIA'!AL45="","A",'CONTROL ASISTENCIA'!AL45),$B$21,","),"")</f>
        <v/>
      </c>
      <c r="AM83" s="131" t="str">
        <f aca="false">IF(AND(AL83&lt;&gt;"",'CONTROL ASISTENCIA'!AM$53="ok"),CONCATENATE($B$21,IF('CONTROL ASISTENCIA'!AM45="","A",'CONTROL ASISTENCIA'!AM45),$B$21,","),"")</f>
        <v/>
      </c>
      <c r="AN83" s="131" t="str">
        <f aca="false">IF(AND(AM83&lt;&gt;"",'CONTROL ASISTENCIA'!AN$53="ok"),CONCATENATE($B$21,IF('CONTROL ASISTENCIA'!AN45="","A",'CONTROL ASISTENCIA'!AN45),$B$21,","),"")</f>
        <v/>
      </c>
      <c r="AO83" s="131" t="str">
        <f aca="false">IF(AND(AN83&lt;&gt;"",'CONTROL ASISTENCIA'!AO$53="ok"),CONCATENATE($B$21,IF('CONTROL ASISTENCIA'!AO45="","A",'CONTROL ASISTENCIA'!AO45),$B$21,","),"")</f>
        <v/>
      </c>
    </row>
    <row r="84" customFormat="false" ht="13.8" hidden="false" customHeight="false" outlineLevel="0" collapsed="false">
      <c r="A84" s="154" t="str">
        <f aca="false">IF('CONTROL ASISTENCIA'!A46&lt;&gt;0,'CONTROL ASISTENCIA'!A46,"")</f>
        <v/>
      </c>
      <c r="B84" s="131" t="str">
        <f aca="false">IF(AND(A84&lt;&gt;"",'CONTROL ASISTENCIA'!B$53="ok"),CONCATENATE($B$21,IF('CONTROL ASISTENCIA'!B46="","A",'CONTROL ASISTENCIA'!B46),$B$21,","),"")</f>
        <v/>
      </c>
      <c r="C84" s="131" t="str">
        <f aca="false">IF(AND(B84&lt;&gt;"",'CONTROL ASISTENCIA'!C$53="ok"),CONCATENATE($B$21,IF('CONTROL ASISTENCIA'!C46="","A",'CONTROL ASISTENCIA'!C46),$B$21,","),"")</f>
        <v/>
      </c>
      <c r="D84" s="131" t="str">
        <f aca="false">IF(AND(C84&lt;&gt;"",'CONTROL ASISTENCIA'!D$53="ok"),CONCATENATE($B$21,IF('CONTROL ASISTENCIA'!D46="","A",'CONTROL ASISTENCIA'!D46),$B$21,","),"")</f>
        <v/>
      </c>
      <c r="E84" s="131" t="str">
        <f aca="false">IF(AND(D84&lt;&gt;"",'CONTROL ASISTENCIA'!E$53="ok"),CONCATENATE($B$21,IF('CONTROL ASISTENCIA'!E46="","A",'CONTROL ASISTENCIA'!E46),$B$21,","),"")</f>
        <v/>
      </c>
      <c r="F84" s="131" t="str">
        <f aca="false">IF(AND(E84&lt;&gt;"",'CONTROL ASISTENCIA'!F$53="ok"),CONCATENATE($B$21,IF('CONTROL ASISTENCIA'!F46="","A",'CONTROL ASISTENCIA'!F46),$B$21,","),"")</f>
        <v/>
      </c>
      <c r="G84" s="131" t="str">
        <f aca="false">IF(AND(F84&lt;&gt;"",'CONTROL ASISTENCIA'!G$53="ok"),CONCATENATE($B$21,IF('CONTROL ASISTENCIA'!G46="","A",'CONTROL ASISTENCIA'!G46),$B$21,","),"")</f>
        <v/>
      </c>
      <c r="H84" s="131" t="str">
        <f aca="false">IF(AND(G84&lt;&gt;"",'CONTROL ASISTENCIA'!H$53="ok"),CONCATENATE($B$21,IF('CONTROL ASISTENCIA'!H46="","A",'CONTROL ASISTENCIA'!H46),$B$21,","),"")</f>
        <v/>
      </c>
      <c r="I84" s="131" t="str">
        <f aca="false">IF(AND(H84&lt;&gt;"",'CONTROL ASISTENCIA'!I$53="ok"),CONCATENATE($B$21,IF('CONTROL ASISTENCIA'!I46="","A",'CONTROL ASISTENCIA'!I46),$B$21,","),"")</f>
        <v/>
      </c>
      <c r="J84" s="131" t="str">
        <f aca="false">IF(AND(I84&lt;&gt;"",'CONTROL ASISTENCIA'!J$53="ok"),CONCATENATE($B$21,IF('CONTROL ASISTENCIA'!J46="","A",'CONTROL ASISTENCIA'!J46),$B$21,","),"")</f>
        <v/>
      </c>
      <c r="K84" s="131" t="str">
        <f aca="false">IF(AND(J84&lt;&gt;"",'CONTROL ASISTENCIA'!K$53="ok"),CONCATENATE($B$21,IF('CONTROL ASISTENCIA'!K46="","A",'CONTROL ASISTENCIA'!K46),$B$21,","),"")</f>
        <v/>
      </c>
      <c r="L84" s="131" t="str">
        <f aca="false">IF(AND(K84&lt;&gt;"",'CONTROL ASISTENCIA'!L$53="ok"),CONCATENATE($B$21,IF('CONTROL ASISTENCIA'!L46="","A",'CONTROL ASISTENCIA'!L46),$B$21,","),"")</f>
        <v/>
      </c>
      <c r="M84" s="131" t="str">
        <f aca="false">IF(AND(L84&lt;&gt;"",'CONTROL ASISTENCIA'!M$53="ok"),CONCATENATE($B$21,IF('CONTROL ASISTENCIA'!M46="","A",'CONTROL ASISTENCIA'!M46),$B$21,","),"")</f>
        <v/>
      </c>
      <c r="N84" s="131" t="str">
        <f aca="false">IF(AND(M84&lt;&gt;"",'CONTROL ASISTENCIA'!N$53="ok"),CONCATENATE($B$21,IF('CONTROL ASISTENCIA'!N46="","A",'CONTROL ASISTENCIA'!N46),$B$21,","),"")</f>
        <v/>
      </c>
      <c r="O84" s="131" t="str">
        <f aca="false">IF(AND(N84&lt;&gt;"",'CONTROL ASISTENCIA'!O$53="ok"),CONCATENATE($B$21,IF('CONTROL ASISTENCIA'!O46="","A",'CONTROL ASISTENCIA'!O46),$B$21,","),"")</f>
        <v/>
      </c>
      <c r="P84" s="131" t="str">
        <f aca="false">IF(AND(O84&lt;&gt;"",'CONTROL ASISTENCIA'!P$53="ok"),CONCATENATE($B$21,IF('CONTROL ASISTENCIA'!P46="","A",'CONTROL ASISTENCIA'!P46),$B$21,","),"")</f>
        <v/>
      </c>
      <c r="Q84" s="131" t="str">
        <f aca="false">IF(AND(P84&lt;&gt;"",'CONTROL ASISTENCIA'!Q$53="ok"),CONCATENATE($B$21,IF('CONTROL ASISTENCIA'!Q46="","A",'CONTROL ASISTENCIA'!Q46),$B$21,","),"")</f>
        <v/>
      </c>
      <c r="R84" s="131" t="str">
        <f aca="false">IF(AND(Q84&lt;&gt;"",'CONTROL ASISTENCIA'!R$53="ok"),CONCATENATE($B$21,IF('CONTROL ASISTENCIA'!R46="","A",'CONTROL ASISTENCIA'!R46),$B$21,","),"")</f>
        <v/>
      </c>
      <c r="S84" s="131" t="str">
        <f aca="false">IF(AND(R84&lt;&gt;"",'CONTROL ASISTENCIA'!S$53="ok"),CONCATENATE($B$21,IF('CONTROL ASISTENCIA'!S46="","A",'CONTROL ASISTENCIA'!S46),$B$21,","),"")</f>
        <v/>
      </c>
      <c r="T84" s="131" t="str">
        <f aca="false">IF(AND(S84&lt;&gt;"",'CONTROL ASISTENCIA'!T$53="ok"),CONCATENATE($B$21,IF('CONTROL ASISTENCIA'!T46="","A",'CONTROL ASISTENCIA'!T46),$B$21,","),"")</f>
        <v/>
      </c>
      <c r="U84" s="131" t="str">
        <f aca="false">IF(AND(T84&lt;&gt;"",'CONTROL ASISTENCIA'!U$53="ok"),CONCATENATE($B$21,IF('CONTROL ASISTENCIA'!U46="","A",'CONTROL ASISTENCIA'!U46),$B$21,","),"")</f>
        <v/>
      </c>
      <c r="V84" s="131" t="str">
        <f aca="false">IF(AND(U84&lt;&gt;"",'CONTROL ASISTENCIA'!V$53="ok"),CONCATENATE($B$21,IF('CONTROL ASISTENCIA'!V46="","A",'CONTROL ASISTENCIA'!V46),$B$21,","),"")</f>
        <v/>
      </c>
      <c r="W84" s="131" t="str">
        <f aca="false">IF(AND(V84&lt;&gt;"",'CONTROL ASISTENCIA'!W$53="ok"),CONCATENATE($B$21,IF('CONTROL ASISTENCIA'!W46="","A",'CONTROL ASISTENCIA'!W46),$B$21,","),"")</f>
        <v/>
      </c>
      <c r="X84" s="131" t="str">
        <f aca="false">IF(AND(W84&lt;&gt;"",'CONTROL ASISTENCIA'!X$53="ok"),CONCATENATE($B$21,IF('CONTROL ASISTENCIA'!X46="","A",'CONTROL ASISTENCIA'!X46),$B$21,","),"")</f>
        <v/>
      </c>
      <c r="Y84" s="131" t="str">
        <f aca="false">IF(AND(X84&lt;&gt;"",'CONTROL ASISTENCIA'!Y$53="ok"),CONCATENATE($B$21,IF('CONTROL ASISTENCIA'!Y46="","A",'CONTROL ASISTENCIA'!Y46),$B$21,","),"")</f>
        <v/>
      </c>
      <c r="Z84" s="131" t="str">
        <f aca="false">IF(AND(Y84&lt;&gt;"",'CONTROL ASISTENCIA'!Z$53="ok"),CONCATENATE($B$21,IF('CONTROL ASISTENCIA'!Z46="","A",'CONTROL ASISTENCIA'!Z46),$B$21,","),"")</f>
        <v/>
      </c>
      <c r="AA84" s="131" t="str">
        <f aca="false">IF(AND(Z84&lt;&gt;"",'CONTROL ASISTENCIA'!AA$53="ok"),CONCATENATE($B$21,IF('CONTROL ASISTENCIA'!AA46="","A",'CONTROL ASISTENCIA'!AA46),$B$21,","),"")</f>
        <v/>
      </c>
      <c r="AB84" s="131" t="str">
        <f aca="false">IF(AND(AA84&lt;&gt;"",'CONTROL ASISTENCIA'!AB$53="ok"),CONCATENATE($B$21,IF('CONTROL ASISTENCIA'!AB46="","A",'CONTROL ASISTENCIA'!AB46),$B$21,","),"")</f>
        <v/>
      </c>
      <c r="AC84" s="131" t="str">
        <f aca="false">IF(AND(AB84&lt;&gt;"",'CONTROL ASISTENCIA'!AC$53="ok"),CONCATENATE($B$21,IF('CONTROL ASISTENCIA'!AC46="","A",'CONTROL ASISTENCIA'!AC46),$B$21,","),"")</f>
        <v/>
      </c>
      <c r="AD84" s="131" t="str">
        <f aca="false">IF(AND(AC84&lt;&gt;"",'CONTROL ASISTENCIA'!AD$53="ok"),CONCATENATE($B$21,IF('CONTROL ASISTENCIA'!AD46="","A",'CONTROL ASISTENCIA'!AD46),$B$21,","),"")</f>
        <v/>
      </c>
      <c r="AE84" s="131" t="str">
        <f aca="false">IF(AND(AD84&lt;&gt;"",'CONTROL ASISTENCIA'!AE$53="ok"),CONCATENATE($B$21,IF('CONTROL ASISTENCIA'!AE46="","A",'CONTROL ASISTENCIA'!AE46),$B$21,","),"")</f>
        <v/>
      </c>
      <c r="AF84" s="131" t="str">
        <f aca="false">IF(AND(AE84&lt;&gt;"",'CONTROL ASISTENCIA'!AF$53="ok"),CONCATENATE($B$21,IF('CONTROL ASISTENCIA'!AF46="","A",'CONTROL ASISTENCIA'!AF46),$B$21,","),"")</f>
        <v/>
      </c>
      <c r="AG84" s="131" t="str">
        <f aca="false">IF(AND(AF84&lt;&gt;"",'CONTROL ASISTENCIA'!AG$53="ok"),CONCATENATE($B$21,IF('CONTROL ASISTENCIA'!AG46="","A",'CONTROL ASISTENCIA'!AG46),$B$21,","),"")</f>
        <v/>
      </c>
      <c r="AH84" s="131" t="str">
        <f aca="false">IF(AND(AG84&lt;&gt;"",'CONTROL ASISTENCIA'!AH$53="ok"),CONCATENATE($B$21,IF('CONTROL ASISTENCIA'!AH46="","A",'CONTROL ASISTENCIA'!AH46),$B$21,","),"")</f>
        <v/>
      </c>
      <c r="AI84" s="131" t="str">
        <f aca="false">IF(AND(AH84&lt;&gt;"",'CONTROL ASISTENCIA'!AI$53="ok"),CONCATENATE($B$21,IF('CONTROL ASISTENCIA'!AI46="","A",'CONTROL ASISTENCIA'!AI46),$B$21,","),"")</f>
        <v/>
      </c>
      <c r="AJ84" s="131" t="str">
        <f aca="false">IF(AND(AI84&lt;&gt;"",'CONTROL ASISTENCIA'!AJ$53="ok"),CONCATENATE($B$21,IF('CONTROL ASISTENCIA'!AJ46="","A",'CONTROL ASISTENCIA'!AJ46),$B$21,","),"")</f>
        <v/>
      </c>
      <c r="AK84" s="131" t="str">
        <f aca="false">IF(AND(AJ84&lt;&gt;"",'CONTROL ASISTENCIA'!AK$53="ok"),CONCATENATE($B$21,IF('CONTROL ASISTENCIA'!AK46="","A",'CONTROL ASISTENCIA'!AK46),$B$21,","),"")</f>
        <v/>
      </c>
      <c r="AL84" s="131" t="str">
        <f aca="false">IF(AND(AK84&lt;&gt;"",'CONTROL ASISTENCIA'!AL$53="ok"),CONCATENATE($B$21,IF('CONTROL ASISTENCIA'!AL46="","A",'CONTROL ASISTENCIA'!AL46),$B$21,","),"")</f>
        <v/>
      </c>
      <c r="AM84" s="131" t="str">
        <f aca="false">IF(AND(AL84&lt;&gt;"",'CONTROL ASISTENCIA'!AM$53="ok"),CONCATENATE($B$21,IF('CONTROL ASISTENCIA'!AM46="","A",'CONTROL ASISTENCIA'!AM46),$B$21,","),"")</f>
        <v/>
      </c>
      <c r="AN84" s="131" t="str">
        <f aca="false">IF(AND(AM84&lt;&gt;"",'CONTROL ASISTENCIA'!AN$53="ok"),CONCATENATE($B$21,IF('CONTROL ASISTENCIA'!AN46="","A",'CONTROL ASISTENCIA'!AN46),$B$21,","),"")</f>
        <v/>
      </c>
      <c r="AO84" s="131" t="str">
        <f aca="false">IF(AND(AN84&lt;&gt;"",'CONTROL ASISTENCIA'!AO$53="ok"),CONCATENATE($B$21,IF('CONTROL ASISTENCIA'!AO46="","A",'CONTROL ASISTENCIA'!AO46),$B$21,","),"")</f>
        <v/>
      </c>
    </row>
    <row r="85" customFormat="false" ht="13.8" hidden="false" customHeight="false" outlineLevel="0" collapsed="false">
      <c r="A85" s="154" t="str">
        <f aca="false">IF('CONTROL ASISTENCIA'!A47&lt;&gt;0,'CONTROL ASISTENCIA'!A47,"")</f>
        <v/>
      </c>
      <c r="B85" s="131" t="str">
        <f aca="false">IF(AND(A85&lt;&gt;"",'CONTROL ASISTENCIA'!B$53="ok"),CONCATENATE($B$21,IF('CONTROL ASISTENCIA'!B47="","A",'CONTROL ASISTENCIA'!B47),$B$21,","),"")</f>
        <v/>
      </c>
      <c r="C85" s="131" t="str">
        <f aca="false">IF(AND(B85&lt;&gt;"",'CONTROL ASISTENCIA'!C$53="ok"),CONCATENATE($B$21,IF('CONTROL ASISTENCIA'!C47="","A",'CONTROL ASISTENCIA'!C47),$B$21,","),"")</f>
        <v/>
      </c>
      <c r="D85" s="131" t="str">
        <f aca="false">IF(AND(C85&lt;&gt;"",'CONTROL ASISTENCIA'!D$53="ok"),CONCATENATE($B$21,IF('CONTROL ASISTENCIA'!D47="","A",'CONTROL ASISTENCIA'!D47),$B$21,","),"")</f>
        <v/>
      </c>
      <c r="E85" s="131" t="str">
        <f aca="false">IF(AND(D85&lt;&gt;"",'CONTROL ASISTENCIA'!E$53="ok"),CONCATENATE($B$21,IF('CONTROL ASISTENCIA'!E47="","A",'CONTROL ASISTENCIA'!E47),$B$21,","),"")</f>
        <v/>
      </c>
      <c r="F85" s="131" t="str">
        <f aca="false">IF(AND(E85&lt;&gt;"",'CONTROL ASISTENCIA'!F$53="ok"),CONCATENATE($B$21,IF('CONTROL ASISTENCIA'!F47="","A",'CONTROL ASISTENCIA'!F47),$B$21,","),"")</f>
        <v/>
      </c>
      <c r="G85" s="131" t="str">
        <f aca="false">IF(AND(F85&lt;&gt;"",'CONTROL ASISTENCIA'!G$53="ok"),CONCATENATE($B$21,IF('CONTROL ASISTENCIA'!G47="","A",'CONTROL ASISTENCIA'!G47),$B$21,","),"")</f>
        <v/>
      </c>
      <c r="H85" s="131" t="str">
        <f aca="false">IF(AND(G85&lt;&gt;"",'CONTROL ASISTENCIA'!H$53="ok"),CONCATENATE($B$21,IF('CONTROL ASISTENCIA'!H47="","A",'CONTROL ASISTENCIA'!H47),$B$21,","),"")</f>
        <v/>
      </c>
      <c r="I85" s="131" t="str">
        <f aca="false">IF(AND(H85&lt;&gt;"",'CONTROL ASISTENCIA'!I$53="ok"),CONCATENATE($B$21,IF('CONTROL ASISTENCIA'!I47="","A",'CONTROL ASISTENCIA'!I47),$B$21,","),"")</f>
        <v/>
      </c>
      <c r="J85" s="131" t="str">
        <f aca="false">IF(AND(I85&lt;&gt;"",'CONTROL ASISTENCIA'!J$53="ok"),CONCATENATE($B$21,IF('CONTROL ASISTENCIA'!J47="","A",'CONTROL ASISTENCIA'!J47),$B$21,","),"")</f>
        <v/>
      </c>
      <c r="K85" s="131" t="str">
        <f aca="false">IF(AND(J85&lt;&gt;"",'CONTROL ASISTENCIA'!K$53="ok"),CONCATENATE($B$21,IF('CONTROL ASISTENCIA'!K47="","A",'CONTROL ASISTENCIA'!K47),$B$21,","),"")</f>
        <v/>
      </c>
      <c r="L85" s="131" t="str">
        <f aca="false">IF(AND(K85&lt;&gt;"",'CONTROL ASISTENCIA'!L$53="ok"),CONCATENATE($B$21,IF('CONTROL ASISTENCIA'!L47="","A",'CONTROL ASISTENCIA'!L47),$B$21,","),"")</f>
        <v/>
      </c>
      <c r="M85" s="131" t="str">
        <f aca="false">IF(AND(L85&lt;&gt;"",'CONTROL ASISTENCIA'!M$53="ok"),CONCATENATE($B$21,IF('CONTROL ASISTENCIA'!M47="","A",'CONTROL ASISTENCIA'!M47),$B$21,","),"")</f>
        <v/>
      </c>
      <c r="N85" s="131" t="str">
        <f aca="false">IF(AND(M85&lt;&gt;"",'CONTROL ASISTENCIA'!N$53="ok"),CONCATENATE($B$21,IF('CONTROL ASISTENCIA'!N47="","A",'CONTROL ASISTENCIA'!N47),$B$21,","),"")</f>
        <v/>
      </c>
      <c r="O85" s="131" t="str">
        <f aca="false">IF(AND(N85&lt;&gt;"",'CONTROL ASISTENCIA'!O$53="ok"),CONCATENATE($B$21,IF('CONTROL ASISTENCIA'!O47="","A",'CONTROL ASISTENCIA'!O47),$B$21,","),"")</f>
        <v/>
      </c>
      <c r="P85" s="131" t="str">
        <f aca="false">IF(AND(O85&lt;&gt;"",'CONTROL ASISTENCIA'!P$53="ok"),CONCATENATE($B$21,IF('CONTROL ASISTENCIA'!P47="","A",'CONTROL ASISTENCIA'!P47),$B$21,","),"")</f>
        <v/>
      </c>
      <c r="Q85" s="131" t="str">
        <f aca="false">IF(AND(P85&lt;&gt;"",'CONTROL ASISTENCIA'!Q$53="ok"),CONCATENATE($B$21,IF('CONTROL ASISTENCIA'!Q47="","A",'CONTROL ASISTENCIA'!Q47),$B$21,","),"")</f>
        <v/>
      </c>
      <c r="R85" s="131" t="str">
        <f aca="false">IF(AND(Q85&lt;&gt;"",'CONTROL ASISTENCIA'!R$53="ok"),CONCATENATE($B$21,IF('CONTROL ASISTENCIA'!R47="","A",'CONTROL ASISTENCIA'!R47),$B$21,","),"")</f>
        <v/>
      </c>
      <c r="S85" s="131" t="str">
        <f aca="false">IF(AND(R85&lt;&gt;"",'CONTROL ASISTENCIA'!S$53="ok"),CONCATENATE($B$21,IF('CONTROL ASISTENCIA'!S47="","A",'CONTROL ASISTENCIA'!S47),$B$21,","),"")</f>
        <v/>
      </c>
      <c r="T85" s="131" t="str">
        <f aca="false">IF(AND(S85&lt;&gt;"",'CONTROL ASISTENCIA'!T$53="ok"),CONCATENATE($B$21,IF('CONTROL ASISTENCIA'!T47="","A",'CONTROL ASISTENCIA'!T47),$B$21,","),"")</f>
        <v/>
      </c>
      <c r="U85" s="131" t="str">
        <f aca="false">IF(AND(T85&lt;&gt;"",'CONTROL ASISTENCIA'!U$53="ok"),CONCATENATE($B$21,IF('CONTROL ASISTENCIA'!U47="","A",'CONTROL ASISTENCIA'!U47),$B$21,","),"")</f>
        <v/>
      </c>
      <c r="V85" s="131" t="str">
        <f aca="false">IF(AND(U85&lt;&gt;"",'CONTROL ASISTENCIA'!V$53="ok"),CONCATENATE($B$21,IF('CONTROL ASISTENCIA'!V47="","A",'CONTROL ASISTENCIA'!V47),$B$21,","),"")</f>
        <v/>
      </c>
      <c r="W85" s="131" t="str">
        <f aca="false">IF(AND(V85&lt;&gt;"",'CONTROL ASISTENCIA'!W$53="ok"),CONCATENATE($B$21,IF('CONTROL ASISTENCIA'!W47="","A",'CONTROL ASISTENCIA'!W47),$B$21,","),"")</f>
        <v/>
      </c>
      <c r="X85" s="131" t="str">
        <f aca="false">IF(AND(W85&lt;&gt;"",'CONTROL ASISTENCIA'!X$53="ok"),CONCATENATE($B$21,IF('CONTROL ASISTENCIA'!X47="","A",'CONTROL ASISTENCIA'!X47),$B$21,","),"")</f>
        <v/>
      </c>
      <c r="Y85" s="131" t="str">
        <f aca="false">IF(AND(X85&lt;&gt;"",'CONTROL ASISTENCIA'!Y$53="ok"),CONCATENATE($B$21,IF('CONTROL ASISTENCIA'!Y47="","A",'CONTROL ASISTENCIA'!Y47),$B$21,","),"")</f>
        <v/>
      </c>
      <c r="Z85" s="131" t="str">
        <f aca="false">IF(AND(Y85&lt;&gt;"",'CONTROL ASISTENCIA'!Z$53="ok"),CONCATENATE($B$21,IF('CONTROL ASISTENCIA'!Z47="","A",'CONTROL ASISTENCIA'!Z47),$B$21,","),"")</f>
        <v/>
      </c>
      <c r="AA85" s="131" t="str">
        <f aca="false">IF(AND(Z85&lt;&gt;"",'CONTROL ASISTENCIA'!AA$53="ok"),CONCATENATE($B$21,IF('CONTROL ASISTENCIA'!AA47="","A",'CONTROL ASISTENCIA'!AA47),$B$21,","),"")</f>
        <v/>
      </c>
      <c r="AB85" s="131" t="str">
        <f aca="false">IF(AND(AA85&lt;&gt;"",'CONTROL ASISTENCIA'!AB$53="ok"),CONCATENATE($B$21,IF('CONTROL ASISTENCIA'!AB47="","A",'CONTROL ASISTENCIA'!AB47),$B$21,","),"")</f>
        <v/>
      </c>
      <c r="AC85" s="131" t="str">
        <f aca="false">IF(AND(AB85&lt;&gt;"",'CONTROL ASISTENCIA'!AC$53="ok"),CONCATENATE($B$21,IF('CONTROL ASISTENCIA'!AC47="","A",'CONTROL ASISTENCIA'!AC47),$B$21,","),"")</f>
        <v/>
      </c>
      <c r="AD85" s="131" t="str">
        <f aca="false">IF(AND(AC85&lt;&gt;"",'CONTROL ASISTENCIA'!AD$53="ok"),CONCATENATE($B$21,IF('CONTROL ASISTENCIA'!AD47="","A",'CONTROL ASISTENCIA'!AD47),$B$21,","),"")</f>
        <v/>
      </c>
      <c r="AE85" s="131" t="str">
        <f aca="false">IF(AND(AD85&lt;&gt;"",'CONTROL ASISTENCIA'!AE$53="ok"),CONCATENATE($B$21,IF('CONTROL ASISTENCIA'!AE47="","A",'CONTROL ASISTENCIA'!AE47),$B$21,","),"")</f>
        <v/>
      </c>
      <c r="AF85" s="131" t="str">
        <f aca="false">IF(AND(AE85&lt;&gt;"",'CONTROL ASISTENCIA'!AF$53="ok"),CONCATENATE($B$21,IF('CONTROL ASISTENCIA'!AF47="","A",'CONTROL ASISTENCIA'!AF47),$B$21,","),"")</f>
        <v/>
      </c>
      <c r="AG85" s="131" t="str">
        <f aca="false">IF(AND(AF85&lt;&gt;"",'CONTROL ASISTENCIA'!AG$53="ok"),CONCATENATE($B$21,IF('CONTROL ASISTENCIA'!AG47="","A",'CONTROL ASISTENCIA'!AG47),$B$21,","),"")</f>
        <v/>
      </c>
      <c r="AH85" s="131" t="str">
        <f aca="false">IF(AND(AG85&lt;&gt;"",'CONTROL ASISTENCIA'!AH$53="ok"),CONCATENATE($B$21,IF('CONTROL ASISTENCIA'!AH47="","A",'CONTROL ASISTENCIA'!AH47),$B$21,","),"")</f>
        <v/>
      </c>
      <c r="AI85" s="131" t="str">
        <f aca="false">IF(AND(AH85&lt;&gt;"",'CONTROL ASISTENCIA'!AI$53="ok"),CONCATENATE($B$21,IF('CONTROL ASISTENCIA'!AI47="","A",'CONTROL ASISTENCIA'!AI47),$B$21,","),"")</f>
        <v/>
      </c>
      <c r="AJ85" s="131" t="str">
        <f aca="false">IF(AND(AI85&lt;&gt;"",'CONTROL ASISTENCIA'!AJ$53="ok"),CONCATENATE($B$21,IF('CONTROL ASISTENCIA'!AJ47="","A",'CONTROL ASISTENCIA'!AJ47),$B$21,","),"")</f>
        <v/>
      </c>
      <c r="AK85" s="131" t="str">
        <f aca="false">IF(AND(AJ85&lt;&gt;"",'CONTROL ASISTENCIA'!AK$53="ok"),CONCATENATE($B$21,IF('CONTROL ASISTENCIA'!AK47="","A",'CONTROL ASISTENCIA'!AK47),$B$21,","),"")</f>
        <v/>
      </c>
      <c r="AL85" s="131" t="str">
        <f aca="false">IF(AND(AK85&lt;&gt;"",'CONTROL ASISTENCIA'!AL$53="ok"),CONCATENATE($B$21,IF('CONTROL ASISTENCIA'!AL47="","A",'CONTROL ASISTENCIA'!AL47),$B$21,","),"")</f>
        <v/>
      </c>
      <c r="AM85" s="131" t="str">
        <f aca="false">IF(AND(AL85&lt;&gt;"",'CONTROL ASISTENCIA'!AM$53="ok"),CONCATENATE($B$21,IF('CONTROL ASISTENCIA'!AM47="","A",'CONTROL ASISTENCIA'!AM47),$B$21,","),"")</f>
        <v/>
      </c>
      <c r="AN85" s="131" t="str">
        <f aca="false">IF(AND(AM85&lt;&gt;"",'CONTROL ASISTENCIA'!AN$53="ok"),CONCATENATE($B$21,IF('CONTROL ASISTENCIA'!AN47="","A",'CONTROL ASISTENCIA'!AN47),$B$21,","),"")</f>
        <v/>
      </c>
      <c r="AO85" s="131" t="str">
        <f aca="false">IF(AND(AN85&lt;&gt;"",'CONTROL ASISTENCIA'!AO$53="ok"),CONCATENATE($B$21,IF('CONTROL ASISTENCIA'!AO47="","A",'CONTROL ASISTENCIA'!AO47),$B$21,","),"")</f>
        <v/>
      </c>
    </row>
    <row r="86" customFormat="false" ht="13.8" hidden="false" customHeight="false" outlineLevel="0" collapsed="false">
      <c r="A86" s="154" t="str">
        <f aca="false">IF('CONTROL ASISTENCIA'!A48&lt;&gt;0,'CONTROL ASISTENCIA'!A48,"")</f>
        <v/>
      </c>
      <c r="B86" s="131" t="str">
        <f aca="false">IF(AND(A86&lt;&gt;"",'CONTROL ASISTENCIA'!B$53="ok"),CONCATENATE($B$21,IF('CONTROL ASISTENCIA'!B48="","A",'CONTROL ASISTENCIA'!B48),$B$21,","),"")</f>
        <v/>
      </c>
      <c r="C86" s="131" t="str">
        <f aca="false">IF(AND(B86&lt;&gt;"",'CONTROL ASISTENCIA'!C$53="ok"),CONCATENATE($B$21,IF('CONTROL ASISTENCIA'!C48="","A",'CONTROL ASISTENCIA'!C48),$B$21,","),"")</f>
        <v/>
      </c>
      <c r="D86" s="131" t="str">
        <f aca="false">IF(AND(C86&lt;&gt;"",'CONTROL ASISTENCIA'!D$53="ok"),CONCATENATE($B$21,IF('CONTROL ASISTENCIA'!D48="","A",'CONTROL ASISTENCIA'!D48),$B$21,","),"")</f>
        <v/>
      </c>
      <c r="E86" s="131" t="str">
        <f aca="false">IF(AND(D86&lt;&gt;"",'CONTROL ASISTENCIA'!E$53="ok"),CONCATENATE($B$21,IF('CONTROL ASISTENCIA'!E48="","A",'CONTROL ASISTENCIA'!E48),$B$21,","),"")</f>
        <v/>
      </c>
      <c r="F86" s="131" t="str">
        <f aca="false">IF(AND(E86&lt;&gt;"",'CONTROL ASISTENCIA'!F$53="ok"),CONCATENATE($B$21,IF('CONTROL ASISTENCIA'!F48="","A",'CONTROL ASISTENCIA'!F48),$B$21,","),"")</f>
        <v/>
      </c>
      <c r="G86" s="131" t="str">
        <f aca="false">IF(AND(F86&lt;&gt;"",'CONTROL ASISTENCIA'!G$53="ok"),CONCATENATE($B$21,IF('CONTROL ASISTENCIA'!G48="","A",'CONTROL ASISTENCIA'!G48),$B$21,","),"")</f>
        <v/>
      </c>
      <c r="H86" s="131" t="str">
        <f aca="false">IF(AND(G86&lt;&gt;"",'CONTROL ASISTENCIA'!H$53="ok"),CONCATENATE($B$21,IF('CONTROL ASISTENCIA'!H48="","A",'CONTROL ASISTENCIA'!H48),$B$21,","),"")</f>
        <v/>
      </c>
      <c r="I86" s="131" t="str">
        <f aca="false">IF(AND(H86&lt;&gt;"",'CONTROL ASISTENCIA'!I$53="ok"),CONCATENATE($B$21,IF('CONTROL ASISTENCIA'!I48="","A",'CONTROL ASISTENCIA'!I48),$B$21,","),"")</f>
        <v/>
      </c>
      <c r="J86" s="131" t="str">
        <f aca="false">IF(AND(I86&lt;&gt;"",'CONTROL ASISTENCIA'!J$53="ok"),CONCATENATE($B$21,IF('CONTROL ASISTENCIA'!J48="","A",'CONTROL ASISTENCIA'!J48),$B$21,","),"")</f>
        <v/>
      </c>
      <c r="K86" s="131" t="str">
        <f aca="false">IF(AND(J86&lt;&gt;"",'CONTROL ASISTENCIA'!K$53="ok"),CONCATENATE($B$21,IF('CONTROL ASISTENCIA'!K48="","A",'CONTROL ASISTENCIA'!K48),$B$21,","),"")</f>
        <v/>
      </c>
      <c r="L86" s="131" t="str">
        <f aca="false">IF(AND(K86&lt;&gt;"",'CONTROL ASISTENCIA'!L$53="ok"),CONCATENATE($B$21,IF('CONTROL ASISTENCIA'!L48="","A",'CONTROL ASISTENCIA'!L48),$B$21,","),"")</f>
        <v/>
      </c>
      <c r="M86" s="131" t="str">
        <f aca="false">IF(AND(L86&lt;&gt;"",'CONTROL ASISTENCIA'!M$53="ok"),CONCATENATE($B$21,IF('CONTROL ASISTENCIA'!M48="","A",'CONTROL ASISTENCIA'!M48),$B$21,","),"")</f>
        <v/>
      </c>
      <c r="N86" s="131" t="str">
        <f aca="false">IF(AND(M86&lt;&gt;"",'CONTROL ASISTENCIA'!N$53="ok"),CONCATENATE($B$21,IF('CONTROL ASISTENCIA'!N48="","A",'CONTROL ASISTENCIA'!N48),$B$21,","),"")</f>
        <v/>
      </c>
      <c r="O86" s="131" t="str">
        <f aca="false">IF(AND(N86&lt;&gt;"",'CONTROL ASISTENCIA'!O$53="ok"),CONCATENATE($B$21,IF('CONTROL ASISTENCIA'!O48="","A",'CONTROL ASISTENCIA'!O48),$B$21,","),"")</f>
        <v/>
      </c>
      <c r="P86" s="131" t="str">
        <f aca="false">IF(AND(O86&lt;&gt;"",'CONTROL ASISTENCIA'!P$53="ok"),CONCATENATE($B$21,IF('CONTROL ASISTENCIA'!P48="","A",'CONTROL ASISTENCIA'!P48),$B$21,","),"")</f>
        <v/>
      </c>
      <c r="Q86" s="131" t="str">
        <f aca="false">IF(AND(P86&lt;&gt;"",'CONTROL ASISTENCIA'!Q$53="ok"),CONCATENATE($B$21,IF('CONTROL ASISTENCIA'!Q48="","A",'CONTROL ASISTENCIA'!Q48),$B$21,","),"")</f>
        <v/>
      </c>
      <c r="R86" s="131" t="str">
        <f aca="false">IF(AND(Q86&lt;&gt;"",'CONTROL ASISTENCIA'!R$53="ok"),CONCATENATE($B$21,IF('CONTROL ASISTENCIA'!R48="","A",'CONTROL ASISTENCIA'!R48),$B$21,","),"")</f>
        <v/>
      </c>
      <c r="S86" s="131" t="str">
        <f aca="false">IF(AND(R86&lt;&gt;"",'CONTROL ASISTENCIA'!S$53="ok"),CONCATENATE($B$21,IF('CONTROL ASISTENCIA'!S48="","A",'CONTROL ASISTENCIA'!S48),$B$21,","),"")</f>
        <v/>
      </c>
      <c r="T86" s="131" t="str">
        <f aca="false">IF(AND(S86&lt;&gt;"",'CONTROL ASISTENCIA'!T$53="ok"),CONCATENATE($B$21,IF('CONTROL ASISTENCIA'!T48="","A",'CONTROL ASISTENCIA'!T48),$B$21,","),"")</f>
        <v/>
      </c>
      <c r="U86" s="131" t="str">
        <f aca="false">IF(AND(T86&lt;&gt;"",'CONTROL ASISTENCIA'!U$53="ok"),CONCATENATE($B$21,IF('CONTROL ASISTENCIA'!U48="","A",'CONTROL ASISTENCIA'!U48),$B$21,","),"")</f>
        <v/>
      </c>
      <c r="V86" s="131" t="str">
        <f aca="false">IF(AND(U86&lt;&gt;"",'CONTROL ASISTENCIA'!V$53="ok"),CONCATENATE($B$21,IF('CONTROL ASISTENCIA'!V48="","A",'CONTROL ASISTENCIA'!V48),$B$21,","),"")</f>
        <v/>
      </c>
      <c r="W86" s="131" t="str">
        <f aca="false">IF(AND(V86&lt;&gt;"",'CONTROL ASISTENCIA'!W$53="ok"),CONCATENATE($B$21,IF('CONTROL ASISTENCIA'!W48="","A",'CONTROL ASISTENCIA'!W48),$B$21,","),"")</f>
        <v/>
      </c>
      <c r="X86" s="131" t="str">
        <f aca="false">IF(AND(W86&lt;&gt;"",'CONTROL ASISTENCIA'!X$53="ok"),CONCATENATE($B$21,IF('CONTROL ASISTENCIA'!X48="","A",'CONTROL ASISTENCIA'!X48),$B$21,","),"")</f>
        <v/>
      </c>
      <c r="Y86" s="131" t="str">
        <f aca="false">IF(AND(X86&lt;&gt;"",'CONTROL ASISTENCIA'!Y$53="ok"),CONCATENATE($B$21,IF('CONTROL ASISTENCIA'!Y48="","A",'CONTROL ASISTENCIA'!Y48),$B$21,","),"")</f>
        <v/>
      </c>
      <c r="Z86" s="131" t="str">
        <f aca="false">IF(AND(Y86&lt;&gt;"",'CONTROL ASISTENCIA'!Z$53="ok"),CONCATENATE($B$21,IF('CONTROL ASISTENCIA'!Z48="","A",'CONTROL ASISTENCIA'!Z48),$B$21,","),"")</f>
        <v/>
      </c>
      <c r="AA86" s="131" t="str">
        <f aca="false">IF(AND(Z86&lt;&gt;"",'CONTROL ASISTENCIA'!AA$53="ok"),CONCATENATE($B$21,IF('CONTROL ASISTENCIA'!AA48="","A",'CONTROL ASISTENCIA'!AA48),$B$21,","),"")</f>
        <v/>
      </c>
      <c r="AB86" s="131" t="str">
        <f aca="false">IF(AND(AA86&lt;&gt;"",'CONTROL ASISTENCIA'!AB$53="ok"),CONCATENATE($B$21,IF('CONTROL ASISTENCIA'!AB48="","A",'CONTROL ASISTENCIA'!AB48),$B$21,","),"")</f>
        <v/>
      </c>
      <c r="AC86" s="131" t="str">
        <f aca="false">IF(AND(AB86&lt;&gt;"",'CONTROL ASISTENCIA'!AC$53="ok"),CONCATENATE($B$21,IF('CONTROL ASISTENCIA'!AC48="","A",'CONTROL ASISTENCIA'!AC48),$B$21,","),"")</f>
        <v/>
      </c>
      <c r="AD86" s="131" t="str">
        <f aca="false">IF(AND(AC86&lt;&gt;"",'CONTROL ASISTENCIA'!AD$53="ok"),CONCATENATE($B$21,IF('CONTROL ASISTENCIA'!AD48="","A",'CONTROL ASISTENCIA'!AD48),$B$21,","),"")</f>
        <v/>
      </c>
      <c r="AE86" s="131" t="str">
        <f aca="false">IF(AND(AD86&lt;&gt;"",'CONTROL ASISTENCIA'!AE$53="ok"),CONCATENATE($B$21,IF('CONTROL ASISTENCIA'!AE48="","A",'CONTROL ASISTENCIA'!AE48),$B$21,","),"")</f>
        <v/>
      </c>
      <c r="AF86" s="131" t="str">
        <f aca="false">IF(AND(AE86&lt;&gt;"",'CONTROL ASISTENCIA'!AF$53="ok"),CONCATENATE($B$21,IF('CONTROL ASISTENCIA'!AF48="","A",'CONTROL ASISTENCIA'!AF48),$B$21,","),"")</f>
        <v/>
      </c>
      <c r="AG86" s="131" t="str">
        <f aca="false">IF(AND(AF86&lt;&gt;"",'CONTROL ASISTENCIA'!AG$53="ok"),CONCATENATE($B$21,IF('CONTROL ASISTENCIA'!AG48="","A",'CONTROL ASISTENCIA'!AG48),$B$21,","),"")</f>
        <v/>
      </c>
      <c r="AH86" s="131" t="str">
        <f aca="false">IF(AND(AG86&lt;&gt;"",'CONTROL ASISTENCIA'!AH$53="ok"),CONCATENATE($B$21,IF('CONTROL ASISTENCIA'!AH48="","A",'CONTROL ASISTENCIA'!AH48),$B$21,","),"")</f>
        <v/>
      </c>
      <c r="AI86" s="131" t="str">
        <f aca="false">IF(AND(AH86&lt;&gt;"",'CONTROL ASISTENCIA'!AI$53="ok"),CONCATENATE($B$21,IF('CONTROL ASISTENCIA'!AI48="","A",'CONTROL ASISTENCIA'!AI48),$B$21,","),"")</f>
        <v/>
      </c>
      <c r="AJ86" s="131" t="str">
        <f aca="false">IF(AND(AI86&lt;&gt;"",'CONTROL ASISTENCIA'!AJ$53="ok"),CONCATENATE($B$21,IF('CONTROL ASISTENCIA'!AJ48="","A",'CONTROL ASISTENCIA'!AJ48),$B$21,","),"")</f>
        <v/>
      </c>
      <c r="AK86" s="131" t="str">
        <f aca="false">IF(AND(AJ86&lt;&gt;"",'CONTROL ASISTENCIA'!AK$53="ok"),CONCATENATE($B$21,IF('CONTROL ASISTENCIA'!AK48="","A",'CONTROL ASISTENCIA'!AK48),$B$21,","),"")</f>
        <v/>
      </c>
      <c r="AL86" s="131" t="str">
        <f aca="false">IF(AND(AK86&lt;&gt;"",'CONTROL ASISTENCIA'!AL$53="ok"),CONCATENATE($B$21,IF('CONTROL ASISTENCIA'!AL48="","A",'CONTROL ASISTENCIA'!AL48),$B$21,","),"")</f>
        <v/>
      </c>
      <c r="AM86" s="131" t="str">
        <f aca="false">IF(AND(AL86&lt;&gt;"",'CONTROL ASISTENCIA'!AM$53="ok"),CONCATENATE($B$21,IF('CONTROL ASISTENCIA'!AM48="","A",'CONTROL ASISTENCIA'!AM48),$B$21,","),"")</f>
        <v/>
      </c>
      <c r="AN86" s="131" t="str">
        <f aca="false">IF(AND(AM86&lt;&gt;"",'CONTROL ASISTENCIA'!AN$53="ok"),CONCATENATE($B$21,IF('CONTROL ASISTENCIA'!AN48="","A",'CONTROL ASISTENCIA'!AN48),$B$21,","),"")</f>
        <v/>
      </c>
      <c r="AO86" s="131" t="str">
        <f aca="false">IF(AND(AN86&lt;&gt;"",'CONTROL ASISTENCIA'!AO$53="ok"),CONCATENATE($B$21,IF('CONTROL ASISTENCIA'!AO48="","A",'CONTROL ASISTENCIA'!AO48),$B$21,","),"")</f>
        <v/>
      </c>
    </row>
    <row r="87" customFormat="false" ht="13.8" hidden="false" customHeight="false" outlineLevel="0" collapsed="false">
      <c r="A87" s="154" t="str">
        <f aca="false">IF('CONTROL ASISTENCIA'!A49&lt;&gt;0,'CONTROL ASISTENCIA'!A49,"")</f>
        <v/>
      </c>
      <c r="B87" s="131" t="str">
        <f aca="false">IF(AND(A87&lt;&gt;"",'CONTROL ASISTENCIA'!B$53="ok"),CONCATENATE($B$21,IF('CONTROL ASISTENCIA'!B49="","A",'CONTROL ASISTENCIA'!B49),$B$21,","),"")</f>
        <v/>
      </c>
      <c r="C87" s="131" t="str">
        <f aca="false">IF(AND(B87&lt;&gt;"",'CONTROL ASISTENCIA'!C$53="ok"),CONCATENATE($B$21,IF('CONTROL ASISTENCIA'!C49="","A",'CONTROL ASISTENCIA'!C49),$B$21,","),"")</f>
        <v/>
      </c>
      <c r="D87" s="131" t="str">
        <f aca="false">IF(AND(C87&lt;&gt;"",'CONTROL ASISTENCIA'!D$53="ok"),CONCATENATE($B$21,IF('CONTROL ASISTENCIA'!D49="","A",'CONTROL ASISTENCIA'!D49),$B$21,","),"")</f>
        <v/>
      </c>
      <c r="E87" s="131" t="str">
        <f aca="false">IF(AND(D87&lt;&gt;"",'CONTROL ASISTENCIA'!E$53="ok"),CONCATENATE($B$21,IF('CONTROL ASISTENCIA'!E49="","A",'CONTROL ASISTENCIA'!E49),$B$21,","),"")</f>
        <v/>
      </c>
      <c r="F87" s="131" t="str">
        <f aca="false">IF(AND(E87&lt;&gt;"",'CONTROL ASISTENCIA'!F$53="ok"),CONCATENATE($B$21,IF('CONTROL ASISTENCIA'!F49="","A",'CONTROL ASISTENCIA'!F49),$B$21,","),"")</f>
        <v/>
      </c>
      <c r="G87" s="131" t="str">
        <f aca="false">IF(AND(F87&lt;&gt;"",'CONTROL ASISTENCIA'!G$53="ok"),CONCATENATE($B$21,IF('CONTROL ASISTENCIA'!G49="","A",'CONTROL ASISTENCIA'!G49),$B$21,","),"")</f>
        <v/>
      </c>
      <c r="H87" s="131" t="str">
        <f aca="false">IF(AND(G87&lt;&gt;"",'CONTROL ASISTENCIA'!H$53="ok"),CONCATENATE($B$21,IF('CONTROL ASISTENCIA'!H49="","A",'CONTROL ASISTENCIA'!H49),$B$21,","),"")</f>
        <v/>
      </c>
      <c r="I87" s="131" t="str">
        <f aca="false">IF(AND(H87&lt;&gt;"",'CONTROL ASISTENCIA'!I$53="ok"),CONCATENATE($B$21,IF('CONTROL ASISTENCIA'!I49="","A",'CONTROL ASISTENCIA'!I49),$B$21,","),"")</f>
        <v/>
      </c>
      <c r="J87" s="131" t="str">
        <f aca="false">IF(AND(I87&lt;&gt;"",'CONTROL ASISTENCIA'!J$53="ok"),CONCATENATE($B$21,IF('CONTROL ASISTENCIA'!J49="","A",'CONTROL ASISTENCIA'!J49),$B$21,","),"")</f>
        <v/>
      </c>
      <c r="K87" s="131" t="str">
        <f aca="false">IF(AND(J87&lt;&gt;"",'CONTROL ASISTENCIA'!K$53="ok"),CONCATENATE($B$21,IF('CONTROL ASISTENCIA'!K49="","A",'CONTROL ASISTENCIA'!K49),$B$21,","),"")</f>
        <v/>
      </c>
      <c r="L87" s="131" t="str">
        <f aca="false">IF(AND(K87&lt;&gt;"",'CONTROL ASISTENCIA'!L$53="ok"),CONCATENATE($B$21,IF('CONTROL ASISTENCIA'!L49="","A",'CONTROL ASISTENCIA'!L49),$B$21,","),"")</f>
        <v/>
      </c>
      <c r="M87" s="131" t="str">
        <f aca="false">IF(AND(L87&lt;&gt;"",'CONTROL ASISTENCIA'!M$53="ok"),CONCATENATE($B$21,IF('CONTROL ASISTENCIA'!M49="","A",'CONTROL ASISTENCIA'!M49),$B$21,","),"")</f>
        <v/>
      </c>
      <c r="N87" s="131" t="str">
        <f aca="false">IF(AND(M87&lt;&gt;"",'CONTROL ASISTENCIA'!N$53="ok"),CONCATENATE($B$21,IF('CONTROL ASISTENCIA'!N49="","A",'CONTROL ASISTENCIA'!N49),$B$21,","),"")</f>
        <v/>
      </c>
      <c r="O87" s="131" t="str">
        <f aca="false">IF(AND(N87&lt;&gt;"",'CONTROL ASISTENCIA'!O$53="ok"),CONCATENATE($B$21,IF('CONTROL ASISTENCIA'!O49="","A",'CONTROL ASISTENCIA'!O49),$B$21,","),"")</f>
        <v/>
      </c>
      <c r="P87" s="131" t="str">
        <f aca="false">IF(AND(O87&lt;&gt;"",'CONTROL ASISTENCIA'!P$53="ok"),CONCATENATE($B$21,IF('CONTROL ASISTENCIA'!P49="","A",'CONTROL ASISTENCIA'!P49),$B$21,","),"")</f>
        <v/>
      </c>
      <c r="Q87" s="131" t="str">
        <f aca="false">IF(AND(P87&lt;&gt;"",'CONTROL ASISTENCIA'!Q$53="ok"),CONCATENATE($B$21,IF('CONTROL ASISTENCIA'!Q49="","A",'CONTROL ASISTENCIA'!Q49),$B$21,","),"")</f>
        <v/>
      </c>
      <c r="R87" s="131" t="str">
        <f aca="false">IF(AND(Q87&lt;&gt;"",'CONTROL ASISTENCIA'!R$53="ok"),CONCATENATE($B$21,IF('CONTROL ASISTENCIA'!R49="","A",'CONTROL ASISTENCIA'!R49),$B$21,","),"")</f>
        <v/>
      </c>
      <c r="S87" s="131" t="str">
        <f aca="false">IF(AND(R87&lt;&gt;"",'CONTROL ASISTENCIA'!S$53="ok"),CONCATENATE($B$21,IF('CONTROL ASISTENCIA'!S49="","A",'CONTROL ASISTENCIA'!S49),$B$21,","),"")</f>
        <v/>
      </c>
      <c r="T87" s="131" t="str">
        <f aca="false">IF(AND(S87&lt;&gt;"",'CONTROL ASISTENCIA'!T$53="ok"),CONCATENATE($B$21,IF('CONTROL ASISTENCIA'!T49="","A",'CONTROL ASISTENCIA'!T49),$B$21,","),"")</f>
        <v/>
      </c>
      <c r="U87" s="131" t="str">
        <f aca="false">IF(AND(T87&lt;&gt;"",'CONTROL ASISTENCIA'!U$53="ok"),CONCATENATE($B$21,IF('CONTROL ASISTENCIA'!U49="","A",'CONTROL ASISTENCIA'!U49),$B$21,","),"")</f>
        <v/>
      </c>
      <c r="V87" s="131" t="str">
        <f aca="false">IF(AND(U87&lt;&gt;"",'CONTROL ASISTENCIA'!V$53="ok"),CONCATENATE($B$21,IF('CONTROL ASISTENCIA'!V49="","A",'CONTROL ASISTENCIA'!V49),$B$21,","),"")</f>
        <v/>
      </c>
      <c r="W87" s="131" t="str">
        <f aca="false">IF(AND(V87&lt;&gt;"",'CONTROL ASISTENCIA'!W$53="ok"),CONCATENATE($B$21,IF('CONTROL ASISTENCIA'!W49="","A",'CONTROL ASISTENCIA'!W49),$B$21,","),"")</f>
        <v/>
      </c>
      <c r="X87" s="131" t="str">
        <f aca="false">IF(AND(W87&lt;&gt;"",'CONTROL ASISTENCIA'!X$53="ok"),CONCATENATE($B$21,IF('CONTROL ASISTENCIA'!X49="","A",'CONTROL ASISTENCIA'!X49),$B$21,","),"")</f>
        <v/>
      </c>
      <c r="Y87" s="131" t="str">
        <f aca="false">IF(AND(X87&lt;&gt;"",'CONTROL ASISTENCIA'!Y$53="ok"),CONCATENATE($B$21,IF('CONTROL ASISTENCIA'!Y49="","A",'CONTROL ASISTENCIA'!Y49),$B$21,","),"")</f>
        <v/>
      </c>
      <c r="Z87" s="131" t="str">
        <f aca="false">IF(AND(Y87&lt;&gt;"",'CONTROL ASISTENCIA'!Z$53="ok"),CONCATENATE($B$21,IF('CONTROL ASISTENCIA'!Z49="","A",'CONTROL ASISTENCIA'!Z49),$B$21,","),"")</f>
        <v/>
      </c>
      <c r="AA87" s="131" t="str">
        <f aca="false">IF(AND(Z87&lt;&gt;"",'CONTROL ASISTENCIA'!AA$53="ok"),CONCATENATE($B$21,IF('CONTROL ASISTENCIA'!AA49="","A",'CONTROL ASISTENCIA'!AA49),$B$21,","),"")</f>
        <v/>
      </c>
      <c r="AB87" s="131" t="str">
        <f aca="false">IF(AND(AA87&lt;&gt;"",'CONTROL ASISTENCIA'!AB$53="ok"),CONCATENATE($B$21,IF('CONTROL ASISTENCIA'!AB49="","A",'CONTROL ASISTENCIA'!AB49),$B$21,","),"")</f>
        <v/>
      </c>
      <c r="AC87" s="131" t="str">
        <f aca="false">IF(AND(AB87&lt;&gt;"",'CONTROL ASISTENCIA'!AC$53="ok"),CONCATENATE($B$21,IF('CONTROL ASISTENCIA'!AC49="","A",'CONTROL ASISTENCIA'!AC49),$B$21,","),"")</f>
        <v/>
      </c>
      <c r="AD87" s="131" t="str">
        <f aca="false">IF(AND(AC87&lt;&gt;"",'CONTROL ASISTENCIA'!AD$53="ok"),CONCATENATE($B$21,IF('CONTROL ASISTENCIA'!AD49="","A",'CONTROL ASISTENCIA'!AD49),$B$21,","),"")</f>
        <v/>
      </c>
      <c r="AE87" s="131" t="str">
        <f aca="false">IF(AND(AD87&lt;&gt;"",'CONTROL ASISTENCIA'!AE$53="ok"),CONCATENATE($B$21,IF('CONTROL ASISTENCIA'!AE49="","A",'CONTROL ASISTENCIA'!AE49),$B$21,","),"")</f>
        <v/>
      </c>
      <c r="AF87" s="131" t="str">
        <f aca="false">IF(AND(AE87&lt;&gt;"",'CONTROL ASISTENCIA'!AF$53="ok"),CONCATENATE($B$21,IF('CONTROL ASISTENCIA'!AF49="","A",'CONTROL ASISTENCIA'!AF49),$B$21,","),"")</f>
        <v/>
      </c>
      <c r="AG87" s="131" t="str">
        <f aca="false">IF(AND(AF87&lt;&gt;"",'CONTROL ASISTENCIA'!AG$53="ok"),CONCATENATE($B$21,IF('CONTROL ASISTENCIA'!AG49="","A",'CONTROL ASISTENCIA'!AG49),$B$21,","),"")</f>
        <v/>
      </c>
      <c r="AH87" s="131" t="str">
        <f aca="false">IF(AND(AG87&lt;&gt;"",'CONTROL ASISTENCIA'!AH$53="ok"),CONCATENATE($B$21,IF('CONTROL ASISTENCIA'!AH49="","A",'CONTROL ASISTENCIA'!AH49),$B$21,","),"")</f>
        <v/>
      </c>
      <c r="AI87" s="131" t="str">
        <f aca="false">IF(AND(AH87&lt;&gt;"",'CONTROL ASISTENCIA'!AI$53="ok"),CONCATENATE($B$21,IF('CONTROL ASISTENCIA'!AI49="","A",'CONTROL ASISTENCIA'!AI49),$B$21,","),"")</f>
        <v/>
      </c>
      <c r="AJ87" s="131" t="str">
        <f aca="false">IF(AND(AI87&lt;&gt;"",'CONTROL ASISTENCIA'!AJ$53="ok"),CONCATENATE($B$21,IF('CONTROL ASISTENCIA'!AJ49="","A",'CONTROL ASISTENCIA'!AJ49),$B$21,","),"")</f>
        <v/>
      </c>
      <c r="AK87" s="131" t="str">
        <f aca="false">IF(AND(AJ87&lt;&gt;"",'CONTROL ASISTENCIA'!AK$53="ok"),CONCATENATE($B$21,IF('CONTROL ASISTENCIA'!AK49="","A",'CONTROL ASISTENCIA'!AK49),$B$21,","),"")</f>
        <v/>
      </c>
      <c r="AL87" s="131" t="str">
        <f aca="false">IF(AND(AK87&lt;&gt;"",'CONTROL ASISTENCIA'!AL$53="ok"),CONCATENATE($B$21,IF('CONTROL ASISTENCIA'!AL49="","A",'CONTROL ASISTENCIA'!AL49),$B$21,","),"")</f>
        <v/>
      </c>
      <c r="AM87" s="131" t="str">
        <f aca="false">IF(AND(AL87&lt;&gt;"",'CONTROL ASISTENCIA'!AM$53="ok"),CONCATENATE($B$21,IF('CONTROL ASISTENCIA'!AM49="","A",'CONTROL ASISTENCIA'!AM49),$B$21,","),"")</f>
        <v/>
      </c>
      <c r="AN87" s="131" t="str">
        <f aca="false">IF(AND(AM87&lt;&gt;"",'CONTROL ASISTENCIA'!AN$53="ok"),CONCATENATE($B$21,IF('CONTROL ASISTENCIA'!AN49="","A",'CONTROL ASISTENCIA'!AN49),$B$21,","),"")</f>
        <v/>
      </c>
      <c r="AO87" s="131" t="str">
        <f aca="false">IF(AND(AN87&lt;&gt;"",'CONTROL ASISTENCIA'!AO$53="ok"),CONCATENATE($B$21,IF('CONTROL ASISTENCIA'!AO49="","A",'CONTROL ASISTENCIA'!AO49),$B$21,","),"")</f>
        <v/>
      </c>
    </row>
    <row r="88" customFormat="false" ht="13.8" hidden="false" customHeight="false" outlineLevel="0" collapsed="false">
      <c r="A88" s="154" t="str">
        <f aca="false">IF('CONTROL ASISTENCIA'!A50&lt;&gt;0,'CONTROL ASISTENCIA'!A50,"")</f>
        <v/>
      </c>
      <c r="B88" s="131" t="str">
        <f aca="false">IF(AND(A88&lt;&gt;"",'CONTROL ASISTENCIA'!B$53="ok"),CONCATENATE($B$21,IF('CONTROL ASISTENCIA'!B50="","A",'CONTROL ASISTENCIA'!B50),$B$21,","),"")</f>
        <v/>
      </c>
      <c r="C88" s="131" t="str">
        <f aca="false">IF(AND(B88&lt;&gt;"",'CONTROL ASISTENCIA'!C$53="ok"),CONCATENATE($B$21,IF('CONTROL ASISTENCIA'!C50="","A",'CONTROL ASISTENCIA'!C50),$B$21,","),"")</f>
        <v/>
      </c>
      <c r="D88" s="131" t="str">
        <f aca="false">IF(AND(C88&lt;&gt;"",'CONTROL ASISTENCIA'!D$53="ok"),CONCATENATE($B$21,IF('CONTROL ASISTENCIA'!D50="","A",'CONTROL ASISTENCIA'!D50),$B$21,","),"")</f>
        <v/>
      </c>
      <c r="E88" s="131" t="str">
        <f aca="false">IF(AND(D88&lt;&gt;"",'CONTROL ASISTENCIA'!E$53="ok"),CONCATENATE($B$21,IF('CONTROL ASISTENCIA'!E50="","A",'CONTROL ASISTENCIA'!E50),$B$21,","),"")</f>
        <v/>
      </c>
      <c r="F88" s="131" t="str">
        <f aca="false">IF(AND(E88&lt;&gt;"",'CONTROL ASISTENCIA'!F$53="ok"),CONCATENATE($B$21,IF('CONTROL ASISTENCIA'!F50="","A",'CONTROL ASISTENCIA'!F50),$B$21,","),"")</f>
        <v/>
      </c>
      <c r="G88" s="131" t="str">
        <f aca="false">IF(AND(F88&lt;&gt;"",'CONTROL ASISTENCIA'!G$53="ok"),CONCATENATE($B$21,IF('CONTROL ASISTENCIA'!G50="","A",'CONTROL ASISTENCIA'!G50),$B$21,","),"")</f>
        <v/>
      </c>
      <c r="H88" s="131" t="str">
        <f aca="false">IF(AND(G88&lt;&gt;"",'CONTROL ASISTENCIA'!H$53="ok"),CONCATENATE($B$21,IF('CONTROL ASISTENCIA'!H50="","A",'CONTROL ASISTENCIA'!H50),$B$21,","),"")</f>
        <v/>
      </c>
      <c r="I88" s="131" t="str">
        <f aca="false">IF(AND(H88&lt;&gt;"",'CONTROL ASISTENCIA'!I$53="ok"),CONCATENATE($B$21,IF('CONTROL ASISTENCIA'!I50="","A",'CONTROL ASISTENCIA'!I50),$B$21,","),"")</f>
        <v/>
      </c>
      <c r="J88" s="131" t="str">
        <f aca="false">IF(AND(I88&lt;&gt;"",'CONTROL ASISTENCIA'!J$53="ok"),CONCATENATE($B$21,IF('CONTROL ASISTENCIA'!J50="","A",'CONTROL ASISTENCIA'!J50),$B$21,","),"")</f>
        <v/>
      </c>
      <c r="K88" s="131" t="str">
        <f aca="false">IF(AND(J88&lt;&gt;"",'CONTROL ASISTENCIA'!K$53="ok"),CONCATENATE($B$21,IF('CONTROL ASISTENCIA'!K50="","A",'CONTROL ASISTENCIA'!K50),$B$21,","),"")</f>
        <v/>
      </c>
      <c r="L88" s="131" t="str">
        <f aca="false">IF(AND(K88&lt;&gt;"",'CONTROL ASISTENCIA'!L$53="ok"),CONCATENATE($B$21,IF('CONTROL ASISTENCIA'!L50="","A",'CONTROL ASISTENCIA'!L50),$B$21,","),"")</f>
        <v/>
      </c>
      <c r="M88" s="131" t="str">
        <f aca="false">IF(AND(L88&lt;&gt;"",'CONTROL ASISTENCIA'!M$53="ok"),CONCATENATE($B$21,IF('CONTROL ASISTENCIA'!M50="","A",'CONTROL ASISTENCIA'!M50),$B$21,","),"")</f>
        <v/>
      </c>
      <c r="N88" s="131" t="str">
        <f aca="false">IF(AND(M88&lt;&gt;"",'CONTROL ASISTENCIA'!N$53="ok"),CONCATENATE($B$21,IF('CONTROL ASISTENCIA'!N50="","A",'CONTROL ASISTENCIA'!N50),$B$21,","),"")</f>
        <v/>
      </c>
      <c r="O88" s="131" t="str">
        <f aca="false">IF(AND(N88&lt;&gt;"",'CONTROL ASISTENCIA'!O$53="ok"),CONCATENATE($B$21,IF('CONTROL ASISTENCIA'!O50="","A",'CONTROL ASISTENCIA'!O50),$B$21,","),"")</f>
        <v/>
      </c>
      <c r="P88" s="131" t="str">
        <f aca="false">IF(AND(O88&lt;&gt;"",'CONTROL ASISTENCIA'!P$53="ok"),CONCATENATE($B$21,IF('CONTROL ASISTENCIA'!P50="","A",'CONTROL ASISTENCIA'!P50),$B$21,","),"")</f>
        <v/>
      </c>
      <c r="Q88" s="131" t="str">
        <f aca="false">IF(AND(P88&lt;&gt;"",'CONTROL ASISTENCIA'!Q$53="ok"),CONCATENATE($B$21,IF('CONTROL ASISTENCIA'!Q50="","A",'CONTROL ASISTENCIA'!Q50),$B$21,","),"")</f>
        <v/>
      </c>
      <c r="R88" s="131" t="str">
        <f aca="false">IF(AND(Q88&lt;&gt;"",'CONTROL ASISTENCIA'!R$53="ok"),CONCATENATE($B$21,IF('CONTROL ASISTENCIA'!R50="","A",'CONTROL ASISTENCIA'!R50),$B$21,","),"")</f>
        <v/>
      </c>
      <c r="S88" s="131" t="str">
        <f aca="false">IF(AND(R88&lt;&gt;"",'CONTROL ASISTENCIA'!S$53="ok"),CONCATENATE($B$21,IF('CONTROL ASISTENCIA'!S50="","A",'CONTROL ASISTENCIA'!S50),$B$21,","),"")</f>
        <v/>
      </c>
      <c r="T88" s="131" t="str">
        <f aca="false">IF(AND(S88&lt;&gt;"",'CONTROL ASISTENCIA'!T$53="ok"),CONCATENATE($B$21,IF('CONTROL ASISTENCIA'!T50="","A",'CONTROL ASISTENCIA'!T50),$B$21,","),"")</f>
        <v/>
      </c>
      <c r="U88" s="131" t="str">
        <f aca="false">IF(AND(T88&lt;&gt;"",'CONTROL ASISTENCIA'!U$53="ok"),CONCATENATE($B$21,IF('CONTROL ASISTENCIA'!U50="","A",'CONTROL ASISTENCIA'!U50),$B$21,","),"")</f>
        <v/>
      </c>
      <c r="V88" s="131" t="str">
        <f aca="false">IF(AND(U88&lt;&gt;"",'CONTROL ASISTENCIA'!V$53="ok"),CONCATENATE($B$21,IF('CONTROL ASISTENCIA'!V50="","A",'CONTROL ASISTENCIA'!V50),$B$21,","),"")</f>
        <v/>
      </c>
      <c r="W88" s="131" t="str">
        <f aca="false">IF(AND(V88&lt;&gt;"",'CONTROL ASISTENCIA'!W$53="ok"),CONCATENATE($B$21,IF('CONTROL ASISTENCIA'!W50="","A",'CONTROL ASISTENCIA'!W50),$B$21,","),"")</f>
        <v/>
      </c>
      <c r="X88" s="131" t="str">
        <f aca="false">IF(AND(W88&lt;&gt;"",'CONTROL ASISTENCIA'!X$53="ok"),CONCATENATE($B$21,IF('CONTROL ASISTENCIA'!X50="","A",'CONTROL ASISTENCIA'!X50),$B$21,","),"")</f>
        <v/>
      </c>
      <c r="Y88" s="131" t="str">
        <f aca="false">IF(AND(X88&lt;&gt;"",'CONTROL ASISTENCIA'!Y$53="ok"),CONCATENATE($B$21,IF('CONTROL ASISTENCIA'!Y50="","A",'CONTROL ASISTENCIA'!Y50),$B$21,","),"")</f>
        <v/>
      </c>
      <c r="Z88" s="131" t="str">
        <f aca="false">IF(AND(Y88&lt;&gt;"",'CONTROL ASISTENCIA'!Z$53="ok"),CONCATENATE($B$21,IF('CONTROL ASISTENCIA'!Z50="","A",'CONTROL ASISTENCIA'!Z50),$B$21,","),"")</f>
        <v/>
      </c>
      <c r="AA88" s="131" t="str">
        <f aca="false">IF(AND(Z88&lt;&gt;"",'CONTROL ASISTENCIA'!AA$53="ok"),CONCATENATE($B$21,IF('CONTROL ASISTENCIA'!AA50="","A",'CONTROL ASISTENCIA'!AA50),$B$21,","),"")</f>
        <v/>
      </c>
      <c r="AB88" s="131" t="str">
        <f aca="false">IF(AND(AA88&lt;&gt;"",'CONTROL ASISTENCIA'!AB$53="ok"),CONCATENATE($B$21,IF('CONTROL ASISTENCIA'!AB50="","A",'CONTROL ASISTENCIA'!AB50),$B$21,","),"")</f>
        <v/>
      </c>
      <c r="AC88" s="131" t="str">
        <f aca="false">IF(AND(AB88&lt;&gt;"",'CONTROL ASISTENCIA'!AC$53="ok"),CONCATENATE($B$21,IF('CONTROL ASISTENCIA'!AC50="","A",'CONTROL ASISTENCIA'!AC50),$B$21,","),"")</f>
        <v/>
      </c>
      <c r="AD88" s="131" t="str">
        <f aca="false">IF(AND(AC88&lt;&gt;"",'CONTROL ASISTENCIA'!AD$53="ok"),CONCATENATE($B$21,IF('CONTROL ASISTENCIA'!AD50="","A",'CONTROL ASISTENCIA'!AD50),$B$21,","),"")</f>
        <v/>
      </c>
      <c r="AE88" s="131" t="str">
        <f aca="false">IF(AND(AD88&lt;&gt;"",'CONTROL ASISTENCIA'!AE$53="ok"),CONCATENATE($B$21,IF('CONTROL ASISTENCIA'!AE50="","A",'CONTROL ASISTENCIA'!AE50),$B$21,","),"")</f>
        <v/>
      </c>
      <c r="AF88" s="131" t="str">
        <f aca="false">IF(AND(AE88&lt;&gt;"",'CONTROL ASISTENCIA'!AF$53="ok"),CONCATENATE($B$21,IF('CONTROL ASISTENCIA'!AF50="","A",'CONTROL ASISTENCIA'!AF50),$B$21,","),"")</f>
        <v/>
      </c>
      <c r="AG88" s="131" t="str">
        <f aca="false">IF(AND(AF88&lt;&gt;"",'CONTROL ASISTENCIA'!AG$53="ok"),CONCATENATE($B$21,IF('CONTROL ASISTENCIA'!AG50="","A",'CONTROL ASISTENCIA'!AG50),$B$21,","),"")</f>
        <v/>
      </c>
      <c r="AH88" s="131" t="str">
        <f aca="false">IF(AND(AG88&lt;&gt;"",'CONTROL ASISTENCIA'!AH$53="ok"),CONCATENATE($B$21,IF('CONTROL ASISTENCIA'!AH50="","A",'CONTROL ASISTENCIA'!AH50),$B$21,","),"")</f>
        <v/>
      </c>
      <c r="AI88" s="131" t="str">
        <f aca="false">IF(AND(AH88&lt;&gt;"",'CONTROL ASISTENCIA'!AI$53="ok"),CONCATENATE($B$21,IF('CONTROL ASISTENCIA'!AI50="","A",'CONTROL ASISTENCIA'!AI50),$B$21,","),"")</f>
        <v/>
      </c>
      <c r="AJ88" s="131" t="str">
        <f aca="false">IF(AND(AI88&lt;&gt;"",'CONTROL ASISTENCIA'!AJ$53="ok"),CONCATENATE($B$21,IF('CONTROL ASISTENCIA'!AJ50="","A",'CONTROL ASISTENCIA'!AJ50),$B$21,","),"")</f>
        <v/>
      </c>
      <c r="AK88" s="131" t="str">
        <f aca="false">IF(AND(AJ88&lt;&gt;"",'CONTROL ASISTENCIA'!AK$53="ok"),CONCATENATE($B$21,IF('CONTROL ASISTENCIA'!AK50="","A",'CONTROL ASISTENCIA'!AK50),$B$21,","),"")</f>
        <v/>
      </c>
      <c r="AL88" s="131" t="str">
        <f aca="false">IF(AND(AK88&lt;&gt;"",'CONTROL ASISTENCIA'!AL$53="ok"),CONCATENATE($B$21,IF('CONTROL ASISTENCIA'!AL50="","A",'CONTROL ASISTENCIA'!AL50),$B$21,","),"")</f>
        <v/>
      </c>
      <c r="AM88" s="131" t="str">
        <f aca="false">IF(AND(AL88&lt;&gt;"",'CONTROL ASISTENCIA'!AM$53="ok"),CONCATENATE($B$21,IF('CONTROL ASISTENCIA'!AM50="","A",'CONTROL ASISTENCIA'!AM50),$B$21,","),"")</f>
        <v/>
      </c>
      <c r="AN88" s="131" t="str">
        <f aca="false">IF(AND(AM88&lt;&gt;"",'CONTROL ASISTENCIA'!AN$53="ok"),CONCATENATE($B$21,IF('CONTROL ASISTENCIA'!AN50="","A",'CONTROL ASISTENCIA'!AN50),$B$21,","),"")</f>
        <v/>
      </c>
      <c r="AO88" s="131" t="str">
        <f aca="false">IF(AND(AN88&lt;&gt;"",'CONTROL ASISTENCIA'!AO$53="ok"),CONCATENATE($B$21,IF('CONTROL ASISTENCIA'!AO50="","A",'CONTROL ASISTENCIA'!AO50),$B$21,","),"")</f>
        <v/>
      </c>
    </row>
    <row r="89" customFormat="false" ht="13.8" hidden="false" customHeight="false" outlineLevel="0" collapsed="false">
      <c r="A89" s="95" t="str">
        <f aca="false">IF(A41&lt;&gt;"",CONCATENATE($B$21,A41,$B$21,","),"")</f>
        <v/>
      </c>
      <c r="B89" s="0" t="str">
        <f aca="false">CONCATENATE(A89,A90,A91,A92,A93,A94,A95,A96,A97,A98,A99,A100,A101,A102,A103,A104,A105,A106,A107,A108,A109,A110,A111,A112,A113,A114,A115,A116,A117,A118,A119,A120,A121,A122,A123,A124,A125,A126,A127,A128,A129,A130,A131,A132,A133,A134,A135,A136)</f>
        <v/>
      </c>
      <c r="C89" s="0" t="n">
        <v>86</v>
      </c>
      <c r="D89" s="0" t="str">
        <f aca="false">CONCATENATE("A",C89)</f>
        <v>A86</v>
      </c>
    </row>
    <row r="90" customFormat="false" ht="13.8" hidden="false" customHeight="false" outlineLevel="0" collapsed="false">
      <c r="A90" s="95" t="str">
        <f aca="false">IF(A42&lt;&gt;"",CONCATENATE($B$21,A42,$B$21,","),"")</f>
        <v/>
      </c>
      <c r="B90" s="0" t="str">
        <f aca="false">IF(B89&lt;&gt;"",MIDB(B89,1,LEN(B89)-1),"")</f>
        <v/>
      </c>
      <c r="C90" s="0" t="n">
        <v>87</v>
      </c>
      <c r="D90" s="0" t="str">
        <f aca="false">CONCATENATE("A",C90)</f>
        <v>A87</v>
      </c>
    </row>
    <row r="91" customFormat="false" ht="13.8" hidden="false" customHeight="false" outlineLevel="0" collapsed="false">
      <c r="A91" s="95" t="str">
        <f aca="false">IF(A43&lt;&gt;"",CONCATENATE($B$21,A43,$B$21,","),"")</f>
        <v/>
      </c>
      <c r="C91" s="0" t="n">
        <v>88</v>
      </c>
      <c r="D91" s="0" t="str">
        <f aca="false">CONCATENATE("A",C91)</f>
        <v>A88</v>
      </c>
    </row>
    <row r="92" customFormat="false" ht="13.8" hidden="false" customHeight="false" outlineLevel="0" collapsed="false">
      <c r="A92" s="95" t="str">
        <f aca="false">IF(A44&lt;&gt;"",CONCATENATE($B$21,A44,$B$21,","),"")</f>
        <v/>
      </c>
      <c r="C92" s="0" t="n">
        <v>89</v>
      </c>
      <c r="D92" s="0" t="str">
        <f aca="false">CONCATENATE("A",C92)</f>
        <v>A89</v>
      </c>
    </row>
    <row r="93" customFormat="false" ht="13.8" hidden="false" customHeight="false" outlineLevel="0" collapsed="false">
      <c r="A93" s="95" t="str">
        <f aca="false">IF(A45&lt;&gt;"",CONCATENATE($B$21,A45,$B$21,","),"")</f>
        <v/>
      </c>
      <c r="C93" s="0" t="n">
        <v>90</v>
      </c>
      <c r="D93" s="0" t="str">
        <f aca="false">CONCATENATE("A",C93)</f>
        <v>A90</v>
      </c>
    </row>
    <row r="94" customFormat="false" ht="13.8" hidden="false" customHeight="false" outlineLevel="0" collapsed="false">
      <c r="A94" s="95" t="str">
        <f aca="false">IF(A46&lt;&gt;"",CONCATENATE($B$21,A46,$B$21,","),"")</f>
        <v/>
      </c>
      <c r="C94" s="0" t="n">
        <v>91</v>
      </c>
      <c r="D94" s="0" t="str">
        <f aca="false">CONCATENATE("A",C94)</f>
        <v>A91</v>
      </c>
    </row>
    <row r="95" customFormat="false" ht="13.8" hidden="false" customHeight="false" outlineLevel="0" collapsed="false">
      <c r="A95" s="95" t="str">
        <f aca="false">IF(A47&lt;&gt;"",CONCATENATE($B$21,A47,$B$21,","),"")</f>
        <v/>
      </c>
      <c r="C95" s="0" t="n">
        <v>92</v>
      </c>
      <c r="D95" s="0" t="str">
        <f aca="false">CONCATENATE("A",C95)</f>
        <v>A92</v>
      </c>
    </row>
    <row r="96" customFormat="false" ht="13.8" hidden="false" customHeight="false" outlineLevel="0" collapsed="false">
      <c r="A96" s="95" t="str">
        <f aca="false">IF(A48&lt;&gt;"",CONCATENATE($B$21,A48,$B$21,","),"")</f>
        <v/>
      </c>
      <c r="C96" s="0" t="n">
        <v>93</v>
      </c>
      <c r="D96" s="0" t="str">
        <f aca="false">CONCATENATE("A",C96)</f>
        <v>A93</v>
      </c>
    </row>
    <row r="97" customFormat="false" ht="13.8" hidden="false" customHeight="false" outlineLevel="0" collapsed="false">
      <c r="A97" s="95" t="str">
        <f aca="false">IF(A49&lt;&gt;"",CONCATENATE($B$21,A49,$B$21,","),"")</f>
        <v/>
      </c>
      <c r="C97" s="0" t="n">
        <v>94</v>
      </c>
      <c r="D97" s="0" t="str">
        <f aca="false">CONCATENATE("A",C97)</f>
        <v>A94</v>
      </c>
    </row>
    <row r="98" customFormat="false" ht="13.8" hidden="false" customHeight="false" outlineLevel="0" collapsed="false">
      <c r="A98" s="95" t="str">
        <f aca="false">IF(A50&lt;&gt;"",CONCATENATE($B$21,A50,$B$21,","),"")</f>
        <v/>
      </c>
      <c r="C98" s="0" t="n">
        <v>95</v>
      </c>
      <c r="D98" s="0" t="str">
        <f aca="false">CONCATENATE("A",C98)</f>
        <v>A95</v>
      </c>
    </row>
    <row r="99" customFormat="false" ht="13.8" hidden="false" customHeight="false" outlineLevel="0" collapsed="false">
      <c r="A99" s="95" t="str">
        <f aca="false">IF(A51&lt;&gt;"",CONCATENATE($B$21,A51,$B$21,","),"")</f>
        <v/>
      </c>
      <c r="C99" s="0" t="n">
        <v>96</v>
      </c>
      <c r="D99" s="0" t="str">
        <f aca="false">CONCATENATE("A",C99)</f>
        <v>A96</v>
      </c>
    </row>
    <row r="100" customFormat="false" ht="13.8" hidden="false" customHeight="false" outlineLevel="0" collapsed="false">
      <c r="A100" s="95" t="str">
        <f aca="false">IF(A52&lt;&gt;"",CONCATENATE($B$21,A52,$B$21,","),"")</f>
        <v/>
      </c>
      <c r="C100" s="0" t="n">
        <v>97</v>
      </c>
      <c r="D100" s="0" t="str">
        <f aca="false">CONCATENATE("A",C100)</f>
        <v>A97</v>
      </c>
    </row>
    <row r="101" customFormat="false" ht="13.8" hidden="false" customHeight="false" outlineLevel="0" collapsed="false">
      <c r="A101" s="95" t="str">
        <f aca="false">IF(A53&lt;&gt;"",CONCATENATE($B$21,A53,$B$21,","),"")</f>
        <v/>
      </c>
      <c r="C101" s="0" t="n">
        <v>98</v>
      </c>
      <c r="D101" s="0" t="str">
        <f aca="false">CONCATENATE("A",C101)</f>
        <v>A98</v>
      </c>
    </row>
    <row r="102" customFormat="false" ht="13.8" hidden="false" customHeight="false" outlineLevel="0" collapsed="false">
      <c r="A102" s="95" t="str">
        <f aca="false">IF(A54&lt;&gt;"",CONCATENATE($B$21,A54,$B$21,","),"")</f>
        <v/>
      </c>
      <c r="C102" s="0" t="n">
        <v>99</v>
      </c>
      <c r="D102" s="0" t="str">
        <f aca="false">CONCATENATE("A",C102)</f>
        <v>A99</v>
      </c>
    </row>
    <row r="103" customFormat="false" ht="13.8" hidden="false" customHeight="false" outlineLevel="0" collapsed="false">
      <c r="A103" s="95" t="str">
        <f aca="false">IF(A55&lt;&gt;"",CONCATENATE($B$21,A55,$B$21,","),"")</f>
        <v/>
      </c>
      <c r="C103" s="0" t="n">
        <v>100</v>
      </c>
      <c r="D103" s="0" t="str">
        <f aca="false">CONCATENATE("A",C103)</f>
        <v>A100</v>
      </c>
    </row>
    <row r="104" customFormat="false" ht="13.8" hidden="false" customHeight="false" outlineLevel="0" collapsed="false">
      <c r="A104" s="95" t="str">
        <f aca="false">IF(A56&lt;&gt;"",CONCATENATE($B$21,A56,$B$21,","),"")</f>
        <v/>
      </c>
      <c r="C104" s="0" t="n">
        <v>101</v>
      </c>
      <c r="D104" s="0" t="str">
        <f aca="false">CONCATENATE("A",C104)</f>
        <v>A101</v>
      </c>
    </row>
    <row r="105" customFormat="false" ht="13.8" hidden="false" customHeight="false" outlineLevel="0" collapsed="false">
      <c r="A105" s="95" t="str">
        <f aca="false">IF(A57&lt;&gt;"",CONCATENATE($B$21,A57,$B$21,","),"")</f>
        <v/>
      </c>
      <c r="C105" s="0" t="n">
        <v>102</v>
      </c>
      <c r="D105" s="0" t="str">
        <f aca="false">CONCATENATE("A",C105)</f>
        <v>A102</v>
      </c>
    </row>
    <row r="106" customFormat="false" ht="13.8" hidden="false" customHeight="false" outlineLevel="0" collapsed="false">
      <c r="A106" s="95" t="str">
        <f aca="false">IF(A58&lt;&gt;"",CONCATENATE($B$21,A58,$B$21,","),"")</f>
        <v/>
      </c>
      <c r="C106" s="0" t="n">
        <v>103</v>
      </c>
      <c r="D106" s="0" t="str">
        <f aca="false">CONCATENATE("A",C106)</f>
        <v>A103</v>
      </c>
    </row>
    <row r="107" customFormat="false" ht="13.8" hidden="false" customHeight="false" outlineLevel="0" collapsed="false">
      <c r="A107" s="95" t="str">
        <f aca="false">IF(A59&lt;&gt;"",CONCATENATE($B$21,A59,$B$21,","),"")</f>
        <v/>
      </c>
      <c r="C107" s="0" t="n">
        <v>104</v>
      </c>
      <c r="D107" s="0" t="str">
        <f aca="false">CONCATENATE("A",C107)</f>
        <v>A104</v>
      </c>
    </row>
    <row r="108" customFormat="false" ht="13.8" hidden="false" customHeight="false" outlineLevel="0" collapsed="false">
      <c r="A108" s="95" t="str">
        <f aca="false">IF(A60&lt;&gt;"",CONCATENATE($B$21,A60,$B$21,","),"")</f>
        <v/>
      </c>
      <c r="C108" s="0" t="n">
        <v>105</v>
      </c>
      <c r="D108" s="0" t="str">
        <f aca="false">CONCATENATE("A",C108)</f>
        <v>A105</v>
      </c>
    </row>
    <row r="109" customFormat="false" ht="13.8" hidden="false" customHeight="false" outlineLevel="0" collapsed="false">
      <c r="A109" s="95" t="str">
        <f aca="false">IF(A61&lt;&gt;"",CONCATENATE($B$21,A61,$B$21,","),"")</f>
        <v/>
      </c>
      <c r="C109" s="0" t="n">
        <v>106</v>
      </c>
      <c r="D109" s="0" t="str">
        <f aca="false">CONCATENATE("A",C109)</f>
        <v>A106</v>
      </c>
    </row>
    <row r="110" customFormat="false" ht="13.8" hidden="false" customHeight="false" outlineLevel="0" collapsed="false">
      <c r="A110" s="95" t="str">
        <f aca="false">IF(A62&lt;&gt;"",CONCATENATE($B$21,A62,$B$21,","),"")</f>
        <v/>
      </c>
      <c r="C110" s="0" t="n">
        <v>107</v>
      </c>
      <c r="D110" s="0" t="str">
        <f aca="false">CONCATENATE("A",C110)</f>
        <v>A107</v>
      </c>
    </row>
    <row r="111" customFormat="false" ht="13.8" hidden="false" customHeight="false" outlineLevel="0" collapsed="false">
      <c r="A111" s="95" t="str">
        <f aca="false">IF(A63&lt;&gt;"",CONCATENATE($B$21,A63,$B$21,","),"")</f>
        <v/>
      </c>
      <c r="C111" s="0" t="n">
        <v>108</v>
      </c>
      <c r="D111" s="0" t="str">
        <f aca="false">CONCATENATE("A",C111)</f>
        <v>A108</v>
      </c>
    </row>
    <row r="112" customFormat="false" ht="13.8" hidden="false" customHeight="false" outlineLevel="0" collapsed="false">
      <c r="A112" s="95" t="str">
        <f aca="false">IF(A64&lt;&gt;"",CONCATENATE($B$21,A64,$B$21,","),"")</f>
        <v/>
      </c>
      <c r="C112" s="0" t="n">
        <v>109</v>
      </c>
      <c r="D112" s="0" t="str">
        <f aca="false">CONCATENATE("A",C112)</f>
        <v>A109</v>
      </c>
    </row>
    <row r="113" customFormat="false" ht="13.8" hidden="false" customHeight="false" outlineLevel="0" collapsed="false">
      <c r="A113" s="95" t="str">
        <f aca="false">IF(A65&lt;&gt;"",CONCATENATE($B$21,A65,$B$21,","),"")</f>
        <v/>
      </c>
      <c r="C113" s="0" t="n">
        <v>110</v>
      </c>
      <c r="D113" s="0" t="str">
        <f aca="false">CONCATENATE("A",C113)</f>
        <v>A110</v>
      </c>
    </row>
    <row r="114" customFormat="false" ht="13.8" hidden="false" customHeight="false" outlineLevel="0" collapsed="false">
      <c r="A114" s="95" t="str">
        <f aca="false">IF(A66&lt;&gt;"",CONCATENATE($B$21,A66,$B$21,","),"")</f>
        <v/>
      </c>
      <c r="C114" s="0" t="n">
        <v>111</v>
      </c>
      <c r="D114" s="0" t="str">
        <f aca="false">CONCATENATE("A",C114)</f>
        <v>A111</v>
      </c>
    </row>
    <row r="115" customFormat="false" ht="13.8" hidden="false" customHeight="false" outlineLevel="0" collapsed="false">
      <c r="A115" s="95" t="str">
        <f aca="false">IF(A67&lt;&gt;"",CONCATENATE($B$21,A67,$B$21,","),"")</f>
        <v/>
      </c>
      <c r="C115" s="0" t="n">
        <v>112</v>
      </c>
      <c r="D115" s="0" t="str">
        <f aca="false">CONCATENATE("A",C115)</f>
        <v>A112</v>
      </c>
    </row>
    <row r="116" customFormat="false" ht="13.8" hidden="false" customHeight="false" outlineLevel="0" collapsed="false">
      <c r="A116" s="95" t="str">
        <f aca="false">IF(A68&lt;&gt;"",CONCATENATE($B$21,A68,$B$21,","),"")</f>
        <v/>
      </c>
      <c r="C116" s="0" t="n">
        <v>113</v>
      </c>
      <c r="D116" s="0" t="str">
        <f aca="false">CONCATENATE("A",C116)</f>
        <v>A113</v>
      </c>
    </row>
    <row r="117" customFormat="false" ht="13.8" hidden="false" customHeight="false" outlineLevel="0" collapsed="false">
      <c r="A117" s="95" t="str">
        <f aca="false">IF(A69&lt;&gt;"",CONCATENATE($B$21,A69,$B$21,","),"")</f>
        <v/>
      </c>
      <c r="C117" s="0" t="n">
        <v>114</v>
      </c>
      <c r="D117" s="0" t="str">
        <f aca="false">CONCATENATE("A",C117)</f>
        <v>A114</v>
      </c>
    </row>
    <row r="118" customFormat="false" ht="13.8" hidden="false" customHeight="false" outlineLevel="0" collapsed="false">
      <c r="A118" s="95" t="str">
        <f aca="false">IF(A70&lt;&gt;"",CONCATENATE($B$21,A70,$B$21,","),"")</f>
        <v/>
      </c>
      <c r="C118" s="0" t="n">
        <v>115</v>
      </c>
      <c r="D118" s="0" t="str">
        <f aca="false">CONCATENATE("A",C118)</f>
        <v>A115</v>
      </c>
    </row>
    <row r="119" customFormat="false" ht="13.8" hidden="false" customHeight="false" outlineLevel="0" collapsed="false">
      <c r="A119" s="95" t="str">
        <f aca="false">IF(A71&lt;&gt;"",CONCATENATE($B$21,A71,$B$21,","),"")</f>
        <v/>
      </c>
      <c r="C119" s="0" t="n">
        <v>116</v>
      </c>
      <c r="D119" s="0" t="str">
        <f aca="false">CONCATENATE("A",C119)</f>
        <v>A116</v>
      </c>
    </row>
    <row r="120" customFormat="false" ht="13.8" hidden="false" customHeight="false" outlineLevel="0" collapsed="false">
      <c r="A120" s="95" t="str">
        <f aca="false">IF(A72&lt;&gt;"",CONCATENATE($B$21,A72,$B$21,","),"")</f>
        <v/>
      </c>
      <c r="C120" s="0" t="n">
        <v>117</v>
      </c>
      <c r="D120" s="0" t="str">
        <f aca="false">CONCATENATE("A",C120)</f>
        <v>A117</v>
      </c>
    </row>
    <row r="121" customFormat="false" ht="13.8" hidden="false" customHeight="false" outlineLevel="0" collapsed="false">
      <c r="A121" s="95" t="str">
        <f aca="false">IF(A73&lt;&gt;"",CONCATENATE($B$21,A73,$B$21,","),"")</f>
        <v/>
      </c>
      <c r="C121" s="0" t="n">
        <v>118</v>
      </c>
      <c r="D121" s="0" t="str">
        <f aca="false">CONCATENATE("A",C121)</f>
        <v>A118</v>
      </c>
    </row>
    <row r="122" customFormat="false" ht="13.8" hidden="false" customHeight="false" outlineLevel="0" collapsed="false">
      <c r="A122" s="95" t="str">
        <f aca="false">IF(A74&lt;&gt;"",CONCATENATE($B$21,A74,$B$21,","),"")</f>
        <v/>
      </c>
      <c r="C122" s="0" t="n">
        <v>119</v>
      </c>
      <c r="D122" s="0" t="str">
        <f aca="false">CONCATENATE("A",C122)</f>
        <v>A119</v>
      </c>
    </row>
    <row r="123" customFormat="false" ht="13.8" hidden="false" customHeight="false" outlineLevel="0" collapsed="false">
      <c r="A123" s="95" t="str">
        <f aca="false">IF(A75&lt;&gt;"",CONCATENATE($B$21,A75,$B$21,","),"")</f>
        <v/>
      </c>
      <c r="C123" s="0" t="n">
        <v>120</v>
      </c>
      <c r="D123" s="0" t="str">
        <f aca="false">CONCATENATE("A",C123)</f>
        <v>A120</v>
      </c>
    </row>
    <row r="124" customFormat="false" ht="13.8" hidden="false" customHeight="false" outlineLevel="0" collapsed="false">
      <c r="A124" s="95" t="str">
        <f aca="false">IF(A76&lt;&gt;"",CONCATENATE($B$21,A76,$B$21,","),"")</f>
        <v/>
      </c>
      <c r="C124" s="0" t="n">
        <v>121</v>
      </c>
      <c r="D124" s="0" t="str">
        <f aca="false">CONCATENATE("A",C124)</f>
        <v>A121</v>
      </c>
    </row>
    <row r="125" customFormat="false" ht="13.8" hidden="false" customHeight="false" outlineLevel="0" collapsed="false">
      <c r="A125" s="95" t="str">
        <f aca="false">IF(A77&lt;&gt;"",CONCATENATE($B$21,A77,$B$21,","),"")</f>
        <v/>
      </c>
      <c r="C125" s="0" t="n">
        <v>122</v>
      </c>
      <c r="D125" s="0" t="str">
        <f aca="false">CONCATENATE("A",C125)</f>
        <v>A122</v>
      </c>
    </row>
    <row r="126" customFormat="false" ht="13.8" hidden="false" customHeight="false" outlineLevel="0" collapsed="false">
      <c r="A126" s="95" t="str">
        <f aca="false">IF(A78&lt;&gt;"",CONCATENATE($B$21,A78,$B$21,","),"")</f>
        <v/>
      </c>
      <c r="C126" s="0" t="n">
        <v>123</v>
      </c>
      <c r="D126" s="0" t="str">
        <f aca="false">CONCATENATE("A",C126)</f>
        <v>A123</v>
      </c>
    </row>
    <row r="127" customFormat="false" ht="13.8" hidden="false" customHeight="false" outlineLevel="0" collapsed="false">
      <c r="A127" s="95" t="str">
        <f aca="false">IF(A79&lt;&gt;"",CONCATENATE($B$21,A79,$B$21,","),"")</f>
        <v/>
      </c>
      <c r="C127" s="0" t="n">
        <v>124</v>
      </c>
      <c r="D127" s="0" t="str">
        <f aca="false">CONCATENATE("A",C127)</f>
        <v>A124</v>
      </c>
    </row>
    <row r="128" customFormat="false" ht="13.8" hidden="false" customHeight="false" outlineLevel="0" collapsed="false">
      <c r="A128" s="95" t="str">
        <f aca="false">IF(A80&lt;&gt;"",CONCATENATE($B$21,A80,$B$21,","),"")</f>
        <v/>
      </c>
      <c r="C128" s="0" t="n">
        <v>125</v>
      </c>
      <c r="D128" s="0" t="str">
        <f aca="false">CONCATENATE("A",C128)</f>
        <v>A125</v>
      </c>
    </row>
    <row r="129" customFormat="false" ht="13.8" hidden="false" customHeight="false" outlineLevel="0" collapsed="false">
      <c r="A129" s="95" t="str">
        <f aca="false">IF(A81&lt;&gt;"",CONCATENATE($B$21,A81,$B$21,","),"")</f>
        <v/>
      </c>
      <c r="C129" s="0" t="n">
        <v>126</v>
      </c>
      <c r="D129" s="0" t="str">
        <f aca="false">CONCATENATE("A",C129)</f>
        <v>A126</v>
      </c>
    </row>
    <row r="130" customFormat="false" ht="13.8" hidden="false" customHeight="false" outlineLevel="0" collapsed="false">
      <c r="A130" s="95" t="str">
        <f aca="false">IF(A82&lt;&gt;"",CONCATENATE($B$21,A82,$B$21,","),"")</f>
        <v/>
      </c>
      <c r="C130" s="0" t="n">
        <v>127</v>
      </c>
      <c r="D130" s="0" t="str">
        <f aca="false">CONCATENATE("A",C130)</f>
        <v>A127</v>
      </c>
    </row>
    <row r="131" customFormat="false" ht="13.8" hidden="false" customHeight="false" outlineLevel="0" collapsed="false">
      <c r="A131" s="95" t="str">
        <f aca="false">IF(A83&lt;&gt;"",CONCATENATE($B$21,A83,$B$21,","),"")</f>
        <v/>
      </c>
      <c r="C131" s="0" t="n">
        <v>128</v>
      </c>
      <c r="D131" s="0" t="str">
        <f aca="false">CONCATENATE("A",C131)</f>
        <v>A128</v>
      </c>
    </row>
    <row r="132" customFormat="false" ht="13.8" hidden="false" customHeight="false" outlineLevel="0" collapsed="false">
      <c r="A132" s="95" t="str">
        <f aca="false">IF(A84&lt;&gt;"",CONCATENATE($B$21,A84,$B$21,","),"")</f>
        <v/>
      </c>
      <c r="C132" s="0" t="n">
        <v>129</v>
      </c>
      <c r="D132" s="0" t="str">
        <f aca="false">CONCATENATE("A",C132)</f>
        <v>A129</v>
      </c>
    </row>
    <row r="133" customFormat="false" ht="13.8" hidden="false" customHeight="false" outlineLevel="0" collapsed="false">
      <c r="A133" s="95" t="str">
        <f aca="false">IF(A85&lt;&gt;"",CONCATENATE($B$21,A85,$B$21,","),"")</f>
        <v/>
      </c>
      <c r="C133" s="0" t="n">
        <v>130</v>
      </c>
      <c r="D133" s="0" t="str">
        <f aca="false">CONCATENATE("A",C133)</f>
        <v>A130</v>
      </c>
    </row>
    <row r="134" customFormat="false" ht="13.8" hidden="false" customHeight="false" outlineLevel="0" collapsed="false">
      <c r="A134" s="95" t="str">
        <f aca="false">IF(A86&lt;&gt;"",CONCATENATE($B$21,A86,$B$21,","),"")</f>
        <v/>
      </c>
      <c r="C134" s="0" t="n">
        <v>131</v>
      </c>
      <c r="D134" s="0" t="str">
        <f aca="false">CONCATENATE("A",C134)</f>
        <v>A131</v>
      </c>
    </row>
    <row r="135" customFormat="false" ht="13.8" hidden="false" customHeight="false" outlineLevel="0" collapsed="false">
      <c r="A135" s="95" t="str">
        <f aca="false">IF(A87&lt;&gt;"",CONCATENATE($B$21,A87,$B$21,","),"")</f>
        <v/>
      </c>
      <c r="C135" s="0" t="n">
        <v>132</v>
      </c>
      <c r="D135" s="0" t="str">
        <f aca="false">CONCATENATE("A",C135)</f>
        <v>A132</v>
      </c>
    </row>
    <row r="136" customFormat="false" ht="13.8" hidden="false" customHeight="false" outlineLevel="0" collapsed="false">
      <c r="A136" s="95" t="str">
        <f aca="false">IF(A88&lt;&gt;"",CONCATENATE($B$21,A88,$B$21,","),"")</f>
        <v/>
      </c>
      <c r="C136" s="0" t="n">
        <v>133</v>
      </c>
      <c r="D136" s="0" t="str">
        <f aca="false">CONCATENATE("A",C136)</f>
        <v>A133</v>
      </c>
    </row>
    <row r="137" customFormat="false" ht="13.8" hidden="false" customHeight="false" outlineLevel="0" collapsed="false">
      <c r="A137" s="0" t="s">
        <v>79</v>
      </c>
      <c r="B137" s="0" t="s">
        <v>80</v>
      </c>
    </row>
    <row r="138" customFormat="false" ht="13.8" hidden="false" customHeight="false" outlineLevel="0" collapsed="false">
      <c r="B138" s="0" t="str">
        <f aca="false">CONCATENATE("{",$B$21,"DIA",$B$21,": ",$B$21,TEXT('DATOS ACT CENTRO'!AS3,"dd/mm/aaaa"),$B$21,",",$B$21,"SESION",$B$21,":",$B$21,'DATOS ACT CENTRO'!AS4,$B$21,",",$B$21,"PONENCIA",$B$21,":",$B$21,'DATOS ACT CENTRO'!AS5,$B$21,",",$B$21,"NOLECTIVO",$B$21,":",$B$21,'DATOS ACT CENTRO'!AS9,$B$21,"},")</f>
        <v>{"DIA": "30/08/2021","SESION":"","PONENCIA":"","NOLECTIVO":""},</v>
      </c>
      <c r="C138" s="0" t="str">
        <f aca="false">CONCATENATE("{",$B$21,"DIA",$B$21,": ",$B$21,TEXT('DATOS ACT CENTRO'!AT3,"dd/mm/aaaa"),$B$21,",",$B$21,"SESION",$B$21,":",$B$21,'DATOS ACT CENTRO'!AT4,$B$21,",",$B$21,"PONENCIA",$B$21,":",$B$21,'DATOS ACT CENTRO'!AT5,$B$21,",",$B$21,"NOLECTIVO",$B$21,":",$B$21,'DATOS ACT CENTRO'!AT9,$B$21,"},")</f>
        <v>{"DIA": "31/08/2021","SESION":"","PONENCIA":"","NOLECTIVO":""},</v>
      </c>
      <c r="D138" s="0" t="str">
        <f aca="false">CONCATENATE("{",$B$21,"DIA",$B$21,": ",$B$21,TEXT('DATOS ACT CENTRO'!AU3,"dd/mm/aaaa"),$B$21,",",$B$21,"SESION",$B$21,":",$B$21,'DATOS ACT CENTRO'!AU4,$B$21,",",$B$21,"PONENCIA",$B$21,":",$B$21,'DATOS ACT CENTRO'!AU5,$B$21,",",$B$21,"NOLECTIVO",$B$21,":",$B$21,'DATOS ACT CENTRO'!AU9,$B$21,"},")</f>
        <v>{"DIA": "01/09/2021","SESION":"","PONENCIA":"","NOLECTIVO":""},</v>
      </c>
      <c r="E138" s="0" t="str">
        <f aca="false">CONCATENATE("{",$B$21,"DIA",$B$21,": ",$B$21,TEXT('DATOS ACT CENTRO'!AV3,"dd/mm/aaaa"),$B$21,",",$B$21,"SESION",$B$21,":",$B$21,'DATOS ACT CENTRO'!AV4,$B$21,",",$B$21,"PONENCIA",$B$21,":",$B$21,'DATOS ACT CENTRO'!AV5,$B$21,",",$B$21,"NOLECTIVO",$B$21,":",$B$21,'DATOS ACT CENTRO'!AV9,$B$21,"},")</f>
        <v>{"DIA": "02/09/2021","SESION":"","PONENCIA":"","NOLECTIVO":""},</v>
      </c>
      <c r="F138" s="0" t="str">
        <f aca="false">CONCATENATE("{",$B$21,"DIA",$B$21,": ",$B$21,TEXT('DATOS ACT CENTRO'!AW3,"dd/mm/aaaa"),$B$21,",",$B$21,"SESION",$B$21,":",$B$21,'DATOS ACT CENTRO'!AW4,$B$21,",",$B$21,"PONENCIA",$B$21,":",$B$21,'DATOS ACT CENTRO'!AW5,$B$21,",",$B$21,"NOLECTIVO",$B$21,":",$B$21,'DATOS ACT CENTRO'!AW9,$B$21,"},")</f>
        <v>{"DIA": "03/09/2021","SESION":"","PONENCIA":"","NOLECTIVO":""},</v>
      </c>
      <c r="G138" s="0" t="str">
        <f aca="false">CONCATENATE("{",$B$21,"DIA",$B$21,": ",$B$21,TEXT('DATOS ACT CENTRO'!AX3,"dd/mm/aaaa"),$B$21,",",$B$21,"SESION",$B$21,":",$B$21,'DATOS ACT CENTRO'!AX4,$B$21,",",$B$21,"PONENCIA",$B$21,":",$B$21,'DATOS ACT CENTRO'!AX5,$B$21,",",$B$21,"NOLECTIVO",$B$21,":",$B$21,'DATOS ACT CENTRO'!AX9,$B$21,"},")</f>
        <v>{"DIA": "06/09/2021","SESION":"","PONENCIA":"","NOLECTIVO":""},</v>
      </c>
      <c r="H138" s="0" t="str">
        <f aca="false">CONCATENATE("{",$B$21,"DIA",$B$21,": ",$B$21,TEXT('DATOS ACT CENTRO'!AY3,"dd/mm/aaaa"),$B$21,",",$B$21,"SESION",$B$21,":",$B$21,'DATOS ACT CENTRO'!AY4,$B$21,",",$B$21,"PONENCIA",$B$21,":",$B$21,'DATOS ACT CENTRO'!AY5,$B$21,",",$B$21,"NOLECTIVO",$B$21,":",$B$21,'DATOS ACT CENTRO'!AY9,$B$21,"},")</f>
        <v>{"DIA": "07/09/2021","SESION":"","PONENCIA":"","NOLECTIVO":""},</v>
      </c>
      <c r="I138" s="0" t="str">
        <f aca="false">CONCATENATE("{",$B$21,"DIA",$B$21,": ",$B$21,TEXT('DATOS ACT CENTRO'!AZ3,"dd/mm/aaaa"),$B$21,",",$B$21,"SESION",$B$21,":",$B$21,'DATOS ACT CENTRO'!AZ4,$B$21,",",$B$21,"PONENCIA",$B$21,":",$B$21,'DATOS ACT CENTRO'!AZ5,$B$21,",",$B$21,"NOLECTIVO",$B$21,":",$B$21,'DATOS ACT CENTRO'!AZ9,$B$21,"},")</f>
        <v>{"DIA": "08/09/2021","SESION":"","PONENCIA":"","NOLECTIVO":""},</v>
      </c>
      <c r="J138" s="0" t="str">
        <f aca="false">CONCATENATE("{",$B$21,"DIA",$B$21,": ",$B$21,TEXT('DATOS ACT CENTRO'!BA3,"dd/mm/aaaa"),$B$21,",",$B$21,"SESION",$B$21,":",$B$21,'DATOS ACT CENTRO'!BA4,$B$21,",",$B$21,"PONENCIA",$B$21,":",$B$21,'DATOS ACT CENTRO'!BA5,$B$21,",",$B$21,"NOLECTIVO",$B$21,":",$B$21,'DATOS ACT CENTRO'!BA9,$B$21,"},")</f>
        <v>{"DIA": "09/09/2021","SESION":"","PONENCIA":"","NOLECTIVO":""},</v>
      </c>
      <c r="K138" s="0" t="str">
        <f aca="false">CONCATENATE("{",$B$21,"DIA",$B$21,": ",$B$21,TEXT('DATOS ACT CENTRO'!BB3,"dd/mm/aaaa"),$B$21,",",$B$21,"SESION",$B$21,":",$B$21,'DATOS ACT CENTRO'!BB4,$B$21,",",$B$21,"PONENCIA",$B$21,":",$B$21,'DATOS ACT CENTRO'!BB5,$B$21,",",$B$21,"NOLECTIVO",$B$21,":",$B$21,'DATOS ACT CENTRO'!BB9,$B$21,"},")</f>
        <v>{"DIA": "10/09/2021","SESION":"","PONENCIA":"","NOLECTIVO":""},</v>
      </c>
      <c r="L138" s="0" t="str">
        <f aca="false">CONCATENATE("{",$B$21,"DIA",$B$21,": ",$B$21,TEXT('DATOS ACT CENTRO'!BC3,"dd/mm/aaaa"),$B$21,",",$B$21,"SESION",$B$21,":",$B$21,'DATOS ACT CENTRO'!BC4,$B$21,",",$B$21,"PONENCIA",$B$21,":",$B$21,'DATOS ACT CENTRO'!BC5,$B$21,",",$B$21,"NOLECTIVO",$B$21,":",$B$21,'DATOS ACT CENTRO'!BC9,$B$21,"},")</f>
        <v>{"DIA": "13/09/2021","SESION":"","PONENCIA":"","NOLECTIVO":""},</v>
      </c>
      <c r="M138" s="0" t="str">
        <f aca="false">CONCATENATE("{",$B$21,"DIA",$B$21,": ",$B$21,TEXT('DATOS ACT CENTRO'!BD3,"dd/mm/aaaa"),$B$21,",",$B$21,"SESION",$B$21,":",$B$21,'DATOS ACT CENTRO'!BD4,$B$21,",",$B$21,"PONENCIA",$B$21,":",$B$21,'DATOS ACT CENTRO'!BD5,$B$21,",",$B$21,"NOLECTIVO",$B$21,":",$B$21,'DATOS ACT CENTRO'!BD9,$B$21,"},")</f>
        <v>{"DIA": "14/09/2021","SESION":"","PONENCIA":"","NOLECTIVO":""},</v>
      </c>
      <c r="N138" s="0" t="str">
        <f aca="false">CONCATENATE("{",$B$21,"DIA",$B$21,": ",$B$21,TEXT('DATOS ACT CENTRO'!BE3,"dd/mm/aaaa"),$B$21,",",$B$21,"SESION",$B$21,":",$B$21,'DATOS ACT CENTRO'!BE4,$B$21,",",$B$21,"PONENCIA",$B$21,":",$B$21,'DATOS ACT CENTRO'!BE5,$B$21,",",$B$21,"NOLECTIVO",$B$21,":",$B$21,'DATOS ACT CENTRO'!BE9,$B$21,"},")</f>
        <v>{"DIA": "15/09/2021","SESION":"","PONENCIA":"","NOLECTIVO":""},</v>
      </c>
      <c r="O138" s="0" t="str">
        <f aca="false">CONCATENATE("{",$B$21,"DIA",$B$21,": ",$B$21,TEXT('DATOS ACT CENTRO'!BF3,"dd/mm/aaaa"),$B$21,",",$B$21,"SESION",$B$21,":",$B$21,'DATOS ACT CENTRO'!BF4,$B$21,",",$B$21,"PONENCIA",$B$21,":",$B$21,'DATOS ACT CENTRO'!BF5,$B$21,",",$B$21,"NOLECTIVO",$B$21,":",$B$21,'DATOS ACT CENTRO'!BF9,$B$21,"},")</f>
        <v>{"DIA": "16/09/2021","SESION":"","PONENCIA":"","NOLECTIVO":""},</v>
      </c>
      <c r="P138" s="0" t="str">
        <f aca="false">CONCATENATE("{",$B$21,"DIA",$B$21,": ",$B$21,TEXT('DATOS ACT CENTRO'!BG3,"dd/mm/aaaa"),$B$21,",",$B$21,"SESION",$B$21,":",$B$21,'DATOS ACT CENTRO'!BG4,$B$21,",",$B$21,"PONENCIA",$B$21,":",$B$21,'DATOS ACT CENTRO'!BG5,$B$21,",",$B$21,"NOLECTIVO",$B$21,":",$B$21,'DATOS ACT CENTRO'!BG9,$B$21,"},")</f>
        <v>{"DIA": "17/09/2021","SESION":"","PONENCIA":"","NOLECTIVO":""},</v>
      </c>
      <c r="Q138" s="0" t="str">
        <f aca="false">CONCATENATE("{",$B$21,"DIA",$B$21,": ",$B$21,TEXT('DATOS ACT CENTRO'!BH3,"dd/mm/aaaa"),$B$21,",",$B$21,"SESION",$B$21,":",$B$21,'DATOS ACT CENTRO'!BH4,$B$21,",",$B$21,"PONENCIA",$B$21,":",$B$21,'DATOS ACT CENTRO'!BH5,$B$21,",",$B$21,"NOLECTIVO",$B$21,":",$B$21,'DATOS ACT CENTRO'!BH9,$B$21,"},")</f>
        <v>{"DIA": "20/09/2021","SESION":"","PONENCIA":"","NOLECTIVO":""},</v>
      </c>
      <c r="R138" s="0" t="str">
        <f aca="false">CONCATENATE("{",$B$21,"DIA",$B$21,": ",$B$21,TEXT('DATOS ACT CENTRO'!BI3,"dd/mm/aaaa"),$B$21,",",$B$21,"SESION",$B$21,":",$B$21,'DATOS ACT CENTRO'!BI4,$B$21,",",$B$21,"PONENCIA",$B$21,":",$B$21,'DATOS ACT CENTRO'!BI5,$B$21,",",$B$21,"NOLECTIVO",$B$21,":",$B$21,'DATOS ACT CENTRO'!BI9,$B$21,"},")</f>
        <v>{"DIA": "21/09/2021","SESION":"","PONENCIA":"","NOLECTIVO":""},</v>
      </c>
      <c r="S138" s="0" t="str">
        <f aca="false">CONCATENATE("{",$B$21,"DIA",$B$21,": ",$B$21,TEXT('DATOS ACT CENTRO'!BJ3,"dd/mm/aaaa"),$B$21,",",$B$21,"SESION",$B$21,":",$B$21,'DATOS ACT CENTRO'!BJ4,$B$21,",",$B$21,"PONENCIA",$B$21,":",$B$21,'DATOS ACT CENTRO'!BJ5,$B$21,",",$B$21,"NOLECTIVO",$B$21,":",$B$21,'DATOS ACT CENTRO'!BJ9,$B$21,"},")</f>
        <v>{"DIA": "22/09/2021","SESION":"","PONENCIA":"","NOLECTIVO":""},</v>
      </c>
      <c r="T138" s="0" t="str">
        <f aca="false">CONCATENATE("{",$B$21,"DIA",$B$21,": ",$B$21,TEXT('DATOS ACT CENTRO'!BK3,"dd/mm/aaaa"),$B$21,",",$B$21,"SESION",$B$21,":",$B$21,'DATOS ACT CENTRO'!BK4,$B$21,",",$B$21,"PONENCIA",$B$21,":",$B$21,'DATOS ACT CENTRO'!BK5,$B$21,",",$B$21,"NOLECTIVO",$B$21,":",$B$21,'DATOS ACT CENTRO'!BK9,$B$21,"},")</f>
        <v>{"DIA": "23/09/2021","SESION":"","PONENCIA":"","NOLECTIVO":""},</v>
      </c>
      <c r="U138" s="0" t="str">
        <f aca="false">CONCATENATE("{",$B$21,"DIA",$B$21,": ",$B$21,TEXT('DATOS ACT CENTRO'!BL3,"dd/mm/aaaa"),$B$21,",",$B$21,"SESION",$B$21,":",$B$21,'DATOS ACT CENTRO'!BL4,$B$21,",",$B$21,"PONENCIA",$B$21,":",$B$21,'DATOS ACT CENTRO'!BL5,$B$21,",",$B$21,"NOLECTIVO",$B$21,":",$B$21,'DATOS ACT CENTRO'!BL9,$B$21,"},")</f>
        <v>{"DIA": "24/09/2021","SESION":"","PONENCIA":"","NOLECTIVO":""},</v>
      </c>
      <c r="V138" s="0" t="str">
        <f aca="false">CONCATENATE("{",$B$21,"DIA",$B$21,": ",$B$21,TEXT('DATOS ACT CENTRO'!BM3,"dd/mm/aaaa"),$B$21,",",$B$21,"SESION",$B$21,":",$B$21,'DATOS ACT CENTRO'!BM4,$B$21,",",$B$21,"PONENCIA",$B$21,":",$B$21,'DATOS ACT CENTRO'!BM5,$B$21,",",$B$21,"NOLECTIVO",$B$21,":",$B$21,'DATOS ACT CENTRO'!BM9,$B$21,"},")</f>
        <v>{"DIA": "27/09/2021","SESION":"","PONENCIA":"","NOLECTIVO":""},</v>
      </c>
      <c r="W138" s="0" t="str">
        <f aca="false">CONCATENATE("{",$B$21,"DIA",$B$21,": ",$B$21,TEXT('DATOS ACT CENTRO'!BN3,"dd/mm/aaaa"),$B$21,",",$B$21,"SESION",$B$21,":",$B$21,'DATOS ACT CENTRO'!BN4,$B$21,",",$B$21,"PONENCIA",$B$21,":",$B$21,'DATOS ACT CENTRO'!BN5,$B$21,",",$B$21,"NOLECTIVO",$B$21,":",$B$21,'DATOS ACT CENTRO'!BN9,$B$21,"},")</f>
        <v>{"DIA": "28/09/2021","SESION":"","PONENCIA":"","NOLECTIVO":""},</v>
      </c>
      <c r="X138" s="0" t="str">
        <f aca="false">CONCATENATE("{",$B$21,"DIA",$B$21,": ",$B$21,TEXT('DATOS ACT CENTRO'!BO3,"dd/mm/aaaa"),$B$21,",",$B$21,"SESION",$B$21,":",$B$21,'DATOS ACT CENTRO'!BO4,$B$21,",",$B$21,"PONENCIA",$B$21,":",$B$21,'DATOS ACT CENTRO'!BO5,$B$21,",",$B$21,"NOLECTIVO",$B$21,":",$B$21,'DATOS ACT CENTRO'!BO9,$B$21,"},")</f>
        <v>{"DIA": "29/09/2021","SESION":"","PONENCIA":"","NOLECTIVO":""},</v>
      </c>
      <c r="Y138" s="0" t="str">
        <f aca="false">CONCATENATE("{",$B$21,"DIA",$B$21,": ",$B$21,TEXT('DATOS ACT CENTRO'!BP3,"dd/mm/aaaa"),$B$21,",",$B$21,"SESION",$B$21,":",$B$21,'DATOS ACT CENTRO'!BP4,$B$21,",",$B$21,"PONENCIA",$B$21,":",$B$21,'DATOS ACT CENTRO'!BP5,$B$21,",",$B$21,"NOLECTIVO",$B$21,":",$B$21,'DATOS ACT CENTRO'!BP9,$B$21,"},")</f>
        <v>{"DIA": "30/09/2021","SESION":"","PONENCIA":"","NOLECTIVO":""},</v>
      </c>
      <c r="Z138" s="0" t="str">
        <f aca="false">CONCATENATE("{",$B$21,"DIA",$B$21,": ",$B$21,TEXT('DATOS ACT CENTRO'!BQ3,"dd/mm/aaaa"),$B$21,",",$B$21,"SESION",$B$21,":",$B$21,'DATOS ACT CENTRO'!BQ4,$B$21,",",$B$21,"PONENCIA",$B$21,":",$B$21,'DATOS ACT CENTRO'!BQ5,$B$21,",",$B$21,"NOLECTIVO",$B$21,":",$B$21,'DATOS ACT CENTRO'!BQ9,$B$21,"},")</f>
        <v>{"DIA": "01/10/2021","SESION":"","PONENCIA":"","NOLECTIVO":""},</v>
      </c>
      <c r="AA138" s="0" t="str">
        <f aca="false">CONCATENATE("{",$B$21,"DIA",$B$21,": ",$B$21,TEXT('DATOS ACT CENTRO'!BR3,"dd/mm/aaaa"),$B$21,",",$B$21,"SESION",$B$21,":",$B$21,'DATOS ACT CENTRO'!BR4,$B$21,",",$B$21,"PONENCIA",$B$21,":",$B$21,'DATOS ACT CENTRO'!BR5,$B$21,",",$B$21,"NOLECTIVO",$B$21,":",$B$21,'DATOS ACT CENTRO'!BR9,$B$21,"},")</f>
        <v>{"DIA": "04/10/2021","SESION":"","PONENCIA":"","NOLECTIVO":""},</v>
      </c>
      <c r="AB138" s="0" t="str">
        <f aca="false">CONCATENATE("{",$B$21,"DIA",$B$21,": ",$B$21,TEXT('DATOS ACT CENTRO'!BS3,"dd/mm/aaaa"),$B$21,",",$B$21,"SESION",$B$21,":",$B$21,'DATOS ACT CENTRO'!BS4,$B$21,",",$B$21,"PONENCIA",$B$21,":",$B$21,'DATOS ACT CENTRO'!BS5,$B$21,",",$B$21,"NOLECTIVO",$B$21,":",$B$21,'DATOS ACT CENTRO'!BS9,$B$21,"},")</f>
        <v>{"DIA": "05/10/2021","SESION":"","PONENCIA":"","NOLECTIVO":""},</v>
      </c>
      <c r="AC138" s="0" t="str">
        <f aca="false">CONCATENATE("{",$B$21,"DIA",$B$21,": ",$B$21,TEXT('DATOS ACT CENTRO'!BT3,"dd/mm/aaaa"),$B$21,",",$B$21,"SESION",$B$21,":",$B$21,'DATOS ACT CENTRO'!BT4,$B$21,",",$B$21,"PONENCIA",$B$21,":",$B$21,'DATOS ACT CENTRO'!BT5,$B$21,",",$B$21,"NOLECTIVO",$B$21,":",$B$21,'DATOS ACT CENTRO'!BT9,$B$21,"},")</f>
        <v>{"DIA": "06/10/2021","SESION":"","PONENCIA":"","NOLECTIVO":""},</v>
      </c>
      <c r="AD138" s="0" t="str">
        <f aca="false">CONCATENATE("{",$B$21,"DIA",$B$21,": ",$B$21,TEXT('DATOS ACT CENTRO'!BU3,"dd/mm/aaaa"),$B$21,",",$B$21,"SESION",$B$21,":",$B$21,'DATOS ACT CENTRO'!BU4,$B$21,",",$B$21,"PONENCIA",$B$21,":",$B$21,'DATOS ACT CENTRO'!BU5,$B$21,",",$B$21,"NOLECTIVO",$B$21,":",$B$21,'DATOS ACT CENTRO'!BU9,$B$21,"},")</f>
        <v>{"DIA": "07/10/2021","SESION":"","PONENCIA":"","NOLECTIVO":""},</v>
      </c>
      <c r="AE138" s="0" t="str">
        <f aca="false">CONCATENATE("{",$B$21,"DIA",$B$21,": ",$B$21,TEXT('DATOS ACT CENTRO'!BV3,"dd/mm/aaaa"),$B$21,",",$B$21,"SESION",$B$21,":",$B$21,'DATOS ACT CENTRO'!BV4,$B$21,",",$B$21,"PONENCIA",$B$21,":",$B$21,'DATOS ACT CENTRO'!BV5,$B$21,",",$B$21,"NOLECTIVO",$B$21,":",$B$21,'DATOS ACT CENTRO'!BV9,$B$21,"},")</f>
        <v>{"DIA": "08/10/2021","SESION":"","PONENCIA":"","NOLECTIVO":""},</v>
      </c>
      <c r="AF138" s="0" t="str">
        <f aca="false">CONCATENATE("{",$B$21,"DIA",$B$21,": ",$B$21,TEXT('DATOS ACT CENTRO'!BW3,"dd/mm/aaaa"),$B$21,",",$B$21,"SESION",$B$21,":",$B$21,'DATOS ACT CENTRO'!BW4,$B$21,",",$B$21,"PONENCIA",$B$21,":",$B$21,'DATOS ACT CENTRO'!BW5,$B$21,",",$B$21,"NOLECTIVO",$B$21,":",$B$21,'DATOS ACT CENTRO'!BW9,$B$21,"},")</f>
        <v>{"DIA": "11/10/2021","SESION":"","PONENCIA":"","NOLECTIVO":""},</v>
      </c>
      <c r="AG138" s="0" t="str">
        <f aca="false">CONCATENATE("{",$B$21,"DIA",$B$21,": ",$B$21,TEXT('DATOS ACT CENTRO'!BX3,"dd/mm/aaaa"),$B$21,",",$B$21,"SESION",$B$21,":",$B$21,'DATOS ACT CENTRO'!BX4,$B$21,",",$B$21,"PONENCIA",$B$21,":",$B$21,'DATOS ACT CENTRO'!BX5,$B$21,",",$B$21,"NOLECTIVO",$B$21,":",$B$21,'DATOS ACT CENTRO'!BX9,$B$21,"},")</f>
        <v>{"DIA": "12/10/2021","SESION":"","PONENCIA":"","NOLECTIVO":"NL"},</v>
      </c>
      <c r="AH138" s="0" t="str">
        <f aca="false">CONCATENATE("{",$B$21,"DIA",$B$21,": ",$B$21,TEXT('DATOS ACT CENTRO'!BY3,"dd/mm/aaaa"),$B$21,",",$B$21,"SESION",$B$21,":",$B$21,'DATOS ACT CENTRO'!BY4,$B$21,",",$B$21,"PONENCIA",$B$21,":",$B$21,'DATOS ACT CENTRO'!BY5,$B$21,",",$B$21,"NOLECTIVO",$B$21,":",$B$21,'DATOS ACT CENTRO'!BY9,$B$21,"},")</f>
        <v>{"DIA": "13/10/2021","SESION":"","PONENCIA":"","NOLECTIVO":""},</v>
      </c>
      <c r="AI138" s="0" t="str">
        <f aca="false">CONCATENATE("{",$B$21,"DIA",$B$21,": ",$B$21,TEXT('DATOS ACT CENTRO'!BZ3,"dd/mm/aaaa"),$B$21,",",$B$21,"SESION",$B$21,":",$B$21,'DATOS ACT CENTRO'!BZ4,$B$21,",",$B$21,"PONENCIA",$B$21,":",$B$21,'DATOS ACT CENTRO'!BZ5,$B$21,",",$B$21,"NOLECTIVO",$B$21,":",$B$21,'DATOS ACT CENTRO'!BZ9,$B$21,"},")</f>
        <v>{"DIA": "14/10/2021","SESION":"","PONENCIA":"","NOLECTIVO":""},</v>
      </c>
      <c r="AJ138" s="0" t="str">
        <f aca="false">CONCATENATE("{",$B$21,"DIA",$B$21,": ",$B$21,TEXT('DATOS ACT CENTRO'!CA3,"dd/mm/aaaa"),$B$21,",",$B$21,"SESION",$B$21,":",$B$21,'DATOS ACT CENTRO'!CA4,$B$21,",",$B$21,"PONENCIA",$B$21,":",$B$21,'DATOS ACT CENTRO'!CA5,$B$21,",",$B$21,"NOLECTIVO",$B$21,":",$B$21,'DATOS ACT CENTRO'!CA9,$B$21,"},")</f>
        <v>{"DIA": "15/10/2021","SESION":"","PONENCIA":"","NOLECTIVO":""},</v>
      </c>
      <c r="AK138" s="0" t="str">
        <f aca="false">CONCATENATE("{",$B$21,"DIA",$B$21,": ",$B$21,TEXT('DATOS ACT CENTRO'!CB3,"dd/mm/aaaa"),$B$21,",",$B$21,"SESION",$B$21,":",$B$21,'DATOS ACT CENTRO'!CB4,$B$21,",",$B$21,"PONENCIA",$B$21,":",$B$21,'DATOS ACT CENTRO'!CB5,$B$21,",",$B$21,"NOLECTIVO",$B$21,":",$B$21,'DATOS ACT CENTRO'!CB9,$B$21,"},")</f>
        <v>{"DIA": "18/10/2021","SESION":"","PONENCIA":"","NOLECTIVO":""},</v>
      </c>
      <c r="AL138" s="0" t="str">
        <f aca="false">CONCATENATE("{",$B$21,"DIA",$B$21,": ",$B$21,TEXT('DATOS ACT CENTRO'!CC3,"dd/mm/aaaa"),$B$21,",",$B$21,"SESION",$B$21,":",$B$21,'DATOS ACT CENTRO'!CC4,$B$21,",",$B$21,"PONENCIA",$B$21,":",$B$21,'DATOS ACT CENTRO'!CC5,$B$21,",",$B$21,"NOLECTIVO",$B$21,":",$B$21,'DATOS ACT CENTRO'!CC9,$B$21,"},")</f>
        <v>{"DIA": "19/10/2021","SESION":"","PONENCIA":"","NOLECTIVO":""},</v>
      </c>
      <c r="AM138" s="0" t="str">
        <f aca="false">CONCATENATE("{",$B$21,"DIA",$B$21,": ",$B$21,TEXT('DATOS ACT CENTRO'!CD3,"dd/mm/aaaa"),$B$21,",",$B$21,"SESION",$B$21,":",$B$21,'DATOS ACT CENTRO'!CD4,$B$21,",",$B$21,"PONENCIA",$B$21,":",$B$21,'DATOS ACT CENTRO'!CD5,$B$21,",",$B$21,"NOLECTIVO",$B$21,":",$B$21,'DATOS ACT CENTRO'!CD9,$B$21,"},")</f>
        <v>{"DIA": "20/10/2021","SESION":"","PONENCIA":"","NOLECTIVO":""},</v>
      </c>
      <c r="AN138" s="0" t="str">
        <f aca="false">CONCATENATE("{",$B$21,"DIA",$B$21,": ",$B$21,TEXT('DATOS ACT CENTRO'!CE3,"dd/mm/aaaa"),$B$21,",",$B$21,"SESION",$B$21,":",$B$21,'DATOS ACT CENTRO'!CE4,$B$21,",",$B$21,"PONENCIA",$B$21,":",$B$21,'DATOS ACT CENTRO'!CE5,$B$21,",",$B$21,"NOLECTIVO",$B$21,":",$B$21,'DATOS ACT CENTRO'!CE9,$B$21,"},")</f>
        <v>{"DIA": "21/10/2021","SESION":"","PONENCIA":"","NOLECTIVO":""},</v>
      </c>
      <c r="AO138" s="0" t="str">
        <f aca="false">CONCATENATE("{",$B$21,"DIA",$B$21,": ",$B$21,TEXT('DATOS ACT CENTRO'!CF3,"dd/mm/aaaa"),$B$21,",",$B$21,"SESION",$B$21,":",$B$21,'DATOS ACT CENTRO'!CF4,$B$21,",",$B$21,"PONENCIA",$B$21,":",$B$21,'DATOS ACT CENTRO'!CF5,$B$21,",",$B$21,"NOLECTIVO",$B$21,":",$B$21,'DATOS ACT CENTRO'!CF9,$B$21,"},")</f>
        <v>{"DIA": "22/10/2021","SESION":"","PONENCIA":"","NOLECTIVO":""},</v>
      </c>
      <c r="AP138" s="0" t="str">
        <f aca="false">CONCATENATE("{",$B$21,"DIA",$B$21,": ",$B$21,TEXT('DATOS ACT CENTRO'!CG3,"dd/mm/aaaa"),$B$21,",",$B$21,"SESION",$B$21,":",$B$21,'DATOS ACT CENTRO'!CG4,$B$21,",",$B$21,"PONENCIA",$B$21,":",$B$21,'DATOS ACT CENTRO'!CG5,$B$21,",",$B$21,"NOLECTIVO",$B$21,":",$B$21,'DATOS ACT CENTRO'!CG9,$B$21,"},")</f>
        <v>{"DIA": "25/10/2021","SESION":"","PONENCIA":"","NOLECTIVO":""},</v>
      </c>
      <c r="AQ138" s="0" t="str">
        <f aca="false">CONCATENATE("{",$B$21,"DIA",$B$21,": ",$B$21,TEXT('DATOS ACT CENTRO'!CH3,"dd/mm/aaaa"),$B$21,",",$B$21,"SESION",$B$21,":",$B$21,'DATOS ACT CENTRO'!CH4,$B$21,",",$B$21,"PONENCIA",$B$21,":",$B$21,'DATOS ACT CENTRO'!CH5,$B$21,",",$B$21,"NOLECTIVO",$B$21,":",$B$21,'DATOS ACT CENTRO'!CH9,$B$21,"},")</f>
        <v>{"DIA": "26/10/2021","SESION":"","PONENCIA":"","NOLECTIVO":""},</v>
      </c>
      <c r="AR138" s="0" t="str">
        <f aca="false">CONCATENATE("{",$B$21,"DIA",$B$21,": ",$B$21,TEXT('DATOS ACT CENTRO'!CI3,"dd/mm/aaaa"),$B$21,",",$B$21,"SESION",$B$21,":",$B$21,'DATOS ACT CENTRO'!CI4,$B$21,",",$B$21,"PONENCIA",$B$21,":",$B$21,'DATOS ACT CENTRO'!CI5,$B$21,",",$B$21,"NOLECTIVO",$B$21,":",$B$21,'DATOS ACT CENTRO'!CI9,$B$21,"},")</f>
        <v>{"DIA": "27/10/2021","SESION":"","PONENCIA":"","NOLECTIVO":""},</v>
      </c>
      <c r="AS138" s="0" t="str">
        <f aca="false">CONCATENATE("{",$B$21,"DIA",$B$21,": ",$B$21,TEXT('DATOS ACT CENTRO'!CJ3,"dd/mm/aaaa"),$B$21,",",$B$21,"SESION",$B$21,":",$B$21,'DATOS ACT CENTRO'!CJ4,$B$21,",",$B$21,"PONENCIA",$B$21,":",$B$21,'DATOS ACT CENTRO'!CJ5,$B$21,",",$B$21,"NOLECTIVO",$B$21,":",$B$21,'DATOS ACT CENTRO'!CJ9,$B$21,"},")</f>
        <v>{"DIA": "28/10/2021","SESION":"","PONENCIA":"","NOLECTIVO":""},</v>
      </c>
      <c r="AT138" s="0" t="str">
        <f aca="false">CONCATENATE("{",$B$21,"DIA",$B$21,": ",$B$21,TEXT('DATOS ACT CENTRO'!CK3,"dd/mm/aaaa"),$B$21,",",$B$21,"SESION",$B$21,":",$B$21,'DATOS ACT CENTRO'!CK4,$B$21,",",$B$21,"PONENCIA",$B$21,":",$B$21,'DATOS ACT CENTRO'!CK5,$B$21,",",$B$21,"NOLECTIVO",$B$21,":",$B$21,'DATOS ACT CENTRO'!CK9,$B$21,"},")</f>
        <v>{"DIA": "29/10/2021","SESION":"","PONENCIA":"","NOLECTIVO":""},</v>
      </c>
      <c r="AU138" s="0" t="str">
        <f aca="false">CONCATENATE("{",$B$21,"DIA",$B$21,": ",$B$21,TEXT('DATOS ACT CENTRO'!CL3,"dd/mm/aaaa"),$B$21,",",$B$21,"SESION",$B$21,":",$B$21,'DATOS ACT CENTRO'!CL4,$B$21,",",$B$21,"PONENCIA",$B$21,":",$B$21,'DATOS ACT CENTRO'!CL5,$B$21,",",$B$21,"NOLECTIVO",$B$21,":",$B$21,'DATOS ACT CENTRO'!CL9,$B$21,"},")</f>
        <v>{"DIA": "01/11/2021","SESION":"","PONENCIA":"","NOLECTIVO":""},</v>
      </c>
      <c r="AV138" s="0" t="str">
        <f aca="false">CONCATENATE("{",$B$21,"DIA",$B$21,": ",$B$21,TEXT('DATOS ACT CENTRO'!CM3,"dd/mm/aaaa"),$B$21,",",$B$21,"SESION",$B$21,":",$B$21,'DATOS ACT CENTRO'!CM4,$B$21,",",$B$21,"PONENCIA",$B$21,":",$B$21,'DATOS ACT CENTRO'!CM5,$B$21,",",$B$21,"NOLECTIVO",$B$21,":",$B$21,'DATOS ACT CENTRO'!CM9,$B$21,"},")</f>
        <v>{"DIA": "02/11/2021","SESION":"","PONENCIA":"","NOLECTIVO":""},</v>
      </c>
      <c r="AW138" s="0" t="str">
        <f aca="false">CONCATENATE("{",$B$21,"DIA",$B$21,": ",$B$21,TEXT('DATOS ACT CENTRO'!CN3,"dd/mm/aaaa"),$B$21,",",$B$21,"SESION",$B$21,":",$B$21,'DATOS ACT CENTRO'!CN4,$B$21,",",$B$21,"PONENCIA",$B$21,":",$B$21,'DATOS ACT CENTRO'!CN5,$B$21,",",$B$21,"NOLECTIVO",$B$21,":",$B$21,'DATOS ACT CENTRO'!CN9,$B$21,"},")</f>
        <v>{"DIA": "03/11/2021","SESION":"","PONENCIA":"","NOLECTIVO":""},</v>
      </c>
      <c r="AX138" s="0" t="str">
        <f aca="false">CONCATENATE("{",$B$21,"DIA",$B$21,": ",$B$21,TEXT('DATOS ACT CENTRO'!CO3,"dd/mm/aaaa"),$B$21,",",$B$21,"SESION",$B$21,":",$B$21,'DATOS ACT CENTRO'!CO4,$B$21,",",$B$21,"PONENCIA",$B$21,":",$B$21,'DATOS ACT CENTRO'!CO5,$B$21,",",$B$21,"NOLECTIVO",$B$21,":",$B$21,'DATOS ACT CENTRO'!CO9,$B$21,"},")</f>
        <v>{"DIA": "04/11/2021","SESION":"","PONENCIA":"","NOLECTIVO":""},</v>
      </c>
      <c r="AY138" s="0" t="str">
        <f aca="false">CONCATENATE("{",$B$21,"DIA",$B$21,": ",$B$21,TEXT('DATOS ACT CENTRO'!CP3,"dd/mm/aaaa"),$B$21,",",$B$21,"SESION",$B$21,":",$B$21,'DATOS ACT CENTRO'!CP4,$B$21,",",$B$21,"PONENCIA",$B$21,":",$B$21,'DATOS ACT CENTRO'!CP5,$B$21,",",$B$21,"NOLECTIVO",$B$21,":",$B$21,'DATOS ACT CENTRO'!CP9,$B$21,"},")</f>
        <v>{"DIA": "05/11/2021","SESION":"","PONENCIA":"","NOLECTIVO":""},</v>
      </c>
      <c r="AZ138" s="0" t="str">
        <f aca="false">CONCATENATE("{",$B$21,"DIA",$B$21,": ",$B$21,TEXT('DATOS ACT CENTRO'!CQ3,"dd/mm/aaaa"),$B$21,",",$B$21,"SESION",$B$21,":",$B$21,'DATOS ACT CENTRO'!CQ4,$B$21,",",$B$21,"PONENCIA",$B$21,":",$B$21,'DATOS ACT CENTRO'!CQ5,$B$21,",",$B$21,"NOLECTIVO",$B$21,":",$B$21,'DATOS ACT CENTRO'!CQ9,$B$21,"},")</f>
        <v>{"DIA": "08/11/2021","SESION":"","PONENCIA":"","NOLECTIVO":""},</v>
      </c>
      <c r="BA138" s="0" t="str">
        <f aca="false">CONCATENATE("{",$B$21,"DIA",$B$21,": ",$B$21,TEXT('DATOS ACT CENTRO'!CR3,"dd/mm/aaaa"),$B$21,",",$B$21,"SESION",$B$21,":",$B$21,'DATOS ACT CENTRO'!CR4,$B$21,",",$B$21,"PONENCIA",$B$21,":",$B$21,'DATOS ACT CENTRO'!CR5,$B$21,",",$B$21,"NOLECTIVO",$B$21,":",$B$21,'DATOS ACT CENTRO'!CR9,$B$21,"},")</f>
        <v>{"DIA": "09/11/2021","SESION":"","PONENCIA":"","NOLECTIVO":""},</v>
      </c>
      <c r="BB138" s="0" t="str">
        <f aca="false">CONCATENATE("{",$B$21,"DIA",$B$21,": ",$B$21,TEXT('DATOS ACT CENTRO'!CS3,"dd/mm/aaaa"),$B$21,",",$B$21,"SESION",$B$21,":",$B$21,'DATOS ACT CENTRO'!CS4,$B$21,",",$B$21,"PONENCIA",$B$21,":",$B$21,'DATOS ACT CENTRO'!CS5,$B$21,",",$B$21,"NOLECTIVO",$B$21,":",$B$21,'DATOS ACT CENTRO'!CS9,$B$21,"},")</f>
        <v>{"DIA": "10/11/2021","SESION":"","PONENCIA":"","NOLECTIVO":""},</v>
      </c>
      <c r="BC138" s="0" t="str">
        <f aca="false">CONCATENATE("{",$B$21,"DIA",$B$21,": ",$B$21,TEXT('DATOS ACT CENTRO'!CT3,"dd/mm/aaaa"),$B$21,",",$B$21,"SESION",$B$21,":",$B$21,'DATOS ACT CENTRO'!CT4,$B$21,",",$B$21,"PONENCIA",$B$21,":",$B$21,'DATOS ACT CENTRO'!CT5,$B$21,",",$B$21,"NOLECTIVO",$B$21,":",$B$21,'DATOS ACT CENTRO'!CT9,$B$21,"},")</f>
        <v>{"DIA": "11/11/2021","SESION":"","PONENCIA":"","NOLECTIVO":""},</v>
      </c>
      <c r="BD138" s="0" t="str">
        <f aca="false">CONCATENATE("{",$B$21,"DIA",$B$21,": ",$B$21,TEXT('DATOS ACT CENTRO'!CU3,"dd/mm/aaaa"),$B$21,",",$B$21,"SESION",$B$21,":",$B$21,'DATOS ACT CENTRO'!CU4,$B$21,",",$B$21,"PONENCIA",$B$21,":",$B$21,'DATOS ACT CENTRO'!CU5,$B$21,",",$B$21,"NOLECTIVO",$B$21,":",$B$21,'DATOS ACT CENTRO'!CU9,$B$21,"},")</f>
        <v>{"DIA": "12/11/2021","SESION":"","PONENCIA":"","NOLECTIVO":""},</v>
      </c>
      <c r="BE138" s="0" t="str">
        <f aca="false">CONCATENATE("{",$B$21,"DIA",$B$21,": ",$B$21,TEXT('DATOS ACT CENTRO'!CV3,"dd/mm/aaaa"),$B$21,",",$B$21,"SESION",$B$21,":",$B$21,'DATOS ACT CENTRO'!CV4,$B$21,",",$B$21,"PONENCIA",$B$21,":",$B$21,'DATOS ACT CENTRO'!CV5,$B$21,",",$B$21,"NOLECTIVO",$B$21,":",$B$21,'DATOS ACT CENTRO'!CV9,$B$21,"},")</f>
        <v>{"DIA": "15/11/2021","SESION":"","PONENCIA":"","NOLECTIVO":""},</v>
      </c>
      <c r="BF138" s="0" t="str">
        <f aca="false">CONCATENATE("{",$B$21,"DIA",$B$21,": ",$B$21,TEXT('DATOS ACT CENTRO'!CW3,"dd/mm/aaaa"),$B$21,",",$B$21,"SESION",$B$21,":",$B$21,'DATOS ACT CENTRO'!CW4,$B$21,",",$B$21,"PONENCIA",$B$21,":",$B$21,'DATOS ACT CENTRO'!CW5,$B$21,",",$B$21,"NOLECTIVO",$B$21,":",$B$21,'DATOS ACT CENTRO'!CW9,$B$21,"},")</f>
        <v>{"DIA": "16/11/2021","SESION":"","PONENCIA":"","NOLECTIVO":""},</v>
      </c>
      <c r="BG138" s="0" t="str">
        <f aca="false">CONCATENATE("{",$B$21,"DIA",$B$21,": ",$B$21,TEXT('DATOS ACT CENTRO'!CX3,"dd/mm/aaaa"),$B$21,",",$B$21,"SESION",$B$21,":",$B$21,'DATOS ACT CENTRO'!CX4,$B$21,",",$B$21,"PONENCIA",$B$21,":",$B$21,'DATOS ACT CENTRO'!CX5,$B$21,",",$B$21,"NOLECTIVO",$B$21,":",$B$21,'DATOS ACT CENTRO'!CX9,$B$21,"},")</f>
        <v>{"DIA": "17/11/2021","SESION":"","PONENCIA":"","NOLECTIVO":""},</v>
      </c>
      <c r="BH138" s="0" t="str">
        <f aca="false">CONCATENATE("{",$B$21,"DIA",$B$21,": ",$B$21,TEXT('DATOS ACT CENTRO'!CY3,"dd/mm/aaaa"),$B$21,",",$B$21,"SESION",$B$21,":",$B$21,'DATOS ACT CENTRO'!CY4,$B$21,",",$B$21,"PONENCIA",$B$21,":",$B$21,'DATOS ACT CENTRO'!CY5,$B$21,",",$B$21,"NOLECTIVO",$B$21,":",$B$21,'DATOS ACT CENTRO'!CY9,$B$21,"},")</f>
        <v>{"DIA": "18/11/2021","SESION":"","PONENCIA":"","NOLECTIVO":""},</v>
      </c>
      <c r="BI138" s="0" t="str">
        <f aca="false">CONCATENATE("{",$B$21,"DIA",$B$21,": ",$B$21,TEXT('DATOS ACT CENTRO'!CZ3,"dd/mm/aaaa"),$B$21,",",$B$21,"SESION",$B$21,":",$B$21,'DATOS ACT CENTRO'!CZ4,$B$21,",",$B$21,"PONENCIA",$B$21,":",$B$21,'DATOS ACT CENTRO'!CZ5,$B$21,",",$B$21,"NOLECTIVO",$B$21,":",$B$21,'DATOS ACT CENTRO'!CZ9,$B$21,"},")</f>
        <v>{"DIA": "19/11/2021","SESION":"","PONENCIA":"","NOLECTIVO":""},</v>
      </c>
      <c r="BJ138" s="0" t="str">
        <f aca="false">CONCATENATE("{",$B$21,"DIA",$B$21,": ",$B$21,TEXT('DATOS ACT CENTRO'!DA3,"dd/mm/aaaa"),$B$21,",",$B$21,"SESION",$B$21,":",$B$21,'DATOS ACT CENTRO'!DA4,$B$21,",",$B$21,"PONENCIA",$B$21,":",$B$21,'DATOS ACT CENTRO'!DA5,$B$21,",",$B$21,"NOLECTIVO",$B$21,":",$B$21,'DATOS ACT CENTRO'!DA9,$B$21,"},")</f>
        <v>{"DIA": "22/11/2021","SESION":"","PONENCIA":"","NOLECTIVO":""},</v>
      </c>
      <c r="BK138" s="0" t="str">
        <f aca="false">CONCATENATE("{",$B$21,"DIA",$B$21,": ",$B$21,TEXT('DATOS ACT CENTRO'!DB3,"dd/mm/aaaa"),$B$21,",",$B$21,"SESION",$B$21,":",$B$21,'DATOS ACT CENTRO'!DB4,$B$21,",",$B$21,"PONENCIA",$B$21,":",$B$21,'DATOS ACT CENTRO'!DB5,$B$21,",",$B$21,"NOLECTIVO",$B$21,":",$B$21,'DATOS ACT CENTRO'!DB9,$B$21,"},")</f>
        <v>{"DIA": "23/11/2021","SESION":"","PONENCIA":"","NOLECTIVO":""},</v>
      </c>
      <c r="BL138" s="0" t="str">
        <f aca="false">CONCATENATE("{",$B$21,"DIA",$B$21,": ",$B$21,TEXT('DATOS ACT CENTRO'!DC3,"dd/mm/aaaa"),$B$21,",",$B$21,"SESION",$B$21,":",$B$21,'DATOS ACT CENTRO'!DC4,$B$21,",",$B$21,"PONENCIA",$B$21,":",$B$21,'DATOS ACT CENTRO'!DC5,$B$21,",",$B$21,"NOLECTIVO",$B$21,":",$B$21,'DATOS ACT CENTRO'!DC9,$B$21,"},")</f>
        <v>{"DIA": "24/11/2021","SESION":"","PONENCIA":"","NOLECTIVO":""},</v>
      </c>
      <c r="BM138" s="0" t="str">
        <f aca="false">CONCATENATE("{",$B$21,"DIA",$B$21,": ",$B$21,TEXT('DATOS ACT CENTRO'!DD3,"dd/mm/aaaa"),$B$21,",",$B$21,"SESION",$B$21,":",$B$21,'DATOS ACT CENTRO'!DD4,$B$21,",",$B$21,"PONENCIA",$B$21,":",$B$21,'DATOS ACT CENTRO'!DD5,$B$21,",",$B$21,"NOLECTIVO",$B$21,":",$B$21,'DATOS ACT CENTRO'!DD9,$B$21,"},")</f>
        <v>{"DIA": "25/11/2021","SESION":"","PONENCIA":"","NOLECTIVO":""},</v>
      </c>
      <c r="BN138" s="0" t="str">
        <f aca="false">CONCATENATE("{",$B$21,"DIA",$B$21,": ",$B$21,TEXT('DATOS ACT CENTRO'!DE3,"dd/mm/aaaa"),$B$21,",",$B$21,"SESION",$B$21,":",$B$21,'DATOS ACT CENTRO'!DE4,$B$21,",",$B$21,"PONENCIA",$B$21,":",$B$21,'DATOS ACT CENTRO'!DE5,$B$21,",",$B$21,"NOLECTIVO",$B$21,":",$B$21,'DATOS ACT CENTRO'!DE9,$B$21,"},")</f>
        <v>{"DIA": "26/11/2021","SESION":"","PONENCIA":"","NOLECTIVO":""},</v>
      </c>
      <c r="BO138" s="0" t="str">
        <f aca="false">CONCATENATE("{",$B$21,"DIA",$B$21,": ",$B$21,TEXT('DATOS ACT CENTRO'!DF3,"dd/mm/aaaa"),$B$21,",",$B$21,"SESION",$B$21,":",$B$21,'DATOS ACT CENTRO'!DF4,$B$21,",",$B$21,"PONENCIA",$B$21,":",$B$21,'DATOS ACT CENTRO'!DF5,$B$21,",",$B$21,"NOLECTIVO",$B$21,":",$B$21,'DATOS ACT CENTRO'!DF9,$B$21,"},")</f>
        <v>{"DIA": "29/11/2021","SESION":"","PONENCIA":"","NOLECTIVO":""},</v>
      </c>
      <c r="BP138" s="0" t="str">
        <f aca="false">CONCATENATE("{",$B$21,"DIA",$B$21,": ",$B$21,TEXT('DATOS ACT CENTRO'!DG3,"dd/mm/aaaa"),$B$21,",",$B$21,"SESION",$B$21,":",$B$21,'DATOS ACT CENTRO'!DG4,$B$21,",",$B$21,"PONENCIA",$B$21,":",$B$21,'DATOS ACT CENTRO'!DG5,$B$21,",",$B$21,"NOLECTIVO",$B$21,":",$B$21,'DATOS ACT CENTRO'!DG9,$B$21,"},")</f>
        <v>{"DIA": "30/11/2021","SESION":"","PONENCIA":"","NOLECTIVO":""},</v>
      </c>
      <c r="BQ138" s="0" t="str">
        <f aca="false">CONCATENATE("{",$B$21,"DIA",$B$21,": ",$B$21,TEXT('DATOS ACT CENTRO'!DH3,"dd/mm/aaaa"),$B$21,",",$B$21,"SESION",$B$21,":",$B$21,'DATOS ACT CENTRO'!DH4,$B$21,",",$B$21,"PONENCIA",$B$21,":",$B$21,'DATOS ACT CENTRO'!DH5,$B$21,",",$B$21,"NOLECTIVO",$B$21,":",$B$21,'DATOS ACT CENTRO'!DH9,$B$21,"},")</f>
        <v>{"DIA": "01/12/2021","SESION":"","PONENCIA":"","NOLECTIVO":""},</v>
      </c>
      <c r="BR138" s="0" t="str">
        <f aca="false">CONCATENATE("{",$B$21,"DIA",$B$21,": ",$B$21,TEXT('DATOS ACT CENTRO'!DI3,"dd/mm/aaaa"),$B$21,",",$B$21,"SESION",$B$21,":",$B$21,'DATOS ACT CENTRO'!DI4,$B$21,",",$B$21,"PONENCIA",$B$21,":",$B$21,'DATOS ACT CENTRO'!DI5,$B$21,",",$B$21,"NOLECTIVO",$B$21,":",$B$21,'DATOS ACT CENTRO'!DI9,$B$21,"},")</f>
        <v>{"DIA": "02/12/2021","SESION":"","PONENCIA":"","NOLECTIVO":""},</v>
      </c>
      <c r="BS138" s="0" t="str">
        <f aca="false">CONCATENATE("{",$B$21,"DIA",$B$21,": ",$B$21,TEXT('DATOS ACT CENTRO'!DJ3,"dd/mm/aaaa"),$B$21,",",$B$21,"SESION",$B$21,":",$B$21,'DATOS ACT CENTRO'!DJ4,$B$21,",",$B$21,"PONENCIA",$B$21,":",$B$21,'DATOS ACT CENTRO'!DJ5,$B$21,",",$B$21,"NOLECTIVO",$B$21,":",$B$21,'DATOS ACT CENTRO'!DJ9,$B$21,"},")</f>
        <v>{"DIA": "03/12/2021","SESION":"","PONENCIA":"","NOLECTIVO":""},</v>
      </c>
      <c r="BT138" s="0" t="str">
        <f aca="false">CONCATENATE("{",$B$21,"DIA",$B$21,": ",$B$21,TEXT('DATOS ACT CENTRO'!DK3,"dd/mm/aaaa"),$B$21,",",$B$21,"SESION",$B$21,":",$B$21,'DATOS ACT CENTRO'!DK4,$B$21,",",$B$21,"PONENCIA",$B$21,":",$B$21,'DATOS ACT CENTRO'!DK5,$B$21,",",$B$21,"NOLECTIVO",$B$21,":",$B$21,'DATOS ACT CENTRO'!DK9,$B$21,"},")</f>
        <v>{"DIA": "06/12/2021","SESION":"","PONENCIA":"","NOLECTIVO":"NL"},</v>
      </c>
      <c r="BU138" s="0" t="str">
        <f aca="false">CONCATENATE("{",$B$21,"DIA",$B$21,": ",$B$21,TEXT('DATOS ACT CENTRO'!DL3,"dd/mm/aaaa"),$B$21,",",$B$21,"SESION",$B$21,":",$B$21,'DATOS ACT CENTRO'!DL4,$B$21,",",$B$21,"PONENCIA",$B$21,":",$B$21,'DATOS ACT CENTRO'!DL5,$B$21,",",$B$21,"NOLECTIVO",$B$21,":",$B$21,'DATOS ACT CENTRO'!DL9,$B$21,"},")</f>
        <v>{"DIA": "07/12/2021","SESION":"","PONENCIA":"","NOLECTIVO":"NL"},</v>
      </c>
      <c r="BV138" s="0" t="str">
        <f aca="false">CONCATENATE("{",$B$21,"DIA",$B$21,": ",$B$21,TEXT('DATOS ACT CENTRO'!DM3,"dd/mm/aaaa"),$B$21,",",$B$21,"SESION",$B$21,":",$B$21,'DATOS ACT CENTRO'!DM4,$B$21,",",$B$21,"PONENCIA",$B$21,":",$B$21,'DATOS ACT CENTRO'!DM5,$B$21,",",$B$21,"NOLECTIVO",$B$21,":",$B$21,'DATOS ACT CENTRO'!DM9,$B$21,"},")</f>
        <v>{"DIA": "08/12/2021","SESION":"","PONENCIA":"","NOLECTIVO":"NL"},</v>
      </c>
      <c r="BW138" s="0" t="str">
        <f aca="false">CONCATENATE("{",$B$21,"DIA",$B$21,": ",$B$21,TEXT('DATOS ACT CENTRO'!DN3,"dd/mm/aaaa"),$B$21,",",$B$21,"SESION",$B$21,":",$B$21,'DATOS ACT CENTRO'!DN4,$B$21,",",$B$21,"PONENCIA",$B$21,":",$B$21,'DATOS ACT CENTRO'!DN5,$B$21,",",$B$21,"NOLECTIVO",$B$21,":",$B$21,'DATOS ACT CENTRO'!DN9,$B$21,"},")</f>
        <v>{"DIA": "09/12/2021","SESION":"","PONENCIA":"","NOLECTIVO":""},</v>
      </c>
      <c r="BX138" s="0" t="str">
        <f aca="false">CONCATENATE("{",$B$21,"DIA",$B$21,": ",$B$21,TEXT('DATOS ACT CENTRO'!DO3,"dd/mm/aaaa"),$B$21,",",$B$21,"SESION",$B$21,":",$B$21,'DATOS ACT CENTRO'!DO4,$B$21,",",$B$21,"PONENCIA",$B$21,":",$B$21,'DATOS ACT CENTRO'!DO5,$B$21,",",$B$21,"NOLECTIVO",$B$21,":",$B$21,'DATOS ACT CENTRO'!DO9,$B$21,"},")</f>
        <v>{"DIA": "10/12/2021","SESION":"","PONENCIA":"","NOLECTIVO":""},</v>
      </c>
      <c r="BY138" s="0" t="str">
        <f aca="false">CONCATENATE("{",$B$21,"DIA",$B$21,": ",$B$21,TEXT('DATOS ACT CENTRO'!DP3,"dd/mm/aaaa"),$B$21,",",$B$21,"SESION",$B$21,":",$B$21,'DATOS ACT CENTRO'!DP4,$B$21,",",$B$21,"PONENCIA",$B$21,":",$B$21,'DATOS ACT CENTRO'!DP5,$B$21,",",$B$21,"NOLECTIVO",$B$21,":",$B$21,'DATOS ACT CENTRO'!DP9,$B$21,"},")</f>
        <v>{"DIA": "13/12/2021","SESION":"","PONENCIA":"","NOLECTIVO":""},</v>
      </c>
      <c r="BZ138" s="0" t="str">
        <f aca="false">CONCATENATE("{",$B$21,"DIA",$B$21,": ",$B$21,TEXT('DATOS ACT CENTRO'!DQ3,"dd/mm/aaaa"),$B$21,",",$B$21,"SESION",$B$21,":",$B$21,'DATOS ACT CENTRO'!DQ4,$B$21,",",$B$21,"PONENCIA",$B$21,":",$B$21,'DATOS ACT CENTRO'!DQ5,$B$21,",",$B$21,"NOLECTIVO",$B$21,":",$B$21,'DATOS ACT CENTRO'!DQ9,$B$21,"},")</f>
        <v>{"DIA": "14/12/2021","SESION":"","PONENCIA":"","NOLECTIVO":""},</v>
      </c>
      <c r="CA138" s="0" t="str">
        <f aca="false">CONCATENATE("{",$B$21,"DIA",$B$21,": ",$B$21,TEXT('DATOS ACT CENTRO'!DR3,"dd/mm/aaaa"),$B$21,",",$B$21,"SESION",$B$21,":",$B$21,'DATOS ACT CENTRO'!DR4,$B$21,",",$B$21,"PONENCIA",$B$21,":",$B$21,'DATOS ACT CENTRO'!DR5,$B$21,",",$B$21,"NOLECTIVO",$B$21,":",$B$21,'DATOS ACT CENTRO'!DR9,$B$21,"},")</f>
        <v>{"DIA": "15/12/2021","SESION":"","PONENCIA":"","NOLECTIVO":""},</v>
      </c>
      <c r="CB138" s="0" t="str">
        <f aca="false">CONCATENATE("{",$B$21,"DIA",$B$21,": ",$B$21,TEXT('DATOS ACT CENTRO'!DS3,"dd/mm/aaaa"),$B$21,",",$B$21,"SESION",$B$21,":",$B$21,'DATOS ACT CENTRO'!DS4,$B$21,",",$B$21,"PONENCIA",$B$21,":",$B$21,'DATOS ACT CENTRO'!DS5,$B$21,",",$B$21,"NOLECTIVO",$B$21,":",$B$21,'DATOS ACT CENTRO'!DS9,$B$21,"},")</f>
        <v>{"DIA": "16/12/2021","SESION":"","PONENCIA":"","NOLECTIVO":""},</v>
      </c>
      <c r="CC138" s="0" t="str">
        <f aca="false">CONCATENATE("{",$B$21,"DIA",$B$21,": ",$B$21,TEXT('DATOS ACT CENTRO'!DT3,"dd/mm/aaaa"),$B$21,",",$B$21,"SESION",$B$21,":",$B$21,'DATOS ACT CENTRO'!DT4,$B$21,",",$B$21,"PONENCIA",$B$21,":",$B$21,'DATOS ACT CENTRO'!DT5,$B$21,",",$B$21,"NOLECTIVO",$B$21,":",$B$21,'DATOS ACT CENTRO'!DT9,$B$21,"},")</f>
        <v>{"DIA": "17/12/2021","SESION":"","PONENCIA":"","NOLECTIVO":""},</v>
      </c>
      <c r="CD138" s="0" t="str">
        <f aca="false">CONCATENATE("{",$B$21,"DIA",$B$21,": ",$B$21,TEXT('DATOS ACT CENTRO'!DU3,"dd/mm/aaaa"),$B$21,",",$B$21,"SESION",$B$21,":",$B$21,'DATOS ACT CENTRO'!DU4,$B$21,",",$B$21,"PONENCIA",$B$21,":",$B$21,'DATOS ACT CENTRO'!DU5,$B$21,",",$B$21,"NOLECTIVO",$B$21,":",$B$21,'DATOS ACT CENTRO'!DU9,$B$21,"},")</f>
        <v>{"DIA": "20/12/2021","SESION":"","PONENCIA":"","NOLECTIVO":""},</v>
      </c>
      <c r="CE138" s="0" t="str">
        <f aca="false">CONCATENATE("{",$B$21,"DIA",$B$21,": ",$B$21,TEXT('DATOS ACT CENTRO'!DV3,"dd/mm/aaaa"),$B$21,",",$B$21,"SESION",$B$21,":",$B$21,'DATOS ACT CENTRO'!DV4,$B$21,",",$B$21,"PONENCIA",$B$21,":",$B$21,'DATOS ACT CENTRO'!DV5,$B$21,",",$B$21,"NOLECTIVO",$B$21,":",$B$21,'DATOS ACT CENTRO'!DV9,$B$21,"},")</f>
        <v>{"DIA": "21/12/2021","SESION":"","PONENCIA":"","NOLECTIVO":""},</v>
      </c>
      <c r="CF138" s="0" t="str">
        <f aca="false">CONCATENATE("{",$B$21,"DIA",$B$21,": ",$B$21,TEXT('DATOS ACT CENTRO'!DW3,"dd/mm/aaaa"),$B$21,",",$B$21,"SESION",$B$21,":",$B$21,'DATOS ACT CENTRO'!DW4,$B$21,",",$B$21,"PONENCIA",$B$21,":",$B$21,'DATOS ACT CENTRO'!DW5,$B$21,",",$B$21,"NOLECTIVO",$B$21,":",$B$21,'DATOS ACT CENTRO'!DW9,$B$21,"},")</f>
        <v>{"DIA": "22/12/2021","SESION":"","PONENCIA":"","NOLECTIVO":""},</v>
      </c>
      <c r="CG138" s="0" t="str">
        <f aca="false">CONCATENATE("{",$B$21,"DIA",$B$21,": ",$B$21,TEXT('DATOS ACT CENTRO'!DX3,"dd/mm/aaaa"),$B$21,",",$B$21,"SESION",$B$21,":",$B$21,'DATOS ACT CENTRO'!DX4,$B$21,",",$B$21,"PONENCIA",$B$21,":",$B$21,'DATOS ACT CENTRO'!DX5,$B$21,",",$B$21,"NOLECTIVO",$B$21,":",$B$21,'DATOS ACT CENTRO'!DX9,$B$21,"},")</f>
        <v>{"DIA": "23/12/2021","SESION":"","PONENCIA":"","NOLECTIVO":"NL"},</v>
      </c>
      <c r="CH138" s="0" t="str">
        <f aca="false">CONCATENATE("{",$B$21,"DIA",$B$21,": ",$B$21,TEXT('DATOS ACT CENTRO'!DY3,"dd/mm/aaaa"),$B$21,",",$B$21,"SESION",$B$21,":",$B$21,'DATOS ACT CENTRO'!DY4,$B$21,",",$B$21,"PONENCIA",$B$21,":",$B$21,'DATOS ACT CENTRO'!DY5,$B$21,",",$B$21,"NOLECTIVO",$B$21,":",$B$21,'DATOS ACT CENTRO'!DY9,$B$21,"},")</f>
        <v>{"DIA": "24/12/2021","SESION":"","PONENCIA":"","NOLECTIVO":"NL"},</v>
      </c>
      <c r="CI138" s="0" t="str">
        <f aca="false">CONCATENATE("{",$B$21,"DIA",$B$21,": ",$B$21,TEXT('DATOS ACT CENTRO'!DZ3,"dd/mm/aaaa"),$B$21,",",$B$21,"SESION",$B$21,":",$B$21,'DATOS ACT CENTRO'!DZ4,$B$21,",",$B$21,"PONENCIA",$B$21,":",$B$21,'DATOS ACT CENTRO'!DZ5,$B$21,",",$B$21,"NOLECTIVO",$B$21,":",$B$21,'DATOS ACT CENTRO'!DZ9,$B$21,"},")</f>
        <v>{"DIA": "27/12/2021","SESION":"","PONENCIA":"","NOLECTIVO":"NL"},</v>
      </c>
      <c r="CJ138" s="0" t="str">
        <f aca="false">CONCATENATE("{",$B$21,"DIA",$B$21,": ",$B$21,TEXT('DATOS ACT CENTRO'!EA3,"dd/mm/aaaa"),$B$21,",",$B$21,"SESION",$B$21,":",$B$21,'DATOS ACT CENTRO'!EA4,$B$21,",",$B$21,"PONENCIA",$B$21,":",$B$21,'DATOS ACT CENTRO'!EA5,$B$21,",",$B$21,"NOLECTIVO",$B$21,":",$B$21,'DATOS ACT CENTRO'!EA9,$B$21,"},")</f>
        <v>{"DIA": "28/12/2021","SESION":"","PONENCIA":"","NOLECTIVO":"NL"},</v>
      </c>
      <c r="CK138" s="0" t="str">
        <f aca="false">CONCATENATE("{",$B$21,"DIA",$B$21,": ",$B$21,TEXT('DATOS ACT CENTRO'!EB3,"dd/mm/aaaa"),$B$21,",",$B$21,"SESION",$B$21,":",$B$21,'DATOS ACT CENTRO'!EB4,$B$21,",",$B$21,"PONENCIA",$B$21,":",$B$21,'DATOS ACT CENTRO'!EB5,$B$21,",",$B$21,"NOLECTIVO",$B$21,":",$B$21,'DATOS ACT CENTRO'!EB9,$B$21,"},")</f>
        <v>{"DIA": "29/12/2021","SESION":"","PONENCIA":"","NOLECTIVO":"NL"},</v>
      </c>
      <c r="CL138" s="0" t="str">
        <f aca="false">CONCATENATE("{",$B$21,"DIA",$B$21,": ",$B$21,TEXT('DATOS ACT CENTRO'!EC3,"dd/mm/aaaa"),$B$21,",",$B$21,"SESION",$B$21,":",$B$21,'DATOS ACT CENTRO'!EC4,$B$21,",",$B$21,"PONENCIA",$B$21,":",$B$21,'DATOS ACT CENTRO'!EC5,$B$21,",",$B$21,"NOLECTIVO",$B$21,":",$B$21,'DATOS ACT CENTRO'!EC9,$B$21,"},")</f>
        <v>{"DIA": "30/12/2021","SESION":"","PONENCIA":"","NOLECTIVO":"NL"},</v>
      </c>
      <c r="CM138" s="0" t="str">
        <f aca="false">CONCATENATE("{",$B$21,"DIA",$B$21,": ",$B$21,TEXT('DATOS ACT CENTRO'!ED3,"dd/mm/aaaa"),$B$21,",",$B$21,"SESION",$B$21,":",$B$21,'DATOS ACT CENTRO'!ED4,$B$21,",",$B$21,"PONENCIA",$B$21,":",$B$21,'DATOS ACT CENTRO'!ED5,$B$21,",",$B$21,"NOLECTIVO",$B$21,":",$B$21,'DATOS ACT CENTRO'!ED9,$B$21,"},")</f>
        <v>{"DIA": "31/12/2021","SESION":"","PONENCIA":"","NOLECTIVO":"NL"},</v>
      </c>
      <c r="CN138" s="0" t="str">
        <f aca="false">CONCATENATE("{",$B$21,"DIA",$B$21,": ",$B$21,TEXT('DATOS ACT CENTRO'!EE3,"dd/mm/aaaa"),$B$21,",",$B$21,"SESION",$B$21,":",$B$21,'DATOS ACT CENTRO'!EE4,$B$21,",",$B$21,"PONENCIA",$B$21,":",$B$21,'DATOS ACT CENTRO'!EE5,$B$21,",",$B$21,"NOLECTIVO",$B$21,":",$B$21,'DATOS ACT CENTRO'!EE9,$B$21,"},")</f>
        <v>{"DIA": "03/01/2022","SESION":"","PONENCIA":"","NOLECTIVO":"NL"},</v>
      </c>
      <c r="CO138" s="0" t="str">
        <f aca="false">CONCATENATE("{",$B$21,"DIA",$B$21,": ",$B$21,TEXT('DATOS ACT CENTRO'!EF3,"dd/mm/aaaa"),$B$21,",",$B$21,"SESION",$B$21,":",$B$21,'DATOS ACT CENTRO'!EF4,$B$21,",",$B$21,"PONENCIA",$B$21,":",$B$21,'DATOS ACT CENTRO'!EF5,$B$21,",",$B$21,"NOLECTIVO",$B$21,":",$B$21,'DATOS ACT CENTRO'!EF9,$B$21,"},")</f>
        <v>{"DIA": "04/01/2022","SESION":"","PONENCIA":"","NOLECTIVO":"NL"},</v>
      </c>
      <c r="CP138" s="0" t="str">
        <f aca="false">CONCATENATE("{",$B$21,"DIA",$B$21,": ",$B$21,TEXT('DATOS ACT CENTRO'!EG3,"dd/mm/aaaa"),$B$21,",",$B$21,"SESION",$B$21,":",$B$21,'DATOS ACT CENTRO'!EG4,$B$21,",",$B$21,"PONENCIA",$B$21,":",$B$21,'DATOS ACT CENTRO'!EG5,$B$21,",",$B$21,"NOLECTIVO",$B$21,":",$B$21,'DATOS ACT CENTRO'!EG9,$B$21,"},")</f>
        <v>{"DIA": "05/01/2022","SESION":"","PONENCIA":"","NOLECTIVO":"NL"},</v>
      </c>
      <c r="CQ138" s="0" t="str">
        <f aca="false">CONCATENATE("{",$B$21,"DIA",$B$21,": ",$B$21,TEXT('DATOS ACT CENTRO'!EH3,"dd/mm/aaaa"),$B$21,",",$B$21,"SESION",$B$21,":",$B$21,'DATOS ACT CENTRO'!EH4,$B$21,",",$B$21,"PONENCIA",$B$21,":",$B$21,'DATOS ACT CENTRO'!EH5,$B$21,",",$B$21,"NOLECTIVO",$B$21,":",$B$21,'DATOS ACT CENTRO'!EH9,$B$21,"},")</f>
        <v>{"DIA": "06/01/2022","SESION":"","PONENCIA":"","NOLECTIVO":"NL"},</v>
      </c>
      <c r="CR138" s="0" t="str">
        <f aca="false">CONCATENATE("{",$B$21,"DIA",$B$21,": ",$B$21,TEXT('DATOS ACT CENTRO'!EI3,"dd/mm/aaaa"),$B$21,",",$B$21,"SESION",$B$21,":",$B$21,'DATOS ACT CENTRO'!EI4,$B$21,",",$B$21,"PONENCIA",$B$21,":",$B$21,'DATOS ACT CENTRO'!EI5,$B$21,",",$B$21,"NOLECTIVO",$B$21,":",$B$21,'DATOS ACT CENTRO'!EI9,$B$21,"},")</f>
        <v>{"DIA": "07/01/2022","SESION":"","PONENCIA":"","NOLECTIVO":"NL"},</v>
      </c>
      <c r="CS138" s="0" t="str">
        <f aca="false">CONCATENATE("{",$B$21,"DIA",$B$21,": ",$B$21,TEXT('DATOS ACT CENTRO'!EJ3,"dd/mm/aaaa"),$B$21,",",$B$21,"SESION",$B$21,":",$B$21,'DATOS ACT CENTRO'!EJ4,$B$21,",",$B$21,"PONENCIA",$B$21,":",$B$21,'DATOS ACT CENTRO'!EJ5,$B$21,",",$B$21,"NOLECTIVO",$B$21,":",$B$21,'DATOS ACT CENTRO'!EJ9,$B$21,"},")</f>
        <v>{"DIA": "10/01/2022","SESION":"","PONENCIA":"","NOLECTIVO":""},</v>
      </c>
      <c r="CT138" s="0" t="str">
        <f aca="false">CONCATENATE("{",$B$21,"DIA",$B$21,": ",$B$21,TEXT('DATOS ACT CENTRO'!EK3,"dd/mm/aaaa"),$B$21,",",$B$21,"SESION",$B$21,":",$B$21,'DATOS ACT CENTRO'!EK4,$B$21,",",$B$21,"PONENCIA",$B$21,":",$B$21,'DATOS ACT CENTRO'!EK5,$B$21,",",$B$21,"NOLECTIVO",$B$21,":",$B$21,'DATOS ACT CENTRO'!EK9,$B$21,"},")</f>
        <v>{"DIA": "11/01/2022","SESION":"","PONENCIA":"","NOLECTIVO":""},</v>
      </c>
      <c r="CU138" s="0" t="str">
        <f aca="false">CONCATENATE("{",$B$21,"DIA",$B$21,": ",$B$21,TEXT('DATOS ACT CENTRO'!EL3,"dd/mm/aaaa"),$B$21,",",$B$21,"SESION",$B$21,":",$B$21,'DATOS ACT CENTRO'!EL4,$B$21,",",$B$21,"PONENCIA",$B$21,":",$B$21,'DATOS ACT CENTRO'!EL5,$B$21,",",$B$21,"NOLECTIVO",$B$21,":",$B$21,'DATOS ACT CENTRO'!EL9,$B$21,"},")</f>
        <v>{"DIA": "12/01/2022","SESION":"","PONENCIA":"","NOLECTIVO":""},</v>
      </c>
      <c r="CV138" s="0" t="str">
        <f aca="false">CONCATENATE("{",$B$21,"DIA",$B$21,": ",$B$21,TEXT('DATOS ACT CENTRO'!EM3,"dd/mm/aaaa"),$B$21,",",$B$21,"SESION",$B$21,":",$B$21,'DATOS ACT CENTRO'!EM4,$B$21,",",$B$21,"PONENCIA",$B$21,":",$B$21,'DATOS ACT CENTRO'!EM5,$B$21,",",$B$21,"NOLECTIVO",$B$21,":",$B$21,'DATOS ACT CENTRO'!EM9,$B$21,"},")</f>
        <v>{"DIA": "13/01/2022","SESION":"","PONENCIA":"","NOLECTIVO":""},</v>
      </c>
      <c r="CW138" s="0" t="str">
        <f aca="false">CONCATENATE("{",$B$21,"DIA",$B$21,": ",$B$21,TEXT('DATOS ACT CENTRO'!EN3,"dd/mm/aaaa"),$B$21,",",$B$21,"SESION",$B$21,":",$B$21,'DATOS ACT CENTRO'!EN4,$B$21,",",$B$21,"PONENCIA",$B$21,":",$B$21,'DATOS ACT CENTRO'!EN5,$B$21,",",$B$21,"NOLECTIVO",$B$21,":",$B$21,'DATOS ACT CENTRO'!EN9,$B$21,"},")</f>
        <v>{"DIA": "14/01/2022","SESION":"","PONENCIA":"","NOLECTIVO":""},</v>
      </c>
      <c r="CX138" s="0" t="str">
        <f aca="false">CONCATENATE("{",$B$21,"DIA",$B$21,": ",$B$21,TEXT('DATOS ACT CENTRO'!EO3,"dd/mm/aaaa"),$B$21,",",$B$21,"SESION",$B$21,":",$B$21,'DATOS ACT CENTRO'!EO4,$B$21,",",$B$21,"PONENCIA",$B$21,":",$B$21,'DATOS ACT CENTRO'!EO5,$B$21,",",$B$21,"NOLECTIVO",$B$21,":",$B$21,'DATOS ACT CENTRO'!EO9,$B$21,"},")</f>
        <v>{"DIA": "17/01/2022","SESION":"","PONENCIA":"","NOLECTIVO":""},</v>
      </c>
      <c r="CY138" s="0" t="str">
        <f aca="false">CONCATENATE("{",$B$21,"DIA",$B$21,": ",$B$21,TEXT('DATOS ACT CENTRO'!EP3,"dd/mm/aaaa"),$B$21,",",$B$21,"SESION",$B$21,":",$B$21,'DATOS ACT CENTRO'!EP4,$B$21,",",$B$21,"PONENCIA",$B$21,":",$B$21,'DATOS ACT CENTRO'!EP5,$B$21,",",$B$21,"NOLECTIVO",$B$21,":",$B$21,'DATOS ACT CENTRO'!EP9,$B$21,"},")</f>
        <v>{"DIA": "18/01/2022","SESION":"","PONENCIA":"","NOLECTIVO":""},</v>
      </c>
      <c r="CZ138" s="0" t="str">
        <f aca="false">CONCATENATE("{",$B$21,"DIA",$B$21,": ",$B$21,TEXT('DATOS ACT CENTRO'!EQ3,"dd/mm/aaaa"),$B$21,",",$B$21,"SESION",$B$21,":",$B$21,'DATOS ACT CENTRO'!EQ4,$B$21,",",$B$21,"PONENCIA",$B$21,":",$B$21,'DATOS ACT CENTRO'!EQ5,$B$21,",",$B$21,"NOLECTIVO",$B$21,":",$B$21,'DATOS ACT CENTRO'!EQ9,$B$21,"},")</f>
        <v>{"DIA": "19/01/2022","SESION":"","PONENCIA":"","NOLECTIVO":""},</v>
      </c>
      <c r="DA138" s="0" t="str">
        <f aca="false">CONCATENATE("{",$B$21,"DIA",$B$21,": ",$B$21,TEXT('DATOS ACT CENTRO'!ER3,"dd/mm/aaaa"),$B$21,",",$B$21,"SESION",$B$21,":",$B$21,'DATOS ACT CENTRO'!ER4,$B$21,",",$B$21,"PONENCIA",$B$21,":",$B$21,'DATOS ACT CENTRO'!ER5,$B$21,",",$B$21,"NOLECTIVO",$B$21,":",$B$21,'DATOS ACT CENTRO'!ER9,$B$21,"},")</f>
        <v>{"DIA": "20/01/2022","SESION":"","PONENCIA":"","NOLECTIVO":""},</v>
      </c>
      <c r="DB138" s="0" t="str">
        <f aca="false">CONCATENATE("{",$B$21,"DIA",$B$21,": ",$B$21,TEXT('DATOS ACT CENTRO'!ES3,"dd/mm/aaaa"),$B$21,",",$B$21,"SESION",$B$21,":",$B$21,'DATOS ACT CENTRO'!ES4,$B$21,",",$B$21,"PONENCIA",$B$21,":",$B$21,'DATOS ACT CENTRO'!ES5,$B$21,",",$B$21,"NOLECTIVO",$B$21,":",$B$21,'DATOS ACT CENTRO'!ES9,$B$21,"},")</f>
        <v>{"DIA": "21/01/2022","SESION":"","PONENCIA":"","NOLECTIVO":""},</v>
      </c>
      <c r="DC138" s="0" t="str">
        <f aca="false">CONCATENATE("{",$B$21,"DIA",$B$21,": ",$B$21,TEXT('DATOS ACT CENTRO'!ET3,"dd/mm/aaaa"),$B$21,",",$B$21,"SESION",$B$21,":",$B$21,'DATOS ACT CENTRO'!ET4,$B$21,",",$B$21,"PONENCIA",$B$21,":",$B$21,'DATOS ACT CENTRO'!ET5,$B$21,",",$B$21,"NOLECTIVO",$B$21,":",$B$21,'DATOS ACT CENTRO'!ET9,$B$21,"},")</f>
        <v>{"DIA": "24/01/2022","SESION":"","PONENCIA":"","NOLECTIVO":""},</v>
      </c>
      <c r="DD138" s="0" t="str">
        <f aca="false">CONCATENATE("{",$B$21,"DIA",$B$21,": ",$B$21,TEXT('DATOS ACT CENTRO'!EU3,"dd/mm/aaaa"),$B$21,",",$B$21,"SESION",$B$21,":",$B$21,'DATOS ACT CENTRO'!EU4,$B$21,",",$B$21,"PONENCIA",$B$21,":",$B$21,'DATOS ACT CENTRO'!EU5,$B$21,",",$B$21,"NOLECTIVO",$B$21,":",$B$21,'DATOS ACT CENTRO'!EU9,$B$21,"},")</f>
        <v>{"DIA": "25/01/2022","SESION":"","PONENCIA":"","NOLECTIVO":""},</v>
      </c>
      <c r="DE138" s="0" t="str">
        <f aca="false">CONCATENATE("{",$B$21,"DIA",$B$21,": ",$B$21,TEXT('DATOS ACT CENTRO'!EV3,"dd/mm/aaaa"),$B$21,",",$B$21,"SESION",$B$21,":",$B$21,'DATOS ACT CENTRO'!EV4,$B$21,",",$B$21,"PONENCIA",$B$21,":",$B$21,'DATOS ACT CENTRO'!EV5,$B$21,",",$B$21,"NOLECTIVO",$B$21,":",$B$21,'DATOS ACT CENTRO'!EV9,$B$21,"},")</f>
        <v>{"DIA": "26/01/2022","SESION":"","PONENCIA":"","NOLECTIVO":""},</v>
      </c>
      <c r="DF138" s="0" t="str">
        <f aca="false">CONCATENATE("{",$B$21,"DIA",$B$21,": ",$B$21,TEXT('DATOS ACT CENTRO'!EW3,"dd/mm/aaaa"),$B$21,",",$B$21,"SESION",$B$21,":",$B$21,'DATOS ACT CENTRO'!EW4,$B$21,",",$B$21,"PONENCIA",$B$21,":",$B$21,'DATOS ACT CENTRO'!EW5,$B$21,",",$B$21,"NOLECTIVO",$B$21,":",$B$21,'DATOS ACT CENTRO'!EW9,$B$21,"},")</f>
        <v>{"DIA": "27/01/2022","SESION":"","PONENCIA":"","NOLECTIVO":""},</v>
      </c>
      <c r="DG138" s="0" t="str">
        <f aca="false">CONCATENATE("{",$B$21,"DIA",$B$21,": ",$B$21,TEXT('DATOS ACT CENTRO'!EX3,"dd/mm/aaaa"),$B$21,",",$B$21,"SESION",$B$21,":",$B$21,'DATOS ACT CENTRO'!EX4,$B$21,",",$B$21,"PONENCIA",$B$21,":",$B$21,'DATOS ACT CENTRO'!EX5,$B$21,",",$B$21,"NOLECTIVO",$B$21,":",$B$21,'DATOS ACT CENTRO'!EX9,$B$21,"},")</f>
        <v>{"DIA": "28/01/2022","SESION":"","PONENCIA":"","NOLECTIVO":""},</v>
      </c>
      <c r="DH138" s="0" t="str">
        <f aca="false">CONCATENATE("{",$B$21,"DIA",$B$21,": ",$B$21,TEXT('DATOS ACT CENTRO'!EY3,"dd/mm/aaaa"),$B$21,",",$B$21,"SESION",$B$21,":",$B$21,'DATOS ACT CENTRO'!EY4,$B$21,",",$B$21,"PONENCIA",$B$21,":",$B$21,'DATOS ACT CENTRO'!EY5,$B$21,",",$B$21,"NOLECTIVO",$B$21,":",$B$21,'DATOS ACT CENTRO'!EY9,$B$21,"},")</f>
        <v>{"DIA": "31/01/2022","SESION":"","PONENCIA":"","NOLECTIVO":""},</v>
      </c>
      <c r="DI138" s="0" t="str">
        <f aca="false">CONCATENATE("{",$B$21,"DIA",$B$21,": ",$B$21,TEXT('DATOS ACT CENTRO'!EZ3,"dd/mm/aaaa"),$B$21,",",$B$21,"SESION",$B$21,":",$B$21,'DATOS ACT CENTRO'!EZ4,$B$21,",",$B$21,"PONENCIA",$B$21,":",$B$21,'DATOS ACT CENTRO'!EZ5,$B$21,",",$B$21,"NOLECTIVO",$B$21,":",$B$21,'DATOS ACT CENTRO'!EZ9,$B$21,"},")</f>
        <v>{"DIA": "01/02/2022","SESION":"","PONENCIA":"","NOLECTIVO":""},</v>
      </c>
      <c r="DJ138" s="0" t="str">
        <f aca="false">CONCATENATE("{",$B$21,"DIA",$B$21,": ",$B$21,TEXT('DATOS ACT CENTRO'!FA3,"dd/mm/aaaa"),$B$21,",",$B$21,"SESION",$B$21,":",$B$21,'DATOS ACT CENTRO'!FA4,$B$21,",",$B$21,"PONENCIA",$B$21,":",$B$21,'DATOS ACT CENTRO'!FA5,$B$21,",",$B$21,"NOLECTIVO",$B$21,":",$B$21,'DATOS ACT CENTRO'!FA9,$B$21,"},")</f>
        <v>{"DIA": "02/02/2022","SESION":"","PONENCIA":"","NOLECTIVO":""},</v>
      </c>
      <c r="DK138" s="0" t="str">
        <f aca="false">CONCATENATE("{",$B$21,"DIA",$B$21,": ",$B$21,TEXT('DATOS ACT CENTRO'!FB3,"dd/mm/aaaa"),$B$21,",",$B$21,"SESION",$B$21,":",$B$21,'DATOS ACT CENTRO'!FB4,$B$21,",",$B$21,"PONENCIA",$B$21,":",$B$21,'DATOS ACT CENTRO'!FB5,$B$21,",",$B$21,"NOLECTIVO",$B$21,":",$B$21,'DATOS ACT CENTRO'!FB9,$B$21,"},")</f>
        <v>{"DIA": "03/02/2022","SESION":"","PONENCIA":"","NOLECTIVO":""},</v>
      </c>
      <c r="DL138" s="0" t="str">
        <f aca="false">CONCATENATE("{",$B$21,"DIA",$B$21,": ",$B$21,TEXT('DATOS ACT CENTRO'!FC3,"dd/mm/aaaa"),$B$21,",",$B$21,"SESION",$B$21,":",$B$21,'DATOS ACT CENTRO'!FC4,$B$21,",",$B$21,"PONENCIA",$B$21,":",$B$21,'DATOS ACT CENTRO'!FC5,$B$21,",",$B$21,"NOLECTIVO",$B$21,":",$B$21,'DATOS ACT CENTRO'!FC9,$B$21,"},")</f>
        <v>{"DIA": "04/02/2022","SESION":"","PONENCIA":"","NOLECTIVO":""},</v>
      </c>
      <c r="DM138" s="0" t="str">
        <f aca="false">CONCATENATE("{",$B$21,"DIA",$B$21,": ",$B$21,TEXT('DATOS ACT CENTRO'!FD3,"dd/mm/aaaa"),$B$21,",",$B$21,"SESION",$B$21,":",$B$21,'DATOS ACT CENTRO'!FD4,$B$21,",",$B$21,"PONENCIA",$B$21,":",$B$21,'DATOS ACT CENTRO'!FD5,$B$21,",",$B$21,"NOLECTIVO",$B$21,":",$B$21,'DATOS ACT CENTRO'!FD9,$B$21,"},")</f>
        <v>{"DIA": "07/02/2022","SESION":"","PONENCIA":"","NOLECTIVO":""},</v>
      </c>
      <c r="DN138" s="0" t="str">
        <f aca="false">CONCATENATE("{",$B$21,"DIA",$B$21,": ",$B$21,TEXT('DATOS ACT CENTRO'!FE3,"dd/mm/aaaa"),$B$21,",",$B$21,"SESION",$B$21,":",$B$21,'DATOS ACT CENTRO'!FE4,$B$21,",",$B$21,"PONENCIA",$B$21,":",$B$21,'DATOS ACT CENTRO'!FE5,$B$21,",",$B$21,"NOLECTIVO",$B$21,":",$B$21,'DATOS ACT CENTRO'!FE9,$B$21,"},")</f>
        <v>{"DIA": "08/02/2022","SESION":"","PONENCIA":"","NOLECTIVO":""},</v>
      </c>
      <c r="DO138" s="0" t="str">
        <f aca="false">CONCATENATE("{",$B$21,"DIA",$B$21,": ",$B$21,TEXT('DATOS ACT CENTRO'!FF3,"dd/mm/aaaa"),$B$21,",",$B$21,"SESION",$B$21,":",$B$21,'DATOS ACT CENTRO'!FF4,$B$21,",",$B$21,"PONENCIA",$B$21,":",$B$21,'DATOS ACT CENTRO'!FF5,$B$21,",",$B$21,"NOLECTIVO",$B$21,":",$B$21,'DATOS ACT CENTRO'!FF9,$B$21,"},")</f>
        <v>{"DIA": "09/02/2022","SESION":"","PONENCIA":"","NOLECTIVO":""},</v>
      </c>
      <c r="DP138" s="0" t="str">
        <f aca="false">CONCATENATE("{",$B$21,"DIA",$B$21,": ",$B$21,TEXT('DATOS ACT CENTRO'!FG3,"dd/mm/aaaa"),$B$21,",",$B$21,"SESION",$B$21,":",$B$21,'DATOS ACT CENTRO'!FG4,$B$21,",",$B$21,"PONENCIA",$B$21,":",$B$21,'DATOS ACT CENTRO'!FG5,$B$21,",",$B$21,"NOLECTIVO",$B$21,":",$B$21,'DATOS ACT CENTRO'!FG9,$B$21,"},")</f>
        <v>{"DIA": "10/02/2022","SESION":"","PONENCIA":"","NOLECTIVO":""},</v>
      </c>
      <c r="DQ138" s="0" t="str">
        <f aca="false">CONCATENATE("{",$B$21,"DIA",$B$21,": ",$B$21,TEXT('DATOS ACT CENTRO'!FH3,"dd/mm/aaaa"),$B$21,",",$B$21,"SESION",$B$21,":",$B$21,'DATOS ACT CENTRO'!FH4,$B$21,",",$B$21,"PONENCIA",$B$21,":",$B$21,'DATOS ACT CENTRO'!FH5,$B$21,",",$B$21,"NOLECTIVO",$B$21,":",$B$21,'DATOS ACT CENTRO'!FH9,$B$21,"},")</f>
        <v>{"DIA": "11/02/2022","SESION":"","PONENCIA":"","NOLECTIVO":""},</v>
      </c>
      <c r="DR138" s="0" t="str">
        <f aca="false">CONCATENATE("{",$B$21,"DIA",$B$21,": ",$B$21,TEXT('DATOS ACT CENTRO'!FI3,"dd/mm/aaaa"),$B$21,",",$B$21,"SESION",$B$21,":",$B$21,'DATOS ACT CENTRO'!FI4,$B$21,",",$B$21,"PONENCIA",$B$21,":",$B$21,'DATOS ACT CENTRO'!FI5,$B$21,",",$B$21,"NOLECTIVO",$B$21,":",$B$21,'DATOS ACT CENTRO'!FI9,$B$21,"},")</f>
        <v>{"DIA": "14/02/2022","SESION":"","PONENCIA":"","NOLECTIVO":""},</v>
      </c>
      <c r="DS138" s="0" t="str">
        <f aca="false">CONCATENATE("{",$B$21,"DIA",$B$21,": ",$B$21,TEXT('DATOS ACT CENTRO'!FJ3,"dd/mm/aaaa"),$B$21,",",$B$21,"SESION",$B$21,":",$B$21,'DATOS ACT CENTRO'!FJ4,$B$21,",",$B$21,"PONENCIA",$B$21,":",$B$21,'DATOS ACT CENTRO'!FJ5,$B$21,",",$B$21,"NOLECTIVO",$B$21,":",$B$21,'DATOS ACT CENTRO'!FJ9,$B$21,"},")</f>
        <v>{"DIA": "15/02/2022","SESION":"","PONENCIA":"","NOLECTIVO":""},</v>
      </c>
      <c r="DT138" s="0" t="str">
        <f aca="false">CONCATENATE("{",$B$21,"DIA",$B$21,": ",$B$21,TEXT('DATOS ACT CENTRO'!FK3,"dd/mm/aaaa"),$B$21,",",$B$21,"SESION",$B$21,":",$B$21,'DATOS ACT CENTRO'!FK4,$B$21,",",$B$21,"PONENCIA",$B$21,":",$B$21,'DATOS ACT CENTRO'!FK5,$B$21,",",$B$21,"NOLECTIVO",$B$21,":",$B$21,'DATOS ACT CENTRO'!FK9,$B$21,"},")</f>
        <v>{"DIA": "16/02/2022","SESION":"","PONENCIA":"","NOLECTIVO":""},</v>
      </c>
      <c r="DU138" s="0" t="str">
        <f aca="false">CONCATENATE("{",$B$21,"DIA",$B$21,": ",$B$21,TEXT('DATOS ACT CENTRO'!FL3,"dd/mm/aaaa"),$B$21,",",$B$21,"SESION",$B$21,":",$B$21,'DATOS ACT CENTRO'!FL4,$B$21,",",$B$21,"PONENCIA",$B$21,":",$B$21,'DATOS ACT CENTRO'!FL5,$B$21,",",$B$21,"NOLECTIVO",$B$21,":",$B$21,'DATOS ACT CENTRO'!FL9,$B$21,"},")</f>
        <v>{"DIA": "17/02/2022","SESION":"","PONENCIA":"","NOLECTIVO":""},</v>
      </c>
      <c r="DV138" s="0" t="str">
        <f aca="false">CONCATENATE("{",$B$21,"DIA",$B$21,": ",$B$21,TEXT('DATOS ACT CENTRO'!FM3,"dd/mm/aaaa"),$B$21,",",$B$21,"SESION",$B$21,":",$B$21,'DATOS ACT CENTRO'!FM4,$B$21,",",$B$21,"PONENCIA",$B$21,":",$B$21,'DATOS ACT CENTRO'!FM5,$B$21,",",$B$21,"NOLECTIVO",$B$21,":",$B$21,'DATOS ACT CENTRO'!FM9,$B$21,"},")</f>
        <v>{"DIA": "18/02/2022","SESION":"","PONENCIA":"","NOLECTIVO":""},</v>
      </c>
      <c r="DW138" s="0" t="str">
        <f aca="false">CONCATENATE("{",$B$21,"DIA",$B$21,": ",$B$21,TEXT('DATOS ACT CENTRO'!FN3,"dd/mm/aaaa"),$B$21,",",$B$21,"SESION",$B$21,":",$B$21,'DATOS ACT CENTRO'!FN4,$B$21,",",$B$21,"PONENCIA",$B$21,":",$B$21,'DATOS ACT CENTRO'!FN5,$B$21,",",$B$21,"NOLECTIVO",$B$21,":",$B$21,'DATOS ACT CENTRO'!FN9,$B$21,"},")</f>
        <v>{"DIA": "21/02/2022","SESION":"","PONENCIA":"","NOLECTIVO":""},</v>
      </c>
      <c r="DX138" s="0" t="str">
        <f aca="false">CONCATENATE("{",$B$21,"DIA",$B$21,": ",$B$21,TEXT('DATOS ACT CENTRO'!FO3,"dd/mm/aaaa"),$B$21,",",$B$21,"SESION",$B$21,":",$B$21,'DATOS ACT CENTRO'!FO4,$B$21,",",$B$21,"PONENCIA",$B$21,":",$B$21,'DATOS ACT CENTRO'!FO5,$B$21,",",$B$21,"NOLECTIVO",$B$21,":",$B$21,'DATOS ACT CENTRO'!FO9,$B$21,"},")</f>
        <v>{"DIA": "22/02/2022","SESION":"","PONENCIA":"","NOLECTIVO":""},</v>
      </c>
      <c r="DY138" s="0" t="str">
        <f aca="false">CONCATENATE("{",$B$21,"DIA",$B$21,": ",$B$21,TEXT('DATOS ACT CENTRO'!FP3,"dd/mm/aaaa"),$B$21,",",$B$21,"SESION",$B$21,":",$B$21,'DATOS ACT CENTRO'!FP4,$B$21,",",$B$21,"PONENCIA",$B$21,":",$B$21,'DATOS ACT CENTRO'!FP5,$B$21,",",$B$21,"NOLECTIVO",$B$21,":",$B$21,'DATOS ACT CENTRO'!FP9,$B$21,"},")</f>
        <v>{"DIA": "23/02/2022","SESION":"","PONENCIA":"","NOLECTIVO":""},</v>
      </c>
      <c r="DZ138" s="0" t="str">
        <f aca="false">CONCATENATE("{",$B$21,"DIA",$B$21,": ",$B$21,TEXT('DATOS ACT CENTRO'!FQ3,"dd/mm/aaaa"),$B$21,",",$B$21,"SESION",$B$21,":",$B$21,'DATOS ACT CENTRO'!FQ4,$B$21,",",$B$21,"PONENCIA",$B$21,":",$B$21,'DATOS ACT CENTRO'!FQ5,$B$21,",",$B$21,"NOLECTIVO",$B$21,":",$B$21,'DATOS ACT CENTRO'!FQ9,$B$21,"},")</f>
        <v>{"DIA": "24/02/2022","SESION":"","PONENCIA":"","NOLECTIVO":""},</v>
      </c>
      <c r="EA138" s="0" t="str">
        <f aca="false">CONCATENATE("{",$B$21,"DIA",$B$21,": ",$B$21,TEXT('DATOS ACT CENTRO'!FR3,"dd/mm/aaaa"),$B$21,",",$B$21,"SESION",$B$21,":",$B$21,'DATOS ACT CENTRO'!FR4,$B$21,",",$B$21,"PONENCIA",$B$21,":",$B$21,'DATOS ACT CENTRO'!FR5,$B$21,",",$B$21,"NOLECTIVO",$B$21,":",$B$21,'DATOS ACT CENTRO'!FR9,$B$21,"},")</f>
        <v>{"DIA": "25/02/2022","SESION":"","PONENCIA":"","NOLECTIVO":""},</v>
      </c>
      <c r="EB138" s="0" t="str">
        <f aca="false">CONCATENATE("{",$B$21,"DIA",$B$21,": ",$B$21,TEXT('DATOS ACT CENTRO'!FS3,"dd/mm/aaaa"),$B$21,",",$B$21,"SESION",$B$21,":",$B$21,'DATOS ACT CENTRO'!FS4,$B$21,",",$B$21,"PONENCIA",$B$21,":",$B$21,'DATOS ACT CENTRO'!FS5,$B$21,",",$B$21,"NOLECTIVO",$B$21,":",$B$21,'DATOS ACT CENTRO'!FS9,$B$21,"},")</f>
        <v>{"DIA": "28/02/2022","SESION":"","PONENCIA":"","NOLECTIVO":""},</v>
      </c>
      <c r="EC138" s="0" t="str">
        <f aca="false">CONCATENATE("{",$B$21,"DIA",$B$21,": ",$B$21,TEXT('DATOS ACT CENTRO'!FT3,"dd/mm/aaaa"),$B$21,",",$B$21,"SESION",$B$21,":",$B$21,'DATOS ACT CENTRO'!FT4,$B$21,",",$B$21,"PONENCIA",$B$21,":",$B$21,'DATOS ACT CENTRO'!FT5,$B$21,",",$B$21,"NOLECTIVO",$B$21,":",$B$21,'DATOS ACT CENTRO'!FT9,$B$21,"},")</f>
        <v>{"DIA": "01/03/2022","SESION":"","PONENCIA":"","NOLECTIVO":""},</v>
      </c>
      <c r="ED138" s="0" t="str">
        <f aca="false">CONCATENATE("{",$B$21,"DIA",$B$21,": ",$B$21,TEXT('DATOS ACT CENTRO'!FU3,"dd/mm/aaaa"),$B$21,",",$B$21,"SESION",$B$21,":",$B$21,'DATOS ACT CENTRO'!FU4,$B$21,",",$B$21,"PONENCIA",$B$21,":",$B$21,'DATOS ACT CENTRO'!FU5,$B$21,",",$B$21,"NOLECTIVO",$B$21,":",$B$21,'DATOS ACT CENTRO'!FU9,$B$21,"},")</f>
        <v>{"DIA": "02/03/2022","SESION":"","PONENCIA":"","NOLECTIVO":""},</v>
      </c>
      <c r="EE138" s="0" t="str">
        <f aca="false">CONCATENATE("{",$B$21,"DIA",$B$21,": ",$B$21,TEXT('DATOS ACT CENTRO'!FV3,"dd/mm/aaaa"),$B$21,",",$B$21,"SESION",$B$21,":",$B$21,'DATOS ACT CENTRO'!FV4,$B$21,",",$B$21,"PONENCIA",$B$21,":",$B$21,'DATOS ACT CENTRO'!FV5,$B$21,",",$B$21,"NOLECTIVO",$B$21,":",$B$21,'DATOS ACT CENTRO'!FV9,$B$21,"},")</f>
        <v>{"DIA": "03/03/2022","SESION":"","PONENCIA":"","NOLECTIVO":""},</v>
      </c>
      <c r="EF138" s="0" t="str">
        <f aca="false">CONCATENATE("{",$B$21,"DIA",$B$21,": ",$B$21,TEXT('DATOS ACT CENTRO'!FW3,"dd/mm/aaaa"),$B$21,",",$B$21,"SESION",$B$21,":",$B$21,'DATOS ACT CENTRO'!FW4,$B$21,",",$B$21,"PONENCIA",$B$21,":",$B$21,'DATOS ACT CENTRO'!FW5,$B$21,",",$B$21,"NOLECTIVO",$B$21,":",$B$21,'DATOS ACT CENTRO'!FW9,$B$21,"},")</f>
        <v>{"DIA": "04/03/2022","SESION":"","PONENCIA":"","NOLECTIVO":""},</v>
      </c>
      <c r="EG138" s="0" t="str">
        <f aca="false">CONCATENATE("{",$B$21,"DIA",$B$21,": ",$B$21,TEXT('DATOS ACT CENTRO'!FX3,"dd/mm/aaaa"),$B$21,",",$B$21,"SESION",$B$21,":",$B$21,'DATOS ACT CENTRO'!FX4,$B$21,",",$B$21,"PONENCIA",$B$21,":",$B$21,'DATOS ACT CENTRO'!FX5,$B$21,",",$B$21,"NOLECTIVO",$B$21,":",$B$21,'DATOS ACT CENTRO'!FX9,$B$21,"},")</f>
        <v>{"DIA": "07/03/2022","SESION":"","PONENCIA":"","NOLECTIVO":""},</v>
      </c>
      <c r="EH138" s="0" t="str">
        <f aca="false">CONCATENATE("{",$B$21,"DIA",$B$21,": ",$B$21,TEXT('DATOS ACT CENTRO'!FY3,"dd/mm/aaaa"),$B$21,",",$B$21,"SESION",$B$21,":",$B$21,'DATOS ACT CENTRO'!FY4,$B$21,",",$B$21,"PONENCIA",$B$21,":",$B$21,'DATOS ACT CENTRO'!FY5,$B$21,",",$B$21,"NOLECTIVO",$B$21,":",$B$21,'DATOS ACT CENTRO'!FY9,$B$21,"},")</f>
        <v>{"DIA": "08/03/2022","SESION":"","PONENCIA":"","NOLECTIVO":""},</v>
      </c>
      <c r="EI138" s="0" t="str">
        <f aca="false">CONCATENATE("{",$B$21,"DIA",$B$21,": ",$B$21,TEXT('DATOS ACT CENTRO'!FZ3,"dd/mm/aaaa"),$B$21,",",$B$21,"SESION",$B$21,":",$B$21,'DATOS ACT CENTRO'!FZ4,$B$21,",",$B$21,"PONENCIA",$B$21,":",$B$21,'DATOS ACT CENTRO'!FZ5,$B$21,",",$B$21,"NOLECTIVO",$B$21,":",$B$21,'DATOS ACT CENTRO'!FZ9,$B$21,"},")</f>
        <v>{"DIA": "09/03/2022","SESION":"","PONENCIA":"","NOLECTIVO":""},</v>
      </c>
      <c r="EJ138" s="0" t="str">
        <f aca="false">CONCATENATE("{",$B$21,"DIA",$B$21,": ",$B$21,TEXT('DATOS ACT CENTRO'!GA3,"dd/mm/aaaa"),$B$21,",",$B$21,"SESION",$B$21,":",$B$21,'DATOS ACT CENTRO'!GA4,$B$21,",",$B$21,"PONENCIA",$B$21,":",$B$21,'DATOS ACT CENTRO'!GA5,$B$21,",",$B$21,"NOLECTIVO",$B$21,":",$B$21,'DATOS ACT CENTRO'!GA9,$B$21,"},")</f>
        <v>{"DIA": "10/03/2022","SESION":"","PONENCIA":"","NOLECTIVO":""},</v>
      </c>
      <c r="EK138" s="0" t="str">
        <f aca="false">CONCATENATE("{",$B$21,"DIA",$B$21,": ",$B$21,TEXT('DATOS ACT CENTRO'!GB3,"dd/mm/aaaa"),$B$21,",",$B$21,"SESION",$B$21,":",$B$21,'DATOS ACT CENTRO'!GB4,$B$21,",",$B$21,"PONENCIA",$B$21,":",$B$21,'DATOS ACT CENTRO'!GB5,$B$21,",",$B$21,"NOLECTIVO",$B$21,":",$B$21,'DATOS ACT CENTRO'!GB9,$B$21,"},")</f>
        <v>{"DIA": "11/03/2022","SESION":"","PONENCIA":"","NOLECTIVO":""},</v>
      </c>
      <c r="EL138" s="0" t="str">
        <f aca="false">CONCATENATE("{",$B$21,"DIA",$B$21,": ",$B$21,TEXT('DATOS ACT CENTRO'!GC3,"dd/mm/aaaa"),$B$21,",",$B$21,"SESION",$B$21,":",$B$21,'DATOS ACT CENTRO'!GC4,$B$21,",",$B$21,"PONENCIA",$B$21,":",$B$21,'DATOS ACT CENTRO'!GC5,$B$21,",",$B$21,"NOLECTIVO",$B$21,":",$B$21,'DATOS ACT CENTRO'!GC9,$B$21,"},")</f>
        <v>{"DIA": "14/03/2022","SESION":"","PONENCIA":"","NOLECTIVO":""},</v>
      </c>
      <c r="EM138" s="0" t="str">
        <f aca="false">CONCATENATE("{",$B$21,"DIA",$B$21,": ",$B$21,TEXT('DATOS ACT CENTRO'!GD3,"dd/mm/aaaa"),$B$21,",",$B$21,"SESION",$B$21,":",$B$21,'DATOS ACT CENTRO'!GD4,$B$21,",",$B$21,"PONENCIA",$B$21,":",$B$21,'DATOS ACT CENTRO'!GD5,$B$21,",",$B$21,"NOLECTIVO",$B$21,":",$B$21,'DATOS ACT CENTRO'!GD9,$B$21,"},")</f>
        <v>{"DIA": "15/03/2022","SESION":"","PONENCIA":"","NOLECTIVO":""},</v>
      </c>
      <c r="EN138" s="0" t="str">
        <f aca="false">CONCATENATE("{",$B$21,"DIA",$B$21,": ",$B$21,TEXT('DATOS ACT CENTRO'!GE3,"dd/mm/aaaa"),$B$21,",",$B$21,"SESION",$B$21,":",$B$21,'DATOS ACT CENTRO'!GE4,$B$21,",",$B$21,"PONENCIA",$B$21,":",$B$21,'DATOS ACT CENTRO'!GE5,$B$21,",",$B$21,"NOLECTIVO",$B$21,":",$B$21,'DATOS ACT CENTRO'!GE9,$B$21,"},")</f>
        <v>{"DIA": "16/03/2022","SESION":"","PONENCIA":"","NOLECTIVO":""},</v>
      </c>
      <c r="EO138" s="0" t="str">
        <f aca="false">CONCATENATE("{",$B$21,"DIA",$B$21,": ",$B$21,TEXT('DATOS ACT CENTRO'!GF3,"dd/mm/aaaa"),$B$21,",",$B$21,"SESION",$B$21,":",$B$21,'DATOS ACT CENTRO'!GF4,$B$21,",",$B$21,"PONENCIA",$B$21,":",$B$21,'DATOS ACT CENTRO'!GF5,$B$21,",",$B$21,"NOLECTIVO",$B$21,":",$B$21,'DATOS ACT CENTRO'!GF9,$B$21,"},")</f>
        <v>{"DIA": "17/03/2022","SESION":"","PONENCIA":"","NOLECTIVO":""},</v>
      </c>
      <c r="EP138" s="0" t="str">
        <f aca="false">CONCATENATE("{",$B$21,"DIA",$B$21,": ",$B$21,TEXT('DATOS ACT CENTRO'!GG3,"dd/mm/aaaa"),$B$21,",",$B$21,"SESION",$B$21,":",$B$21,'DATOS ACT CENTRO'!GG4,$B$21,",",$B$21,"PONENCIA",$B$21,":",$B$21,'DATOS ACT CENTRO'!GG5,$B$21,",",$B$21,"NOLECTIVO",$B$21,":",$B$21,'DATOS ACT CENTRO'!GG9,$B$21,"},")</f>
        <v>{"DIA": "18/03/2022","SESION":"","PONENCIA":"","NOLECTIVO":""},</v>
      </c>
      <c r="EQ138" s="0" t="str">
        <f aca="false">CONCATENATE("{",$B$21,"DIA",$B$21,": ",$B$21,TEXT('DATOS ACT CENTRO'!GH3,"dd/mm/aaaa"),$B$21,",",$B$21,"SESION",$B$21,":",$B$21,'DATOS ACT CENTRO'!GH4,$B$21,",",$B$21,"PONENCIA",$B$21,":",$B$21,'DATOS ACT CENTRO'!GH5,$B$21,",",$B$21,"NOLECTIVO",$B$21,":",$B$21,'DATOS ACT CENTRO'!GH9,$B$21,"},")</f>
        <v>{"DIA": "21/03/2022","SESION":"","PONENCIA":"","NOLECTIVO":""},</v>
      </c>
      <c r="ER138" s="0" t="str">
        <f aca="false">CONCATENATE("{",$B$21,"DIA",$B$21,": ",$B$21,TEXT('DATOS ACT CENTRO'!GI3,"dd/mm/aaaa"),$B$21,",",$B$21,"SESION",$B$21,":",$B$21,'DATOS ACT CENTRO'!GI4,$B$21,",",$B$21,"PONENCIA",$B$21,":",$B$21,'DATOS ACT CENTRO'!GI5,$B$21,",",$B$21,"NOLECTIVO",$B$21,":",$B$21,'DATOS ACT CENTRO'!GI9,$B$21,"},")</f>
        <v>{"DIA": "22/03/2022","SESION":"","PONENCIA":"","NOLECTIVO":""},</v>
      </c>
      <c r="ES138" s="0" t="str">
        <f aca="false">CONCATENATE("{",$B$21,"DIA",$B$21,": ",$B$21,TEXT('DATOS ACT CENTRO'!GJ3,"dd/mm/aaaa"),$B$21,",",$B$21,"SESION",$B$21,":",$B$21,'DATOS ACT CENTRO'!GJ4,$B$21,",",$B$21,"PONENCIA",$B$21,":",$B$21,'DATOS ACT CENTRO'!GJ5,$B$21,",",$B$21,"NOLECTIVO",$B$21,":",$B$21,'DATOS ACT CENTRO'!GJ9,$B$21,"},")</f>
        <v>{"DIA": "23/03/2022","SESION":"","PONENCIA":"","NOLECTIVO":""},</v>
      </c>
      <c r="ET138" s="0" t="str">
        <f aca="false">CONCATENATE("{",$B$21,"DIA",$B$21,": ",$B$21,TEXT('DATOS ACT CENTRO'!GK3,"dd/mm/aaaa"),$B$21,",",$B$21,"SESION",$B$21,":",$B$21,'DATOS ACT CENTRO'!GK4,$B$21,",",$B$21,"PONENCIA",$B$21,":",$B$21,'DATOS ACT CENTRO'!GK5,$B$21,",",$B$21,"NOLECTIVO",$B$21,":",$B$21,'DATOS ACT CENTRO'!GK9,$B$21,"},")</f>
        <v>{"DIA": "24/03/2022","SESION":"","PONENCIA":"","NOLECTIVO":""},</v>
      </c>
      <c r="EU138" s="0" t="str">
        <f aca="false">CONCATENATE("{",$B$21,"DIA",$B$21,": ",$B$21,TEXT('DATOS ACT CENTRO'!GL3,"dd/mm/aaaa"),$B$21,",",$B$21,"SESION",$B$21,":",$B$21,'DATOS ACT CENTRO'!GL4,$B$21,",",$B$21,"PONENCIA",$B$21,":",$B$21,'DATOS ACT CENTRO'!GL5,$B$21,",",$B$21,"NOLECTIVO",$B$21,":",$B$21,'DATOS ACT CENTRO'!GL9,$B$21,"},")</f>
        <v>{"DIA": "25/03/2022","SESION":"","PONENCIA":"","NOLECTIVO":""},</v>
      </c>
      <c r="EV138" s="0" t="str">
        <f aca="false">CONCATENATE("{",$B$21,"DIA",$B$21,": ",$B$21,TEXT('DATOS ACT CENTRO'!GM3,"dd/mm/aaaa"),$B$21,",",$B$21,"SESION",$B$21,":",$B$21,'DATOS ACT CENTRO'!GM4,$B$21,",",$B$21,"PONENCIA",$B$21,":",$B$21,'DATOS ACT CENTRO'!GM5,$B$21,",",$B$21,"NOLECTIVO",$B$21,":",$B$21,'DATOS ACT CENTRO'!GM9,$B$21,"},")</f>
        <v>{"DIA": "28/03/2022","SESION":"","PONENCIA":"","NOLECTIVO":""},</v>
      </c>
      <c r="EW138" s="0" t="str">
        <f aca="false">CONCATENATE("{",$B$21,"DIA",$B$21,": ",$B$21,TEXT('DATOS ACT CENTRO'!GN3,"dd/mm/aaaa"),$B$21,",",$B$21,"SESION",$B$21,":",$B$21,'DATOS ACT CENTRO'!GN4,$B$21,",",$B$21,"PONENCIA",$B$21,":",$B$21,'DATOS ACT CENTRO'!GN5,$B$21,",",$B$21,"NOLECTIVO",$B$21,":",$B$21,'DATOS ACT CENTRO'!GN9,$B$21,"},")</f>
        <v>{"DIA": "29/03/2022","SESION":"","PONENCIA":"","NOLECTIVO":""},</v>
      </c>
      <c r="EX138" s="0" t="str">
        <f aca="false">CONCATENATE("{",$B$21,"DIA",$B$21,": ",$B$21,TEXT('DATOS ACT CENTRO'!GO3,"dd/mm/aaaa"),$B$21,",",$B$21,"SESION",$B$21,":",$B$21,'DATOS ACT CENTRO'!GO4,$B$21,",",$B$21,"PONENCIA",$B$21,":",$B$21,'DATOS ACT CENTRO'!GO5,$B$21,",",$B$21,"NOLECTIVO",$B$21,":",$B$21,'DATOS ACT CENTRO'!GO9,$B$21,"},")</f>
        <v>{"DIA": "30/03/2022","SESION":"","PONENCIA":"","NOLECTIVO":""},</v>
      </c>
      <c r="EY138" s="0" t="str">
        <f aca="false">CONCATENATE("{",$B$21,"DIA",$B$21,": ",$B$21,TEXT('DATOS ACT CENTRO'!GP3,"dd/mm/aaaa"),$B$21,",",$B$21,"SESION",$B$21,":",$B$21,'DATOS ACT CENTRO'!GP4,$B$21,",",$B$21,"PONENCIA",$B$21,":",$B$21,'DATOS ACT CENTRO'!GP5,$B$21,",",$B$21,"NOLECTIVO",$B$21,":",$B$21,'DATOS ACT CENTRO'!GP9,$B$21,"},")</f>
        <v>{"DIA": "31/03/2022","SESION":"","PONENCIA":"","NOLECTIVO":""},</v>
      </c>
      <c r="EZ138" s="0" t="str">
        <f aca="false">CONCATENATE("{",$B$21,"DIA",$B$21,": ",$B$21,TEXT('DATOS ACT CENTRO'!GQ3,"dd/mm/aaaa"),$B$21,",",$B$21,"SESION",$B$21,":",$B$21,'DATOS ACT CENTRO'!GQ4,$B$21,",",$B$21,"PONENCIA",$B$21,":",$B$21,'DATOS ACT CENTRO'!GQ5,$B$21,",",$B$21,"NOLECTIVO",$B$21,":",$B$21,'DATOS ACT CENTRO'!GQ9,$B$21,"},")</f>
        <v>{"DIA": "01/04/2022","SESION":"","PONENCIA":"","NOLECTIVO":""},</v>
      </c>
      <c r="FA138" s="0" t="str">
        <f aca="false">CONCATENATE("{",$B$21,"DIA",$B$21,": ",$B$21,TEXT('DATOS ACT CENTRO'!GR3,"dd/mm/aaaa"),$B$21,",",$B$21,"SESION",$B$21,":",$B$21,'DATOS ACT CENTRO'!GR4,$B$21,",",$B$21,"PONENCIA",$B$21,":",$B$21,'DATOS ACT CENTRO'!GR5,$B$21,",",$B$21,"NOLECTIVO",$B$21,":",$B$21,'DATOS ACT CENTRO'!GR9,$B$21,"},")</f>
        <v>{"DIA": "04/04/2022","SESION":"","PONENCIA":"","NOLECTIVO":""},</v>
      </c>
      <c r="FB138" s="0" t="str">
        <f aca="false">CONCATENATE("{",$B$21,"DIA",$B$21,": ",$B$21,TEXT('DATOS ACT CENTRO'!GS3,"dd/mm/aaaa"),$B$21,",",$B$21,"SESION",$B$21,":",$B$21,'DATOS ACT CENTRO'!GS4,$B$21,",",$B$21,"PONENCIA",$B$21,":",$B$21,'DATOS ACT CENTRO'!GS5,$B$21,",",$B$21,"NOLECTIVO",$B$21,":",$B$21,'DATOS ACT CENTRO'!GS9,$B$21,"},")</f>
        <v>{"DIA": "05/04/2022","SESION":"","PONENCIA":"","NOLECTIVO":""},</v>
      </c>
      <c r="FC138" s="0" t="str">
        <f aca="false">CONCATENATE("{",$B$21,"DIA",$B$21,": ",$B$21,TEXT('DATOS ACT CENTRO'!GT3,"dd/mm/aaaa"),$B$21,",",$B$21,"SESION",$B$21,":",$B$21,'DATOS ACT CENTRO'!GT4,$B$21,",",$B$21,"PONENCIA",$B$21,":",$B$21,'DATOS ACT CENTRO'!GT5,$B$21,",",$B$21,"NOLECTIVO",$B$21,":",$B$21,'DATOS ACT CENTRO'!GT9,$B$21,"},")</f>
        <v>{"DIA": "06/04/2022","SESION":"","PONENCIA":"","NOLECTIVO":""},</v>
      </c>
      <c r="FD138" s="0" t="str">
        <f aca="false">CONCATENATE("{",$B$21,"DIA",$B$21,": ",$B$21,TEXT('DATOS ACT CENTRO'!GU3,"dd/mm/aaaa"),$B$21,",",$B$21,"SESION",$B$21,":",$B$21,'DATOS ACT CENTRO'!GU4,$B$21,",",$B$21,"PONENCIA",$B$21,":",$B$21,'DATOS ACT CENTRO'!GU5,$B$21,",",$B$21,"NOLECTIVO",$B$21,":",$B$21,'DATOS ACT CENTRO'!GU9,$B$21,"},")</f>
        <v>{"DIA": "07/04/2022","SESION":"","PONENCIA":"","NOLECTIVO":""},</v>
      </c>
      <c r="FE138" s="0" t="str">
        <f aca="false">CONCATENATE("{",$B$21,"DIA",$B$21,": ",$B$21,TEXT('DATOS ACT CENTRO'!GV3,"dd/mm/aaaa"),$B$21,",",$B$21,"SESION",$B$21,":",$B$21,'DATOS ACT CENTRO'!GV4,$B$21,",",$B$21,"PONENCIA",$B$21,":",$B$21,'DATOS ACT CENTRO'!GV5,$B$21,",",$B$21,"NOLECTIVO",$B$21,":",$B$21,'DATOS ACT CENTRO'!GV9,$B$21,"},")</f>
        <v>{"DIA": "08/04/2022","SESION":"","PONENCIA":"","NOLECTIVO":"NL"},</v>
      </c>
      <c r="FF138" s="0" t="str">
        <f aca="false">CONCATENATE("{",$B$21,"DIA",$B$21,": ",$B$21,TEXT('DATOS ACT CENTRO'!GW3,"dd/mm/aaaa"),$B$21,",",$B$21,"SESION",$B$21,":",$B$21,'DATOS ACT CENTRO'!GW4,$B$21,",",$B$21,"PONENCIA",$B$21,":",$B$21,'DATOS ACT CENTRO'!GW5,$B$21,",",$B$21,"NOLECTIVO",$B$21,":",$B$21,'DATOS ACT CENTRO'!GW9,$B$21,"},")</f>
        <v>{"DIA": "11/04/2022","SESION":"","PONENCIA":"","NOLECTIVO":"NL"},</v>
      </c>
      <c r="FG138" s="0" t="str">
        <f aca="false">CONCATENATE("{",$B$21,"DIA",$B$21,": ",$B$21,TEXT('DATOS ACT CENTRO'!GX3,"dd/mm/aaaa"),$B$21,",",$B$21,"SESION",$B$21,":",$B$21,'DATOS ACT CENTRO'!GX4,$B$21,",",$B$21,"PONENCIA",$B$21,":",$B$21,'DATOS ACT CENTRO'!GX5,$B$21,",",$B$21,"NOLECTIVO",$B$21,":",$B$21,'DATOS ACT CENTRO'!GX9,$B$21,"},")</f>
        <v>{"DIA": "12/04/2022","SESION":"","PONENCIA":"","NOLECTIVO":"NL"},</v>
      </c>
      <c r="FH138" s="0" t="str">
        <f aca="false">CONCATENATE("{",$B$21,"DIA",$B$21,": ",$B$21,TEXT('DATOS ACT CENTRO'!GY3,"dd/mm/aaaa"),$B$21,",",$B$21,"SESION",$B$21,":",$B$21,'DATOS ACT CENTRO'!GY4,$B$21,",",$B$21,"PONENCIA",$B$21,":",$B$21,'DATOS ACT CENTRO'!GY5,$B$21,",",$B$21,"NOLECTIVO",$B$21,":",$B$21,'DATOS ACT CENTRO'!GY9,$B$21,"},")</f>
        <v>{"DIA": "13/04/2022","SESION":"","PONENCIA":"","NOLECTIVO":"NL"},</v>
      </c>
      <c r="FI138" s="0" t="str">
        <f aca="false">CONCATENATE("{",$B$21,"DIA",$B$21,": ",$B$21,TEXT('DATOS ACT CENTRO'!GZ3,"dd/mm/aaaa"),$B$21,",",$B$21,"SESION",$B$21,":",$B$21,'DATOS ACT CENTRO'!GZ4,$B$21,",",$B$21,"PONENCIA",$B$21,":",$B$21,'DATOS ACT CENTRO'!GZ5,$B$21,",",$B$21,"NOLECTIVO",$B$21,":",$B$21,'DATOS ACT CENTRO'!GZ9,$B$21,"},")</f>
        <v>{"DIA": "14/04/2022","SESION":"","PONENCIA":"","NOLECTIVO":"NL"},</v>
      </c>
      <c r="FJ138" s="0" t="str">
        <f aca="false">CONCATENATE("{",$B$21,"DIA",$B$21,": ",$B$21,TEXT('DATOS ACT CENTRO'!HA3,"dd/mm/aaaa"),$B$21,",",$B$21,"SESION",$B$21,":",$B$21,'DATOS ACT CENTRO'!HA4,$B$21,",",$B$21,"PONENCIA",$B$21,":",$B$21,'DATOS ACT CENTRO'!HA5,$B$21,",",$B$21,"NOLECTIVO",$B$21,":",$B$21,'DATOS ACT CENTRO'!HA9,$B$21,"},")</f>
        <v>{"DIA": "15/04/2022","SESION":"","PONENCIA":"","NOLECTIVO":"NL"},</v>
      </c>
      <c r="FK138" s="0" t="str">
        <f aca="false">CONCATENATE("{",$B$21,"DIA",$B$21,": ",$B$21,TEXT('DATOS ACT CENTRO'!HB3,"dd/mm/aaaa"),$B$21,",",$B$21,"SESION",$B$21,":",$B$21,'DATOS ACT CENTRO'!HB4,$B$21,",",$B$21,"PONENCIA",$B$21,":",$B$21,'DATOS ACT CENTRO'!HB5,$B$21,",",$B$21,"NOLECTIVO",$B$21,":",$B$21,'DATOS ACT CENTRO'!HB9,$B$21,"},")</f>
        <v>{"DIA": "18/04/2022","SESION":"","PONENCIA":"","NOLECTIVO":"NL"},</v>
      </c>
      <c r="FL138" s="0" t="str">
        <f aca="false">CONCATENATE("{",$B$21,"DIA",$B$21,": ",$B$21,TEXT('DATOS ACT CENTRO'!HC3,"dd/mm/aaaa"),$B$21,",",$B$21,"SESION",$B$21,":",$B$21,'DATOS ACT CENTRO'!HC4,$B$21,",",$B$21,"PONENCIA",$B$21,":",$B$21,'DATOS ACT CENTRO'!HC5,$B$21,",",$B$21,"NOLECTIVO",$B$21,":",$B$21,'DATOS ACT CENTRO'!HC9,$B$21,"},")</f>
        <v>{"DIA": "19/04/2022","SESION":"","PONENCIA":"","NOLECTIVO":""},</v>
      </c>
      <c r="FM138" s="0" t="str">
        <f aca="false">CONCATENATE("{",$B$21,"DIA",$B$21,": ",$B$21,TEXT('DATOS ACT CENTRO'!HD3,"dd/mm/aaaa"),$B$21,",",$B$21,"SESION",$B$21,":",$B$21,'DATOS ACT CENTRO'!HD4,$B$21,",",$B$21,"PONENCIA",$B$21,":",$B$21,'DATOS ACT CENTRO'!HD5,$B$21,",",$B$21,"NOLECTIVO",$B$21,":",$B$21,'DATOS ACT CENTRO'!HD9,$B$21,"},")</f>
        <v>{"DIA": "20/04/2022","SESION":"","PONENCIA":"","NOLECTIVO":""},</v>
      </c>
      <c r="FN138" s="0" t="str">
        <f aca="false">CONCATENATE("{",$B$21,"DIA",$B$21,": ",$B$21,TEXT('DATOS ACT CENTRO'!HE3,"dd/mm/aaaa"),$B$21,",",$B$21,"SESION",$B$21,":",$B$21,'DATOS ACT CENTRO'!HE4,$B$21,",",$B$21,"PONENCIA",$B$21,":",$B$21,'DATOS ACT CENTRO'!HE5,$B$21,",",$B$21,"NOLECTIVO",$B$21,":",$B$21,'DATOS ACT CENTRO'!HE9,$B$21,"},")</f>
        <v>{"DIA": "21/04/2022","SESION":"","PONENCIA":"","NOLECTIVO":""},</v>
      </c>
      <c r="FO138" s="0" t="str">
        <f aca="false">CONCATENATE("{",$B$21,"DIA",$B$21,": ",$B$21,TEXT('DATOS ACT CENTRO'!HF3,"dd/mm/aaaa"),$B$21,",",$B$21,"SESION",$B$21,":",$B$21,'DATOS ACT CENTRO'!HF4,$B$21,",",$B$21,"PONENCIA",$B$21,":",$B$21,'DATOS ACT CENTRO'!HF5,$B$21,",",$B$21,"NOLECTIVO",$B$21,":",$B$21,'DATOS ACT CENTRO'!HF9,$B$21,"},")</f>
        <v>{"DIA": "22/04/2022","SESION":"","PONENCIA":"","NOLECTIVO":""},</v>
      </c>
      <c r="FP138" s="0" t="str">
        <f aca="false">CONCATENATE("{",$B$21,"DIA",$B$21,": ",$B$21,TEXT('DATOS ACT CENTRO'!HG3,"dd/mm/aaaa"),$B$21,",",$B$21,"SESION",$B$21,":",$B$21,'DATOS ACT CENTRO'!HG4,$B$21,",",$B$21,"PONENCIA",$B$21,":",$B$21,'DATOS ACT CENTRO'!HG5,$B$21,",",$B$21,"NOLECTIVO",$B$21,":",$B$21,'DATOS ACT CENTRO'!HG9,$B$21,"},")</f>
        <v>{"DIA": "25/04/2022","SESION":"","PONENCIA":"","NOLECTIVO":""},</v>
      </c>
      <c r="FQ138" s="0" t="str">
        <f aca="false">CONCATENATE("{",$B$21,"DIA",$B$21,": ",$B$21,TEXT('DATOS ACT CENTRO'!HH3,"dd/mm/aaaa"),$B$21,",",$B$21,"SESION",$B$21,":",$B$21,'DATOS ACT CENTRO'!HH4,$B$21,",",$B$21,"PONENCIA",$B$21,":",$B$21,'DATOS ACT CENTRO'!HH5,$B$21,",",$B$21,"NOLECTIVO",$B$21,":",$B$21,'DATOS ACT CENTRO'!HH9,$B$21,"},")</f>
        <v>{"DIA": "26/04/2022","SESION":"","PONENCIA":"","NOLECTIVO":""},</v>
      </c>
      <c r="FR138" s="0" t="str">
        <f aca="false">CONCATENATE("{",$B$21,"DIA",$B$21,": ",$B$21,TEXT('DATOS ACT CENTRO'!HI3,"dd/mm/aaaa"),$B$21,",",$B$21,"SESION",$B$21,":",$B$21,'DATOS ACT CENTRO'!HI4,$B$21,",",$B$21,"PONENCIA",$B$21,":",$B$21,'DATOS ACT CENTRO'!HI5,$B$21,",",$B$21,"NOLECTIVO",$B$21,":",$B$21,'DATOS ACT CENTRO'!HI9,$B$21,"},")</f>
        <v>{"DIA": "27/04/2022","SESION":"","PONENCIA":"","NOLECTIVO":""},</v>
      </c>
      <c r="FS138" s="0" t="str">
        <f aca="false">CONCATENATE("{",$B$21,"DIA",$B$21,": ",$B$21,TEXT('DATOS ACT CENTRO'!HJ3,"dd/mm/aaaa"),$B$21,",",$B$21,"SESION",$B$21,":",$B$21,'DATOS ACT CENTRO'!HJ4,$B$21,",",$B$21,"PONENCIA",$B$21,":",$B$21,'DATOS ACT CENTRO'!HJ5,$B$21,",",$B$21,"NOLECTIVO",$B$21,":",$B$21,'DATOS ACT CENTRO'!HJ9,$B$21,"},")</f>
        <v>{"DIA": "28/04/2022","SESION":"","PONENCIA":"","NOLECTIVO":""},</v>
      </c>
      <c r="FT138" s="0" t="str">
        <f aca="false">CONCATENATE("{",$B$21,"DIA",$B$21,": ",$B$21,TEXT('DATOS ACT CENTRO'!HK3,"dd/mm/aaaa"),$B$21,",",$B$21,"SESION",$B$21,":",$B$21,'DATOS ACT CENTRO'!HK4,$B$21,",",$B$21,"PONENCIA",$B$21,":",$B$21,'DATOS ACT CENTRO'!HK5,$B$21,",",$B$21,"NOLECTIVO",$B$21,":",$B$21,'DATOS ACT CENTRO'!HK9,$B$21,"},")</f>
        <v>{"DIA": "29/04/2022","SESION":"","PONENCIA":"","NOLECTIVO":""},</v>
      </c>
      <c r="FU138" s="0" t="str">
        <f aca="false">CONCATENATE("{",$B$21,"DIA",$B$21,": ",$B$21,TEXT('DATOS ACT CENTRO'!HL3,"dd/mm/aaaa"),$B$21,",",$B$21,"SESION",$B$21,":",$B$21,'DATOS ACT CENTRO'!HL4,$B$21,",",$B$21,"PONENCIA",$B$21,":",$B$21,'DATOS ACT CENTRO'!HL5,$B$21,",",$B$21,"NOLECTIVO",$B$21,":",$B$21,'DATOS ACT CENTRO'!HL9,$B$21,"},")</f>
        <v>{"DIA": "02/05/2022","SESION":"","PONENCIA":"","NOLECTIVO":"NL"},</v>
      </c>
      <c r="FV138" s="0" t="str">
        <f aca="false">CONCATENATE("{",$B$21,"DIA",$B$21,": ",$B$21,TEXT('DATOS ACT CENTRO'!HM3,"dd/mm/aaaa"),$B$21,",",$B$21,"SESION",$B$21,":",$B$21,'DATOS ACT CENTRO'!HM4,$B$21,",",$B$21,"PONENCIA",$B$21,":",$B$21,'DATOS ACT CENTRO'!HM5,$B$21,",",$B$21,"NOLECTIVO",$B$21,":",$B$21,'DATOS ACT CENTRO'!HM9,$B$21,"},")</f>
        <v>{"DIA": "03/05/2022","SESION":"","PONENCIA":"","NOLECTIVO":""},</v>
      </c>
      <c r="FW138" s="0" t="str">
        <f aca="false">CONCATENATE("{",$B$21,"DIA",$B$21,": ",$B$21,TEXT('DATOS ACT CENTRO'!HN3,"dd/mm/aaaa"),$B$21,",",$B$21,"SESION",$B$21,":",$B$21,'DATOS ACT CENTRO'!HN4,$B$21,",",$B$21,"PONENCIA",$B$21,":",$B$21,'DATOS ACT CENTRO'!HN5,$B$21,",",$B$21,"NOLECTIVO",$B$21,":",$B$21,'DATOS ACT CENTRO'!HN9,$B$21,"},")</f>
        <v>{"DIA": "04/05/2022","SESION":"","PONENCIA":"","NOLECTIVO":""},</v>
      </c>
      <c r="FX138" s="0" t="str">
        <f aca="false">CONCATENATE("{",$B$21,"DIA",$B$21,": ",$B$21,TEXT('DATOS ACT CENTRO'!HO3,"dd/mm/aaaa"),$B$21,",",$B$21,"SESION",$B$21,":",$B$21,'DATOS ACT CENTRO'!HO4,$B$21,",",$B$21,"PONENCIA",$B$21,":",$B$21,'DATOS ACT CENTRO'!HO5,$B$21,",",$B$21,"NOLECTIVO",$B$21,":",$B$21,'DATOS ACT CENTRO'!HO9,$B$21,"},")</f>
        <v>{"DIA": "05/05/2022","SESION":"","PONENCIA":"","NOLECTIVO":""},</v>
      </c>
      <c r="FY138" s="0" t="str">
        <f aca="false">CONCATENATE("{",$B$21,"DIA",$B$21,": ",$B$21,TEXT('DATOS ACT CENTRO'!HP3,"dd/mm/aaaa"),$B$21,",",$B$21,"SESION",$B$21,":",$B$21,'DATOS ACT CENTRO'!HP4,$B$21,",",$B$21,"PONENCIA",$B$21,":",$B$21,'DATOS ACT CENTRO'!HP5,$B$21,",",$B$21,"NOLECTIVO",$B$21,":",$B$21,'DATOS ACT CENTRO'!HP9,$B$21,"},")</f>
        <v>{"DIA": "06/05/2022","SESION":"","PONENCIA":"","NOLECTIVO":""},</v>
      </c>
      <c r="FZ138" s="0" t="str">
        <f aca="false">CONCATENATE("{",$B$21,"DIA",$B$21,": ",$B$21,TEXT('DATOS ACT CENTRO'!HQ3,"dd/mm/aaaa"),$B$21,",",$B$21,"SESION",$B$21,":",$B$21,'DATOS ACT CENTRO'!HQ4,$B$21,",",$B$21,"PONENCIA",$B$21,":",$B$21,'DATOS ACT CENTRO'!HQ5,$B$21,",",$B$21,"NOLECTIVO",$B$21,":",$B$21,'DATOS ACT CENTRO'!HQ9,$B$21,"},")</f>
        <v>{"DIA": "09/05/2022","SESION":"","PONENCIA":"","NOLECTIVO":""},</v>
      </c>
      <c r="GA138" s="0" t="str">
        <f aca="false">CONCATENATE("{",$B$21,"DIA",$B$21,": ",$B$21,TEXT('DATOS ACT CENTRO'!HR3,"dd/mm/aaaa"),$B$21,",",$B$21,"SESION",$B$21,":",$B$21,'DATOS ACT CENTRO'!HR4,$B$21,",",$B$21,"PONENCIA",$B$21,":",$B$21,'DATOS ACT CENTRO'!HR5,$B$21,",",$B$21,"NOLECTIVO",$B$21,":",$B$21,'DATOS ACT CENTRO'!HR9,$B$21,"},")</f>
        <v>{"DIA": "10/05/2022","SESION":"","PONENCIA":"","NOLECTIVO":""},</v>
      </c>
      <c r="GB138" s="0" t="str">
        <f aca="false">CONCATENATE("{",$B$21,"DIA",$B$21,": ",$B$21,TEXT('DATOS ACT CENTRO'!HS3,"dd/mm/aaaa"),$B$21,",",$B$21,"SESION",$B$21,":",$B$21,'DATOS ACT CENTRO'!HS4,$B$21,",",$B$21,"PONENCIA",$B$21,":",$B$21,'DATOS ACT CENTRO'!HS5,$B$21,",",$B$21,"NOLECTIVO",$B$21,":",$B$21,'DATOS ACT CENTRO'!HS9,$B$21,"},")</f>
        <v>{"DIA": "11/05/2022","SESION":"","PONENCIA":"","NOLECTIVO":""},</v>
      </c>
      <c r="GC138" s="0" t="str">
        <f aca="false">CONCATENATE("{",$B$21,"DIA",$B$21,": ",$B$21,TEXT('DATOS ACT CENTRO'!HT3,"dd/mm/aaaa"),$B$21,",",$B$21,"SESION",$B$21,":",$B$21,'DATOS ACT CENTRO'!HT4,$B$21,",",$B$21,"PONENCIA",$B$21,":",$B$21,'DATOS ACT CENTRO'!HT5,$B$21,",",$B$21,"NOLECTIVO",$B$21,":",$B$21,'DATOS ACT CENTRO'!HT9,$B$21,"},")</f>
        <v>{"DIA": "12/05/2022","SESION":"","PONENCIA":"","NOLECTIVO":""},</v>
      </c>
      <c r="GD138" s="0" t="str">
        <f aca="false">CONCATENATE("{",$B$21,"DIA",$B$21,": ",$B$21,TEXT('DATOS ACT CENTRO'!HU3,"dd/mm/aaaa"),$B$21,",",$B$21,"SESION",$B$21,":",$B$21,'DATOS ACT CENTRO'!HU4,$B$21,",",$B$21,"PONENCIA",$B$21,":",$B$21,'DATOS ACT CENTRO'!HU5,$B$21,",",$B$21,"NOLECTIVO",$B$21,":",$B$21,'DATOS ACT CENTRO'!HU9,$B$21,"},")</f>
        <v>{"DIA": "13/05/2022","SESION":"","PONENCIA":"","NOLECTIVO":""},</v>
      </c>
      <c r="GE138" s="0" t="str">
        <f aca="false">CONCATENATE("{",$B$21,"DIA",$B$21,": ",$B$21,TEXT('DATOS ACT CENTRO'!HV3,"dd/mm/aaaa"),$B$21,",",$B$21,"SESION",$B$21,":",$B$21,'DATOS ACT CENTRO'!HV4,$B$21,",",$B$21,"PONENCIA",$B$21,":",$B$21,'DATOS ACT CENTRO'!HV5,$B$21,",",$B$21,"NOLECTIVO",$B$21,":",$B$21,'DATOS ACT CENTRO'!HV9,$B$21,"},")</f>
        <v>{"DIA": "16/05/2022","SESION":"","PONENCIA":"","NOLECTIVO":""},</v>
      </c>
      <c r="GF138" s="0" t="str">
        <f aca="false">CONCATENATE("{",$B$21,"DIA",$B$21,": ",$B$21,TEXT('DATOS ACT CENTRO'!HW3,"dd/mm/aaaa"),$B$21,",",$B$21,"SESION",$B$21,":",$B$21,'DATOS ACT CENTRO'!HW4,$B$21,",",$B$21,"PONENCIA",$B$21,":",$B$21,'DATOS ACT CENTRO'!HW5,$B$21,",",$B$21,"NOLECTIVO",$B$21,":",$B$21,'DATOS ACT CENTRO'!HW9,$B$21,"},")</f>
        <v>{"DIA": "17/05/2022","SESION":"","PONENCIA":"","NOLECTIVO":""},</v>
      </c>
      <c r="GG138" s="0" t="str">
        <f aca="false">CONCATENATE("{",$B$21,"DIA",$B$21,": ",$B$21,TEXT('DATOS ACT CENTRO'!HX3,"dd/mm/aaaa"),$B$21,",",$B$21,"SESION",$B$21,":",$B$21,'DATOS ACT CENTRO'!HX4,$B$21,",",$B$21,"PONENCIA",$B$21,":",$B$21,'DATOS ACT CENTRO'!HX5,$B$21,",",$B$21,"NOLECTIVO",$B$21,":",$B$21,'DATOS ACT CENTRO'!HX9,$B$21,"},")</f>
        <v>{"DIA": "18/05/2022","SESION":"","PONENCIA":"","NOLECTIVO":""},</v>
      </c>
      <c r="GH138" s="0" t="str">
        <f aca="false">CONCATENATE("{",$B$21,"DIA",$B$21,": ",$B$21,TEXT('DATOS ACT CENTRO'!HY3,"dd/mm/aaaa"),$B$21,",",$B$21,"SESION",$B$21,":",$B$21,'DATOS ACT CENTRO'!HY4,$B$21,",",$B$21,"PONENCIA",$B$21,":",$B$21,'DATOS ACT CENTRO'!HY5,$B$21,",",$B$21,"NOLECTIVO",$B$21,":",$B$21,'DATOS ACT CENTRO'!HY9,$B$21,"},")</f>
        <v>{"DIA": "19/05/2022","SESION":"","PONENCIA":"","NOLECTIVO":""},</v>
      </c>
      <c r="GI138" s="0" t="str">
        <f aca="false">CONCATENATE("{",$B$21,"DIA",$B$21,": ",$B$21,TEXT('DATOS ACT CENTRO'!HZ3,"dd/mm/aaaa"),$B$21,",",$B$21,"SESION",$B$21,":",$B$21,'DATOS ACT CENTRO'!HZ4,$B$21,",",$B$21,"PONENCIA",$B$21,":",$B$21,'DATOS ACT CENTRO'!HZ5,$B$21,",",$B$21,"NOLECTIVO",$B$21,":",$B$21,'DATOS ACT CENTRO'!HZ9,$B$21,"},")</f>
        <v>{"DIA": "20/05/2022","SESION":"","PONENCIA":"","NOLECTIVO":""},</v>
      </c>
      <c r="GJ138" s="0" t="str">
        <f aca="false">CONCATENATE("{",$B$21,"DIA",$B$21,": ",$B$21,TEXT('DATOS ACT CENTRO'!IA3,"dd/mm/aaaa"),$B$21,",",$B$21,"SESION",$B$21,":",$B$21,'DATOS ACT CENTRO'!IA4,$B$21,",",$B$21,"PONENCIA",$B$21,":",$B$21,'DATOS ACT CENTRO'!IA5,$B$21,",",$B$21,"NOLECTIVO",$B$21,":",$B$21,'DATOS ACT CENTRO'!IA9,$B$21,"},")</f>
        <v>{"DIA": "23/05/2022","SESION":"","PONENCIA":"","NOLECTIVO":""},</v>
      </c>
      <c r="GK138" s="0" t="str">
        <f aca="false">CONCATENATE("{",$B$21,"DIA",$B$21,": ",$B$21,TEXT('DATOS ACT CENTRO'!IB3,"dd/mm/aaaa"),$B$21,",",$B$21,"SESION",$B$21,":",$B$21,'DATOS ACT CENTRO'!IB4,$B$21,",",$B$21,"PONENCIA",$B$21,":",$B$21,'DATOS ACT CENTRO'!IB5,$B$21,",",$B$21,"NOLECTIVO",$B$21,":",$B$21,'DATOS ACT CENTRO'!IB9,$B$21,"},")</f>
        <v>{"DIA": "24/05/2022","SESION":"","PONENCIA":"","NOLECTIVO":""},</v>
      </c>
      <c r="GL138" s="0" t="str">
        <f aca="false">CONCATENATE("{",$B$21,"DIA",$B$21,": ",$B$21,TEXT('DATOS ACT CENTRO'!IC3,"dd/mm/aaaa"),$B$21,",",$B$21,"SESION",$B$21,":",$B$21,'DATOS ACT CENTRO'!IC4,$B$21,",",$B$21,"PONENCIA",$B$21,":",$B$21,'DATOS ACT CENTRO'!IC5,$B$21,",",$B$21,"NOLECTIVO",$B$21,":",$B$21,'DATOS ACT CENTRO'!IC9,$B$21,"},")</f>
        <v>{"DIA": "25/05/2022","SESION":"","PONENCIA":"","NOLECTIVO":""},</v>
      </c>
      <c r="GM138" s="0" t="str">
        <f aca="false">CONCATENATE("{",$B$21,"DIA",$B$21,": ",$B$21,TEXT('DATOS ACT CENTRO'!ID3,"dd/mm/aaaa"),$B$21,",",$B$21,"SESION",$B$21,":",$B$21,'DATOS ACT CENTRO'!ID4,$B$21,",",$B$21,"PONENCIA",$B$21,":",$B$21,'DATOS ACT CENTRO'!ID5,$B$21,",",$B$21,"NOLECTIVO",$B$21,":",$B$21,'DATOS ACT CENTRO'!ID9,$B$21,"},")</f>
        <v>{"DIA": "26/05/2022","SESION":"","PONENCIA":"","NOLECTIVO":""},</v>
      </c>
      <c r="GN138" s="0" t="str">
        <f aca="false">CONCATENATE("{",$B$21,"DIA",$B$21,": ",$B$21,TEXT('DATOS ACT CENTRO'!IE3,"dd/mm/aaaa"),$B$21,",",$B$21,"SESION",$B$21,":",$B$21,'DATOS ACT CENTRO'!IE4,$B$21,",",$B$21,"PONENCIA",$B$21,":",$B$21,'DATOS ACT CENTRO'!IE5,$B$21,",",$B$21,"NOLECTIVO",$B$21,":",$B$21,'DATOS ACT CENTRO'!IE9,$B$21,"},")</f>
        <v>{"DIA": "27/05/2022","SESION":"","PONENCIA":"","NOLECTIVO":""},</v>
      </c>
      <c r="GO138" s="0" t="str">
        <f aca="false">CONCATENATE("{",$B$21,"DIA",$B$21,": ",$B$21,TEXT('DATOS ACT CENTRO'!IF3,"dd/mm/aaaa"),$B$21,",",$B$21,"SESION",$B$21,":",$B$21,'DATOS ACT CENTRO'!IF4,$B$21,",",$B$21,"PONENCIA",$B$21,":",$B$21,'DATOS ACT CENTRO'!IF5,$B$21,",",$B$21,"NOLECTIVO",$B$21,":",$B$21,'DATOS ACT CENTRO'!IF9,$B$21,"},")</f>
        <v>{"DIA": "30/05/2022","SESION":"","PONENCIA":"","NOLECTIVO":""},</v>
      </c>
      <c r="GP138" s="0" t="str">
        <f aca="false">CONCATENATE("{",$B$21,"DIA",$B$21,": ",$B$21,TEXT('DATOS ACT CENTRO'!IG3,"dd/mm/aaaa"),$B$21,",",$B$21,"SESION",$B$21,":",$B$21,'DATOS ACT CENTRO'!IG4,$B$21,",",$B$21,"PONENCIA",$B$21,":",$B$21,'DATOS ACT CENTRO'!IG5,$B$21,",",$B$21,"NOLECTIVO",$B$21,":",$B$21,'DATOS ACT CENTRO'!IG9,$B$21,"},")</f>
        <v>{"DIA": "31/05/2022","SESION":"","PONENCIA":"","NOLECTIVO":""},</v>
      </c>
      <c r="GQ138" s="0" t="str">
        <f aca="false">CONCATENATE("{",$B$21,"DIA",$B$21,": ",$B$21,TEXT('DATOS ACT CENTRO'!IH3,"dd/mm/aaaa"),$B$21,",",$B$21,"SESION",$B$21,":",$B$21,'DATOS ACT CENTRO'!IH4,$B$21,",",$B$21,"PONENCIA",$B$21,":",$B$21,'DATOS ACT CENTRO'!IH5,$B$21,",",$B$21,"NOLECTIVO",$B$21,":",$B$21,'DATOS ACT CENTRO'!IH9,$B$21,"},")</f>
        <v>{"DIA": "01/06/2022","SESION":"","PONENCIA":"","NOLECTIVO":""},</v>
      </c>
      <c r="GR138" s="0" t="str">
        <f aca="false">CONCATENATE("{",$B$21,"DIA",$B$21,": ",$B$21,TEXT('DATOS ACT CENTRO'!II3,"dd/mm/aaaa"),$B$21,",",$B$21,"SESION",$B$21,":",$B$21,'DATOS ACT CENTRO'!II4,$B$21,",",$B$21,"PONENCIA",$B$21,":",$B$21,'DATOS ACT CENTRO'!II5,$B$21,",",$B$21,"NOLECTIVO",$B$21,":",$B$21,'DATOS ACT CENTRO'!II9,$B$21,"},")</f>
        <v>{"DIA": "02/06/2022","SESION":"","PONENCIA":"","NOLECTIVO":""},</v>
      </c>
      <c r="GS138" s="0" t="str">
        <f aca="false">CONCATENATE("{",$B$21,"DIA",$B$21,": ",$B$21,TEXT('DATOS ACT CENTRO'!IJ3,"dd/mm/aaaa"),$B$21,",",$B$21,"SESION",$B$21,":",$B$21,'DATOS ACT CENTRO'!IJ4,$B$21,",",$B$21,"PONENCIA",$B$21,":",$B$21,'DATOS ACT CENTRO'!IJ5,$B$21,",",$B$21,"NOLECTIVO",$B$21,":",$B$21,'DATOS ACT CENTRO'!IJ9,$B$21,"},")</f>
        <v>{"DIA": "03/06/2022","SESION":"","PONENCIA":"","NOLECTIVO":""},</v>
      </c>
      <c r="GT138" s="0" t="str">
        <f aca="false">CONCATENATE("{",$B$21,"DIA",$B$21,": ",$B$21,TEXT('DATOS ACT CENTRO'!IK3,"dd/mm/aaaa"),$B$21,",",$B$21,"SESION",$B$21,":",$B$21,'DATOS ACT CENTRO'!IK4,$B$21,",",$B$21,"PONENCIA",$B$21,":",$B$21,'DATOS ACT CENTRO'!IK5,$B$21,",",$B$21,"NOLECTIVO",$B$21,":",$B$21,'DATOS ACT CENTRO'!IK9,$B$21,"},")</f>
        <v>{"DIA": "06/06/2022","SESION":"","PONENCIA":"","NOLECTIVO":""},</v>
      </c>
      <c r="GU138" s="0" t="str">
        <f aca="false">CONCATENATE("{",$B$21,"DIA",$B$21,": ",$B$21,TEXT('DATOS ACT CENTRO'!IL3,"dd/mm/aaaa"),$B$21,",",$B$21,"SESION",$B$21,":",$B$21,'DATOS ACT CENTRO'!IL4,$B$21,",",$B$21,"PONENCIA",$B$21,":",$B$21,'DATOS ACT CENTRO'!IL5,$B$21,",",$B$21,"NOLECTIVO",$B$21,":",$B$21,'DATOS ACT CENTRO'!IL9,$B$21,"},")</f>
        <v>{"DIA": "07/06/2022","SESION":"","PONENCIA":"","NOLECTIVO":""},</v>
      </c>
      <c r="GV138" s="0" t="str">
        <f aca="false">CONCATENATE("{",$B$21,"DIA",$B$21,": ",$B$21,TEXT('DATOS ACT CENTRO'!IM3,"dd/mm/aaaa"),$B$21,",",$B$21,"SESION",$B$21,":",$B$21,'DATOS ACT CENTRO'!IM4,$B$21,",",$B$21,"PONENCIA",$B$21,":",$B$21,'DATOS ACT CENTRO'!IM5,$B$21,",",$B$21,"NOLECTIVO",$B$21,":",$B$21,'DATOS ACT CENTRO'!IM9,$B$21,"},")</f>
        <v>{"DIA": "08/06/2022","SESION":"","PONENCIA":"","NOLECTIVO":""},</v>
      </c>
      <c r="GW138" s="0" t="str">
        <f aca="false">CONCATENATE("{",$B$21,"DIA",$B$21,": ",$B$21,TEXT('DATOS ACT CENTRO'!IN3,"dd/mm/aaaa"),$B$21,",",$B$21,"SESION",$B$21,":",$B$21,'DATOS ACT CENTRO'!IN4,$B$21,",",$B$21,"PONENCIA",$B$21,":",$B$21,'DATOS ACT CENTRO'!IN5,$B$21,",",$B$21,"NOLECTIVO",$B$21,":",$B$21,'DATOS ACT CENTRO'!IN9,$B$21,"},")</f>
        <v>{"DIA": "09/06/2022","SESION":"","PONENCIA":"","NOLECTIVO":""},</v>
      </c>
      <c r="GX138" s="0" t="str">
        <f aca="false">CONCATENATE("{",$B$21,"DIA",$B$21,": ",$B$21,TEXT('DATOS ACT CENTRO'!IO3,"dd/mm/aaaa"),$B$21,",",$B$21,"SESION",$B$21,":",$B$21,'DATOS ACT CENTRO'!IO4,$B$21,",",$B$21,"PONENCIA",$B$21,":",$B$21,'DATOS ACT CENTRO'!IO5,$B$21,",",$B$21,"NOLECTIVO",$B$21,":",$B$21,'DATOS ACT CENTRO'!IO9,$B$21,"},")</f>
        <v>{"DIA": "10/06/2022","SESION":"","PONENCIA":"","NOLECTIVO":""},</v>
      </c>
      <c r="GY138" s="0" t="str">
        <f aca="false">CONCATENATE("{",$B$21,"DIA",$B$21,": ",$B$21,TEXT('DATOS ACT CENTRO'!IP3,"dd/mm/aaaa"),$B$21,",",$B$21,"SESION",$B$21,":",$B$21,'DATOS ACT CENTRO'!IP4,$B$21,",",$B$21,"PONENCIA",$B$21,":",$B$21,'DATOS ACT CENTRO'!IP5,$B$21,",",$B$21,"NOLECTIVO",$B$21,":",$B$21,'DATOS ACT CENTRO'!IP9,$B$21,"},")</f>
        <v>{"DIA": "13/06/2022","SESION":"","PONENCIA":"","NOLECTIVO":""},</v>
      </c>
      <c r="GZ138" s="0" t="str">
        <f aca="false">CONCATENATE("{",$B$21,"DIA",$B$21,": ",$B$21,TEXT('DATOS ACT CENTRO'!IQ3,"dd/mm/aaaa"),$B$21,",",$B$21,"SESION",$B$21,":",$B$21,'DATOS ACT CENTRO'!IQ4,$B$21,",",$B$21,"PONENCIA",$B$21,":",$B$21,'DATOS ACT CENTRO'!IQ5,$B$21,",",$B$21,"NOLECTIVO",$B$21,":",$B$21,'DATOS ACT CENTRO'!IQ9,$B$21,"},")</f>
        <v>{"DIA": "14/06/2022","SESION":"","PONENCIA":"","NOLECTIVO":""},</v>
      </c>
      <c r="HA138" s="0" t="str">
        <f aca="false">CONCATENATE("{",$B$21,"DIA",$B$21,": ",$B$21,TEXT('DATOS ACT CENTRO'!IR3,"dd/mm/aaaa"),$B$21,",",$B$21,"SESION",$B$21,":",$B$21,'DATOS ACT CENTRO'!IR4,$B$21,",",$B$21,"PONENCIA",$B$21,":",$B$21,'DATOS ACT CENTRO'!IR5,$B$21,",",$B$21,"NOLECTIVO",$B$21,":",$B$21,'DATOS ACT CENTRO'!IR9,$B$21,"},")</f>
        <v>{"DIA": "15/06/2022","SESION":"","PONENCIA":"","NOLECTIVO":""},</v>
      </c>
      <c r="HB138" s="0" t="str">
        <f aca="false">CONCATENATE("{",$B$21,"DIA",$B$21,": ",$B$21,TEXT('DATOS ACT CENTRO'!IS3,"dd/mm/aaaa"),$B$21,",",$B$21,"SESION",$B$21,":",$B$21,'DATOS ACT CENTRO'!IS4,$B$21,",",$B$21,"PONENCIA",$B$21,":",$B$21,'DATOS ACT CENTRO'!IS5,$B$21,",",$B$21,"NOLECTIVO",$B$21,":",$B$21,'DATOS ACT CENTRO'!IS9,$B$21,"},")</f>
        <v>{"DIA": "16/06/2022","SESION":"","PONENCIA":"","NOLECTIVO":""},</v>
      </c>
      <c r="HC138" s="0" t="str">
        <f aca="false">CONCATENATE("{",$B$21,"DIA",$B$21,": ",$B$21,TEXT('DATOS ACT CENTRO'!IT3,"dd/mm/aaaa"),$B$21,",",$B$21,"SESION",$B$21,":",$B$21,'DATOS ACT CENTRO'!IT4,$B$21,",",$B$21,"PONENCIA",$B$21,":",$B$21,'DATOS ACT CENTRO'!IT5,$B$21,",",$B$21,"NOLECTIVO",$B$21,":",$B$21,'DATOS ACT CENTRO'!IT9,$B$21,"},")</f>
        <v>{"DIA": "17/06/2022","SESION":"","PONENCIA":"","NOLECTIVO":""},</v>
      </c>
      <c r="HD138" s="0" t="str">
        <f aca="false">CONCATENATE("{",$B$21,"DIA",$B$21,": ",$B$21,TEXT('DATOS ACT CENTRO'!IU3,"dd/mm/aaaa"),$B$21,",",$B$21,"SESION",$B$21,":",$B$21,'DATOS ACT CENTRO'!IU4,$B$21,",",$B$21,"PONENCIA",$B$21,":",$B$21,'DATOS ACT CENTRO'!IU5,$B$21,",",$B$21,"NOLECTIVO",$B$21,":",$B$21,'DATOS ACT CENTRO'!IU9,$B$21,"},")</f>
        <v>{"DIA": "20/06/2022","SESION":"","PONENCIA":"","NOLECTIVO":""},</v>
      </c>
      <c r="HE138" s="0" t="str">
        <f aca="false">CONCATENATE("{",$B$21,"DIA",$B$21,": ",$B$21,TEXT('DATOS ACT CENTRO'!IV3,"dd/mm/aaaa"),$B$21,",",$B$21,"SESION",$B$21,":",$B$21,'DATOS ACT CENTRO'!IV4,$B$21,",",$B$21,"PONENCIA",$B$21,":",$B$21,'DATOS ACT CENTRO'!IV5,$B$21,",",$B$21,"NOLECTIVO",$B$21,":",$B$21,'DATOS ACT CENTRO'!IV9,$B$21,"},")</f>
        <v>{"DIA": "21/06/2022","SESION":"","PONENCIA":"","NOLECTIVO":""},</v>
      </c>
      <c r="HF138" s="0" t="str">
        <f aca="false">CONCATENATE("{",$B$21,"DIA",$B$21,": ",$B$21,TEXT('DATOS ACT CENTRO'!IW3,"dd/mm/aaaa"),$B$21,",",$B$21,"SESION",$B$21,":",$B$21,'DATOS ACT CENTRO'!IW4,$B$21,",",$B$21,"PONENCIA",$B$21,":",$B$21,'DATOS ACT CENTRO'!IW5,$B$21,",",$B$21,"NOLECTIVO",$B$21,":",$B$21,'DATOS ACT CENTRO'!IW9,$B$21,"},")</f>
        <v>{"DIA": "22/06/2022","SESION":"","PONENCIA":"","NOLECTIVO":""},</v>
      </c>
      <c r="HG138" s="0" t="str">
        <f aca="false">CONCATENATE("{",$B$21,"DIA",$B$21,": ",$B$21,TEXT('DATOS ACT CENTRO'!IX3,"dd/mm/aaaa"),$B$21,",",$B$21,"SESION",$B$21,":",$B$21,'DATOS ACT CENTRO'!IX4,$B$21,",",$B$21,"PONENCIA",$B$21,":",$B$21,'DATOS ACT CENTRO'!IX5,$B$21,",",$B$21,"NOLECTIVO",$B$21,":",$B$21,'DATOS ACT CENTRO'!IX9,$B$21,"},")</f>
        <v>{"DIA": "23/06/2022","SESION":"","PONENCIA":"","NOLECTIVO":""},</v>
      </c>
      <c r="HH138" s="0" t="str">
        <f aca="false">CONCATENATE("{",$B$21,"DIA",$B$21,": ",$B$21,TEXT('DATOS ACT CENTRO'!IY3,"dd/mm/aaaa"),$B$21,",",$B$21,"SESION",$B$21,":",$B$21,'DATOS ACT CENTRO'!IY4,$B$21,",",$B$21,"PONENCIA",$B$21,":",$B$21,'DATOS ACT CENTRO'!IY5,$B$21,",",$B$21,"NOLECTIVO",$B$21,":",$B$21,'DATOS ACT CENTRO'!IY9,$B$21,"},")</f>
        <v>{"DIA": "24/06/2022","SESION":"","PONENCIA":"","NOLECTIVO":""},</v>
      </c>
      <c r="HI138" s="0" t="str">
        <f aca="false">CONCATENATE("{",$B$21,"DIA",$B$21,": ",$B$21,TEXT('DATOS ACT CENTRO'!IZ3,"dd/mm/aaaa"),$B$21,",",$B$21,"SESION",$B$21,":",$B$21,'DATOS ACT CENTRO'!IZ4,$B$21,",",$B$21,"PONENCIA",$B$21,":",$B$21,'DATOS ACT CENTRO'!IZ5,$B$21,",",$B$21,"NOLECTIVO",$B$21,":",$B$21,'DATOS ACT CENTRO'!IZ9,$B$21,"},")</f>
        <v>{"DIA": "27/06/2022","SESION":"","PONENCIA":"","NOLECTIVO":""},</v>
      </c>
      <c r="HJ138" s="0" t="str">
        <f aca="false">CONCATENATE("{",$B$21,"DIA",$B$21,": ",$B$21,TEXT('DATOS ACT CENTRO'!JA3,"dd/mm/aaaa"),$B$21,",",$B$21,"SESION",$B$21,":",$B$21,'DATOS ACT CENTRO'!JA4,$B$21,",",$B$21,"PONENCIA",$B$21,":",$B$21,'DATOS ACT CENTRO'!JA5,$B$21,",",$B$21,"NOLECTIVO",$B$21,":",$B$21,'DATOS ACT CENTRO'!JA9,$B$21,"},")</f>
        <v>{"DIA": "28/06/2022","SESION":"","PONENCIA":"","NOLECTIVO":""},</v>
      </c>
      <c r="HK138" s="0" t="str">
        <f aca="false">CONCATENATE("{",$B$21,"DIA",$B$21,": ",$B$21,TEXT('DATOS ACT CENTRO'!JB3,"dd/mm/aaaa"),$B$21,",",$B$21,"SESION",$B$21,":",$B$21,'DATOS ACT CENTRO'!JB4,$B$21,",",$B$21,"PONENCIA",$B$21,":",$B$21,'DATOS ACT CENTRO'!JB5,$B$21,",",$B$21,"NOLECTIVO",$B$21,":",$B$21,'DATOS ACT CENTRO'!JB9,$B$21,"},")</f>
        <v>{"DIA": "29/06/2022","SESION":"","PONENCIA":"","NOLECTIVO":""},</v>
      </c>
      <c r="HL138" s="0" t="str">
        <f aca="false">CONCATENATE("{",$B$21,"DIA",$B$21,": ",$B$21,TEXT('DATOS ACT CENTRO'!JC3,"dd/mm/aaaa"),$B$21,",",$B$21,"SESION",$B$21,":",$B$21,'DATOS ACT CENTRO'!JC4,$B$21,",",$B$21,"PONENCIA",$B$21,":",$B$21,'DATOS ACT CENTRO'!JC5,$B$21,",",$B$21,"NOLECTIVO",$B$21,":",$B$21,'DATOS ACT CENTRO'!JC9,$B$21,"},")</f>
        <v>{"DIA": "30/06/2022","SESION":"","PONENCIA":"","NOLECTIVO":""},</v>
      </c>
      <c r="HM138" s="0" t="str">
        <f aca="false">CONCATENATE("{",$B$21,"DIA",$B$21,": ",$B$21,TEXT('DATOS ACT CENTRO'!JD3,"dd/mm/aaaa"),$B$21,",",$B$21,"SESION",$B$21,":",$B$21,'DATOS ACT CENTRO'!JD4,$B$21,",",$B$21,"PONENCIA",$B$21,":",$B$21,'DATOS ACT CENTRO'!JD5,$B$21,",",$B$21,"NOLECTIVO",$B$21,":",$B$21,'DATOS ACT CENTRO'!JD9,$B$21,"}")</f>
        <v>{"DIA": "01/07/2022","SESION":"","PONENCIA":"","NOLECTIVO":""}</v>
      </c>
    </row>
    <row r="139" customFormat="false" ht="13.8" hidden="false" customHeight="false" outlineLevel="0" collapsed="false">
      <c r="A139" s="0" t="s">
        <v>81</v>
      </c>
      <c r="B139" s="0" t="str">
        <f aca="false">CONCATENATE("[",B138,D138,HM138,"]")</f>
        <v>[{"DIA": "30/08/2021","SESION":"","PONENCIA":"","NOLECTIVO":""},{"DIA": "01/09/2021","SESION":"","PONENCIA":"","NOLECTIVO":""},{"DIA": "01/07/2022","SESION":"","PONENCIA":"","NOLECTIVO":""}]</v>
      </c>
    </row>
    <row r="148" customFormat="false" ht="13.8" hidden="false" customHeight="false" outlineLevel="0" collapsed="false">
      <c r="A148" s="0" t="str">
        <f aca="false">IF(A100&lt;&gt;"",CONCATENATE($B$21,A100,$B$21,","),"")</f>
        <v/>
      </c>
    </row>
    <row r="149" customFormat="false" ht="13.8" hidden="false" customHeight="false" outlineLevel="0" collapsed="false">
      <c r="A149" s="0" t="str">
        <f aca="false">IF(A101&lt;&gt;"",CONCATENATE($B$21,A101,$B$21,","),"")</f>
        <v/>
      </c>
    </row>
    <row r="150" customFormat="false" ht="13.8" hidden="false" customHeight="false" outlineLevel="0" collapsed="false">
      <c r="A150" s="0" t="str">
        <f aca="false">IF(A102&lt;&gt;"",CONCATENATE($B$21,A102,$B$21,","),"")</f>
        <v/>
      </c>
    </row>
    <row r="151" customFormat="false" ht="13.8" hidden="false" customHeight="false" outlineLevel="0" collapsed="false">
      <c r="A151" s="0" t="str">
        <f aca="false">IF(A103&lt;&gt;"",CONCATENATE($B$21,A103,$B$21,","),"")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2016-02-22T08:18:43Z</dcterms:created>
  <dc:creator>Usuario07</dc:creator>
  <dc:description/>
  <dc:language>es-ES</dc:language>
  <cp:lastModifiedBy/>
  <cp:lastPrinted>2017-12-14T13:57:54Z</cp:lastPrinted>
  <dcterms:modified xsi:type="dcterms:W3CDTF">2021-06-02T21:03:05Z</dcterms:modified>
  <cp:revision>142</cp:revision>
  <dc:subject/>
  <dc:title>SGI &gt; actividades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