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6" r:id="rId1"/>
    <sheet name="Sheet1" sheetId="1" r:id="rId2"/>
    <sheet name="Chart2" sheetId="7" r:id="rId3"/>
    <sheet name="Sheet2" sheetId="2" r:id="rId4"/>
    <sheet name="Chart3" sheetId="8" r:id="rId5"/>
    <sheet name="Sheet3" sheetId="3" r:id="rId6"/>
  </sheets>
  <calcPr calcId="145621"/>
</workbook>
</file>

<file path=xl/calcChain.xml><?xml version="1.0" encoding="utf-8"?>
<calcChain xmlns="http://schemas.openxmlformats.org/spreadsheetml/2006/main">
  <c r="G5" i="1" l="1"/>
  <c r="F5" i="1"/>
  <c r="G3" i="1"/>
  <c r="G5" i="3" l="1"/>
  <c r="G4" i="3"/>
  <c r="G3" i="3"/>
  <c r="F5" i="3"/>
  <c r="F4" i="3"/>
  <c r="F3" i="3"/>
  <c r="C5" i="3"/>
  <c r="C4" i="3"/>
  <c r="C3" i="3"/>
  <c r="F5" i="2"/>
  <c r="F4" i="2"/>
  <c r="F3" i="2"/>
  <c r="D5" i="2"/>
  <c r="D4" i="2"/>
  <c r="D3" i="2"/>
  <c r="C5" i="2"/>
  <c r="C4" i="2"/>
  <c r="C3" i="2"/>
  <c r="G3" i="2"/>
  <c r="G5" i="2"/>
  <c r="G4" i="2"/>
  <c r="F4" i="1" l="1"/>
  <c r="F3" i="1"/>
  <c r="G4" i="1" l="1"/>
</calcChain>
</file>

<file path=xl/sharedStrings.xml><?xml version="1.0" encoding="utf-8"?>
<sst xmlns="http://schemas.openxmlformats.org/spreadsheetml/2006/main" count="24" uniqueCount="10">
  <si>
    <t>Selection</t>
  </si>
  <si>
    <t>Insertion</t>
  </si>
  <si>
    <t>BubbleS</t>
  </si>
  <si>
    <t>BubbleNS</t>
  </si>
  <si>
    <t>Merge</t>
  </si>
  <si>
    <t>Quick</t>
  </si>
  <si>
    <t>Input</t>
  </si>
  <si>
    <t>Random Array Sorting Run Times (100-10000)</t>
  </si>
  <si>
    <t>Sorted Array Sorting Run Times (100-10000)</t>
  </si>
  <si>
    <t>Partial Sorted Array Sorting Run Times (100-10000)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</si>
</sst>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NumberFormat="1" applyAlignment="1"/>
    <xf numFmtId="0" fontId="0" fillId="0" borderId="0" xfId="0" applyNumberFormat="1" applyFill="1" applyBorder="1" applyAlignmen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Random</a:t>
            </a:r>
            <a:r>
              <a:rPr lang="en-US" baseline="0"/>
              <a:t> Array (100-10000) Sorting Times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090025604005833"/>
          <c:y val="6.8764425061497672E-2"/>
          <c:w val="0.70498408343519103"/>
          <c:h val="0.89268898240694639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Selection</c:v>
                </c:pt>
              </c:strCache>
            </c:strRef>
          </c:tx>
          <c:trendline>
            <c:spPr>
              <a:effectLst>
                <a:outerShdw blurRad="50800" dist="50800" dir="5400000" algn="ctr" rotWithShape="0">
                  <a:schemeClr val="tx1"/>
                </a:outerShdw>
              </a:effectLst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777917375206566"/>
                  <c:y val="-2.8837008269360302E-2"/>
                </c:manualLayout>
              </c:layout>
              <c:numFmt formatCode="General" sourceLinked="0"/>
            </c:trendlineLbl>
          </c:trendline>
          <c:cat>
            <c:numRef>
              <c:f>Sheet1!$A$3:$A$5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Sheet1!$B$3:$B$5</c:f>
              <c:numCache>
                <c:formatCode>General</c:formatCode>
                <c:ptCount val="3"/>
                <c:pt idx="0">
                  <c:v>110000</c:v>
                </c:pt>
                <c:pt idx="1">
                  <c:v>9672800</c:v>
                </c:pt>
                <c:pt idx="2">
                  <c:v>947575400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Insertion</c:v>
                </c:pt>
              </c:strCache>
            </c:strRef>
          </c:tx>
          <c:trendline>
            <c:spPr>
              <a:ln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tx1"/>
                </a:outerShdw>
              </a:effectLst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560001766329585"/>
                  <c:y val="-6.0507746789068909E-3"/>
                </c:manualLayout>
              </c:layout>
              <c:numFmt formatCode="General" sourceLinked="0"/>
            </c:trendlineLbl>
          </c:trendline>
          <c:cat>
            <c:numRef>
              <c:f>Sheet1!$A$3:$A$5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Sheet1!$C$3:$C$5</c:f>
              <c:numCache>
                <c:formatCode>General</c:formatCode>
                <c:ptCount val="3"/>
                <c:pt idx="0">
                  <c:v>179200</c:v>
                </c:pt>
                <c:pt idx="1">
                  <c:v>16210300</c:v>
                </c:pt>
                <c:pt idx="2">
                  <c:v>1609915200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BubbleS</c:v>
                </c:pt>
              </c:strCache>
            </c:strRef>
          </c:tx>
          <c:trendline>
            <c:spPr>
              <a:ln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tx1"/>
                </a:outerShdw>
              </a:effectLst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3849407489813917"/>
                  <c:y val="-2.4562435909202495E-2"/>
                </c:manualLayout>
              </c:layout>
              <c:numFmt formatCode="General" sourceLinked="0"/>
            </c:trendlineLbl>
          </c:trendline>
          <c:cat>
            <c:numRef>
              <c:f>Sheet1!$A$3:$A$5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Sheet1!$D$3:$D$5</c:f>
              <c:numCache>
                <c:formatCode>General</c:formatCode>
                <c:ptCount val="3"/>
                <c:pt idx="0">
                  <c:v>230500</c:v>
                </c:pt>
                <c:pt idx="1">
                  <c:v>22498100</c:v>
                </c:pt>
                <c:pt idx="2">
                  <c:v>2240819500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BubbleNS</c:v>
                </c:pt>
              </c:strCache>
            </c:strRef>
          </c:tx>
          <c:trendline>
            <c:spPr>
              <a:ln>
                <a:solidFill>
                  <a:schemeClr val="tx1"/>
                </a:solidFill>
              </a:ln>
              <a:effectLst>
                <a:outerShdw blurRad="50800" dist="50800" dir="5400000" algn="ctr" rotWithShape="0">
                  <a:srgbClr val="000000"/>
                </a:outerShdw>
              </a:effectLst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267150777790321"/>
                  <c:y val="-1.4316006495063441E-2"/>
                </c:manualLayout>
              </c:layout>
              <c:numFmt formatCode="General" sourceLinked="0"/>
            </c:trendlineLbl>
          </c:trendline>
          <c:cat>
            <c:numRef>
              <c:f>Sheet1!$A$3:$A$5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Sheet1!$E$3:$E$5</c:f>
              <c:numCache>
                <c:formatCode>General</c:formatCode>
                <c:ptCount val="3"/>
                <c:pt idx="0">
                  <c:v>409600</c:v>
                </c:pt>
                <c:pt idx="1">
                  <c:v>39714300</c:v>
                </c:pt>
                <c:pt idx="2">
                  <c:v>4091549400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Merge</c:v>
                </c:pt>
              </c:strCache>
            </c:strRef>
          </c:tx>
          <c:trendline>
            <c:spPr>
              <a:effectLst>
                <a:outerShdw blurRad="50800" dist="50800" dir="5400000" algn="ctr" rotWithShape="0">
                  <a:schemeClr val="tx1"/>
                </a:outerShdw>
              </a:effectLst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706427260599216"/>
                  <c:y val="-1.0708661217274989E-2"/>
                </c:manualLayout>
              </c:layout>
              <c:numFmt formatCode="General" sourceLinked="0"/>
            </c:trendlineLbl>
          </c:trendline>
          <c:cat>
            <c:numRef>
              <c:f>Sheet1!$A$3:$A$5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Sheet1!$F$3:$F$5</c:f>
              <c:numCache>
                <c:formatCode>General</c:formatCode>
                <c:ptCount val="3"/>
                <c:pt idx="0">
                  <c:v>4086000</c:v>
                </c:pt>
                <c:pt idx="1">
                  <c:v>58494000</c:v>
                </c:pt>
                <c:pt idx="2">
                  <c:v>676398000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Quick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9999278249138483"/>
                  <c:y val="4.5611846599380793E-3"/>
                </c:manualLayout>
              </c:layout>
              <c:numFmt formatCode="General" sourceLinked="0"/>
            </c:trendlineLbl>
          </c:trendline>
          <c:cat>
            <c:numRef>
              <c:f>Sheet1!$A$3:$A$5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Sheet1!$G$3:$G$5</c:f>
              <c:numCache>
                <c:formatCode>General</c:formatCode>
                <c:ptCount val="3"/>
                <c:pt idx="0">
                  <c:v>4080000</c:v>
                </c:pt>
                <c:pt idx="1">
                  <c:v>48770000</c:v>
                </c:pt>
                <c:pt idx="2">
                  <c:v>627350000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92800"/>
        <c:axId val="89706880"/>
      </c:lineChart>
      <c:catAx>
        <c:axId val="896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9706880"/>
        <c:crosses val="autoZero"/>
        <c:auto val="1"/>
        <c:lblAlgn val="ctr"/>
        <c:lblOffset val="100"/>
        <c:noMultiLvlLbl val="0"/>
      </c:catAx>
      <c:valAx>
        <c:axId val="8970688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Time</a:t>
                </a:r>
                <a:r>
                  <a:rPr lang="en-US" sz="1200" baseline="0"/>
                  <a:t> in Nanoseconds</a:t>
                </a:r>
                <a:endParaRPr lang="en-US" sz="1200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89692800"/>
        <c:crosses val="autoZero"/>
        <c:crossBetween val="between"/>
        <c:dispUnits>
          <c:builtInUnit val="tenThousand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Sorted Array (100-10000) Sorting Times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Selection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4953384673069711"/>
                  <c:y val="-2.2330438649782999E-2"/>
                </c:manualLayout>
              </c:layout>
              <c:numFmt formatCode="General" sourceLinked="0"/>
            </c:trendlineLbl>
          </c:trendline>
          <c:cat>
            <c:numRef>
              <c:f>Sheet2!$A$3:$A$5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Sheet2!$B$3:$B$5</c:f>
              <c:numCache>
                <c:formatCode>General</c:formatCode>
                <c:ptCount val="3"/>
                <c:pt idx="0">
                  <c:v>100400</c:v>
                </c:pt>
                <c:pt idx="1">
                  <c:v>9523300</c:v>
                </c:pt>
                <c:pt idx="2">
                  <c:v>944980400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Insertion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0.13739459490640593"/>
                  <c:y val="-1.0306820573298231E-2"/>
                </c:manualLayout>
              </c:layout>
              <c:numFmt formatCode="General" sourceLinked="0"/>
            </c:trendlineLbl>
          </c:trendline>
          <c:cat>
            <c:numRef>
              <c:f>Sheet2!$A$3:$A$5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Sheet2!$C$3:$C$5</c:f>
              <c:numCache>
                <c:formatCode>General</c:formatCode>
                <c:ptCount val="3"/>
                <c:pt idx="0">
                  <c:v>2000000</c:v>
                </c:pt>
                <c:pt idx="1">
                  <c:v>21950000</c:v>
                </c:pt>
                <c:pt idx="2">
                  <c:v>295250000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BubbleS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0.13592939344120447"/>
                  <c:y val="3.7210779817424488E-3"/>
                </c:manualLayout>
              </c:layout>
              <c:numFmt formatCode="General" sourceLinked="0"/>
            </c:trendlineLbl>
          </c:trendline>
          <c:cat>
            <c:numRef>
              <c:f>Sheet2!$A$3:$A$5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Sheet2!$D$3:$D$5</c:f>
              <c:numCache>
                <c:formatCode>General</c:formatCode>
                <c:ptCount val="3"/>
                <c:pt idx="0">
                  <c:v>2450000</c:v>
                </c:pt>
                <c:pt idx="1">
                  <c:v>23200000</c:v>
                </c:pt>
                <c:pt idx="2">
                  <c:v>225800000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BubbleNS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20081589801274841"/>
                  <c:y val="-3.8702197021136353E-3"/>
                </c:manualLayout>
              </c:layout>
              <c:numFmt formatCode="General" sourceLinked="0"/>
            </c:trendlineLbl>
          </c:trendline>
          <c:cat>
            <c:numRef>
              <c:f>Sheet2!$A$3:$A$5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Sheet2!$E$3:$E$5</c:f>
              <c:numCache>
                <c:formatCode>General</c:formatCode>
                <c:ptCount val="3"/>
                <c:pt idx="0">
                  <c:v>321000</c:v>
                </c:pt>
                <c:pt idx="1">
                  <c:v>31292300</c:v>
                </c:pt>
                <c:pt idx="2">
                  <c:v>3308565900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Sheet2!$F$2</c:f>
              <c:strCache>
                <c:ptCount val="1"/>
                <c:pt idx="0">
                  <c:v>Merge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96420293617144"/>
                  <c:y val="9.0411013298072988E-3"/>
                </c:manualLayout>
              </c:layout>
              <c:numFmt formatCode="General" sourceLinked="0"/>
            </c:trendlineLbl>
          </c:trendline>
          <c:cat>
            <c:numRef>
              <c:f>Sheet2!$A$3:$A$5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Sheet2!$F$3:$F$5</c:f>
              <c:numCache>
                <c:formatCode>General</c:formatCode>
                <c:ptCount val="3"/>
                <c:pt idx="0">
                  <c:v>2860000</c:v>
                </c:pt>
                <c:pt idx="1">
                  <c:v>36520000</c:v>
                </c:pt>
                <c:pt idx="2">
                  <c:v>462000000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Sheet2!$G$2</c:f>
              <c:strCache>
                <c:ptCount val="1"/>
                <c:pt idx="0">
                  <c:v>Quick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5392945112630152"/>
                  <c:y val="-3.4827530068575016E-2"/>
                </c:manualLayout>
              </c:layout>
              <c:numFmt formatCode="General" sourceLinked="0"/>
            </c:trendlineLbl>
          </c:trendline>
          <c:cat>
            <c:numRef>
              <c:f>Sheet2!$A$3:$A$5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Sheet2!$G$3:$G$5</c:f>
              <c:numCache>
                <c:formatCode>General</c:formatCode>
                <c:ptCount val="3"/>
                <c:pt idx="0">
                  <c:v>2310000</c:v>
                </c:pt>
                <c:pt idx="1">
                  <c:v>30590000</c:v>
                </c:pt>
                <c:pt idx="2">
                  <c:v>423230000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2304"/>
        <c:axId val="89612288"/>
      </c:lineChart>
      <c:catAx>
        <c:axId val="8960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9612288"/>
        <c:crosses val="autoZero"/>
        <c:auto val="1"/>
        <c:lblAlgn val="ctr"/>
        <c:lblOffset val="100"/>
        <c:noMultiLvlLbl val="0"/>
      </c:catAx>
      <c:valAx>
        <c:axId val="8961228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Running</a:t>
                </a:r>
                <a:r>
                  <a:rPr lang="en-US" baseline="0"/>
                  <a:t> Times in Nanoseconds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602304"/>
        <c:crosses val="autoZero"/>
        <c:crossBetween val="between"/>
        <c:dispUnits>
          <c:builtInUnit val="tenThousand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zero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Partial Sorted Array (100-10000) Sorting Times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Sheet3!$B$2</c:f>
              <c:strCache>
                <c:ptCount val="1"/>
                <c:pt idx="0">
                  <c:v>Selection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6028076928310972"/>
                  <c:y val="-2.3276719196945083E-2"/>
                </c:manualLayout>
              </c:layout>
              <c:numFmt formatCode="General" sourceLinked="0"/>
            </c:trendlineLbl>
          </c:trendline>
          <c:cat>
            <c:numRef>
              <c:f>Sheet3!$A$3:$A$5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Sheet3!$B$3:$B$5</c:f>
              <c:numCache>
                <c:formatCode>General</c:formatCode>
                <c:ptCount val="3"/>
                <c:pt idx="0">
                  <c:v>102800</c:v>
                </c:pt>
                <c:pt idx="1">
                  <c:v>9519500</c:v>
                </c:pt>
                <c:pt idx="2">
                  <c:v>945589700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Sheet3!$C$2</c:f>
              <c:strCache>
                <c:ptCount val="1"/>
                <c:pt idx="0">
                  <c:v>Insertion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0.13203511830307665"/>
                  <c:y val="-4.3400127982070437E-3"/>
                </c:manualLayout>
              </c:layout>
              <c:numFmt formatCode="General" sourceLinked="0"/>
            </c:trendlineLbl>
          </c:trendline>
          <c:cat>
            <c:numRef>
              <c:f>Sheet3!$A$3:$A$5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Sheet3!$C$3:$C$5</c:f>
              <c:numCache>
                <c:formatCode>General</c:formatCode>
                <c:ptCount val="3"/>
                <c:pt idx="0">
                  <c:v>22900</c:v>
                </c:pt>
                <c:pt idx="1">
                  <c:v>2191500</c:v>
                </c:pt>
                <c:pt idx="2">
                  <c:v>213340400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Sheet3!$D$2</c:f>
              <c:strCache>
                <c:ptCount val="1"/>
                <c:pt idx="0">
                  <c:v>BubbleS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51492890005967"/>
                  <c:y val="-2.1933018690880397E-2"/>
                </c:manualLayout>
              </c:layout>
              <c:numFmt formatCode="General" sourceLinked="0"/>
            </c:trendlineLbl>
          </c:trendline>
          <c:cat>
            <c:numRef>
              <c:f>Sheet3!$A$3:$A$5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Sheet3!$D$3:$D$5</c:f>
              <c:numCache>
                <c:formatCode>General</c:formatCode>
                <c:ptCount val="3"/>
                <c:pt idx="0">
                  <c:v>140800</c:v>
                </c:pt>
                <c:pt idx="1">
                  <c:v>14191100</c:v>
                </c:pt>
                <c:pt idx="2">
                  <c:v>1584677800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Sheet3!$E$2</c:f>
              <c:strCache>
                <c:ptCount val="1"/>
                <c:pt idx="0">
                  <c:v>BubbleNS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9689693293787108"/>
                  <c:y val="-5.0229863997995252E-3"/>
                </c:manualLayout>
              </c:layout>
              <c:numFmt formatCode="General" sourceLinked="0"/>
            </c:trendlineLbl>
          </c:trendline>
          <c:cat>
            <c:numRef>
              <c:f>Sheet3!$A$3:$A$5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Sheet3!$E$3:$E$5</c:f>
              <c:numCache>
                <c:formatCode>General</c:formatCode>
                <c:ptCount val="3"/>
                <c:pt idx="0">
                  <c:v>329600</c:v>
                </c:pt>
                <c:pt idx="1">
                  <c:v>32982900</c:v>
                </c:pt>
                <c:pt idx="2">
                  <c:v>3397003200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Sheet3!$F$2</c:f>
              <c:strCache>
                <c:ptCount val="1"/>
                <c:pt idx="0">
                  <c:v>Merge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9689693293787108"/>
                  <c:y val="-4.7661959530397651E-3"/>
                </c:manualLayout>
              </c:layout>
              <c:numFmt formatCode="General" sourceLinked="0"/>
            </c:trendlineLbl>
          </c:trendline>
          <c:cat>
            <c:numRef>
              <c:f>Sheet3!$A$3:$A$5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Sheet3!$F$3:$F$5</c:f>
              <c:numCache>
                <c:formatCode>General</c:formatCode>
                <c:ptCount val="3"/>
                <c:pt idx="0">
                  <c:v>2745000</c:v>
                </c:pt>
                <c:pt idx="1">
                  <c:v>35311500</c:v>
                </c:pt>
                <c:pt idx="2">
                  <c:v>453145500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Sheet3!$G$2</c:f>
              <c:strCache>
                <c:ptCount val="1"/>
                <c:pt idx="0">
                  <c:v>Quick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9250299329929971"/>
                  <c:y val="-3.7492040846842773E-3"/>
                </c:manualLayout>
              </c:layout>
              <c:numFmt formatCode="General" sourceLinked="0"/>
            </c:trendlineLbl>
          </c:trendline>
          <c:cat>
            <c:numRef>
              <c:f>Sheet3!$A$3:$A$5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Sheet3!$G$3:$G$5</c:f>
              <c:numCache>
                <c:formatCode>General</c:formatCode>
                <c:ptCount val="3"/>
                <c:pt idx="0">
                  <c:v>1764000</c:v>
                </c:pt>
                <c:pt idx="1">
                  <c:v>25434000</c:v>
                </c:pt>
                <c:pt idx="2">
                  <c:v>309882000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47680"/>
        <c:axId val="90124288"/>
      </c:lineChart>
      <c:catAx>
        <c:axId val="8984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Array</a:t>
                </a:r>
                <a:r>
                  <a:rPr lang="en-US" sz="1200" baseline="0"/>
                  <a:t>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0124288"/>
        <c:crosses val="autoZero"/>
        <c:auto val="1"/>
        <c:lblAlgn val="ctr"/>
        <c:lblOffset val="100"/>
        <c:noMultiLvlLbl val="0"/>
      </c:catAx>
      <c:valAx>
        <c:axId val="9012428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Running</a:t>
                </a:r>
                <a:r>
                  <a:rPr lang="en-US" sz="1200" baseline="0"/>
                  <a:t> Time in Nanoseconds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8476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zoomScale="145" zoomScaleNormal="145" workbookViewId="0">
      <selection activeCell="G5" sqref="G5"/>
    </sheetView>
  </sheetViews>
  <sheetFormatPr defaultRowHeight="15" x14ac:dyDescent="0.25"/>
  <cols>
    <col min="1" max="1" width="10" bestFit="1" customWidth="1"/>
    <col min="2" max="3" width="11" bestFit="1" customWidth="1"/>
    <col min="4" max="5" width="12.7109375" bestFit="1" customWidth="1"/>
    <col min="6" max="7" width="11.7109375" bestFit="1" customWidth="1"/>
  </cols>
  <sheetData>
    <row r="1" spans="1:7" x14ac:dyDescent="0.25">
      <c r="B1" s="6" t="s">
        <v>7</v>
      </c>
      <c r="C1" s="6"/>
      <c r="D1" s="6"/>
      <c r="E1" s="6"/>
      <c r="F1" s="6"/>
      <c r="G1" s="6"/>
    </row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100</v>
      </c>
      <c r="B3">
        <v>110000</v>
      </c>
      <c r="C3">
        <v>179200</v>
      </c>
      <c r="D3">
        <v>230500</v>
      </c>
      <c r="E3">
        <v>409600</v>
      </c>
      <c r="F3">
        <f>68100*60</f>
        <v>4086000</v>
      </c>
      <c r="G3">
        <f>40800*100</f>
        <v>4080000</v>
      </c>
    </row>
    <row r="4" spans="1:7" x14ac:dyDescent="0.25">
      <c r="A4">
        <v>1000</v>
      </c>
      <c r="B4">
        <v>9672800</v>
      </c>
      <c r="C4">
        <v>16210300</v>
      </c>
      <c r="D4">
        <v>22498100</v>
      </c>
      <c r="E4">
        <v>39714300</v>
      </c>
      <c r="F4">
        <f>974900*60</f>
        <v>58494000</v>
      </c>
      <c r="G4">
        <f>487700*100</f>
        <v>48770000</v>
      </c>
    </row>
    <row r="5" spans="1:7" x14ac:dyDescent="0.25">
      <c r="A5">
        <v>10000</v>
      </c>
      <c r="B5">
        <v>947575400</v>
      </c>
      <c r="C5">
        <v>1609915200</v>
      </c>
      <c r="D5">
        <v>2240819500</v>
      </c>
      <c r="E5">
        <v>4091549400</v>
      </c>
      <c r="F5">
        <f>11273300*60</f>
        <v>676398000</v>
      </c>
      <c r="G5">
        <f>6273500*100</f>
        <v>627350000</v>
      </c>
    </row>
    <row r="100" spans="1:12" x14ac:dyDescent="0.25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</row>
    <row r="1000" spans="1:12" x14ac:dyDescent="0.25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</row>
    <row r="10000" spans="1:12" x14ac:dyDescent="0.25">
      <c r="A10000" s="3"/>
      <c r="B10000" s="3"/>
      <c r="C10000" s="3"/>
      <c r="D10000" s="4"/>
      <c r="E10000" s="4"/>
      <c r="F10000" s="2"/>
      <c r="G10000" s="2"/>
      <c r="H10000" s="2"/>
      <c r="I10000" s="2"/>
      <c r="J10000" s="2"/>
      <c r="K10000" s="2"/>
      <c r="L10000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workbookViewId="0">
      <selection activeCell="E9" sqref="E9"/>
    </sheetView>
  </sheetViews>
  <sheetFormatPr defaultRowHeight="15" x14ac:dyDescent="0.25"/>
  <cols>
    <col min="2" max="2" width="10.85546875" bestFit="1" customWidth="1"/>
    <col min="4" max="4" width="10.85546875" bestFit="1" customWidth="1"/>
    <col min="5" max="5" width="12" bestFit="1" customWidth="1"/>
    <col min="6" max="6" width="10.85546875" bestFit="1" customWidth="1"/>
    <col min="7" max="7" width="12" bestFit="1" customWidth="1"/>
  </cols>
  <sheetData>
    <row r="1" spans="1:7" x14ac:dyDescent="0.25">
      <c r="B1" s="6" t="s">
        <v>8</v>
      </c>
      <c r="C1" s="6"/>
      <c r="D1" s="6"/>
      <c r="E1" s="6"/>
      <c r="F1" s="6"/>
      <c r="G1" s="6"/>
    </row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100</v>
      </c>
      <c r="B3">
        <v>100400</v>
      </c>
      <c r="C3">
        <f>4000*500</f>
        <v>2000000</v>
      </c>
      <c r="D3">
        <f>4900*500</f>
        <v>2450000</v>
      </c>
      <c r="E3">
        <v>321000</v>
      </c>
      <c r="F3">
        <f>57200*50</f>
        <v>2860000</v>
      </c>
      <c r="G3">
        <f>23100*100</f>
        <v>2310000</v>
      </c>
    </row>
    <row r="4" spans="1:7" x14ac:dyDescent="0.25">
      <c r="A4">
        <v>1000</v>
      </c>
      <c r="B4">
        <v>9523300</v>
      </c>
      <c r="C4">
        <f>43900*500</f>
        <v>21950000</v>
      </c>
      <c r="D4">
        <f>46400*500</f>
        <v>23200000</v>
      </c>
      <c r="E4">
        <v>31292300</v>
      </c>
      <c r="F4">
        <f>730400*50</f>
        <v>36520000</v>
      </c>
      <c r="G4">
        <f>305900*100</f>
        <v>30590000</v>
      </c>
    </row>
    <row r="5" spans="1:7" x14ac:dyDescent="0.25">
      <c r="A5">
        <v>10000</v>
      </c>
      <c r="B5">
        <v>944980400</v>
      </c>
      <c r="C5">
        <f>590500*500</f>
        <v>295250000</v>
      </c>
      <c r="D5">
        <f>451600*500</f>
        <v>225800000</v>
      </c>
      <c r="E5">
        <v>3308565900</v>
      </c>
      <c r="F5">
        <f>9240000*50</f>
        <v>462000000</v>
      </c>
      <c r="G5">
        <f>4232300*100</f>
        <v>423230000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5" x14ac:dyDescent="0.25"/>
  <cols>
    <col min="2" max="2" width="10" bestFit="1" customWidth="1"/>
    <col min="3" max="3" width="12" bestFit="1" customWidth="1"/>
    <col min="4" max="6" width="11" bestFit="1" customWidth="1"/>
    <col min="7" max="7" width="10" bestFit="1" customWidth="1"/>
  </cols>
  <sheetData>
    <row r="1" spans="1:7" x14ac:dyDescent="0.25">
      <c r="B1" s="6" t="s">
        <v>9</v>
      </c>
      <c r="C1" s="6"/>
      <c r="D1" s="6"/>
      <c r="E1" s="6"/>
      <c r="F1" s="6"/>
      <c r="G1" s="6"/>
    </row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100</v>
      </c>
      <c r="B3">
        <v>102800</v>
      </c>
      <c r="C3">
        <f>22900*1</f>
        <v>22900</v>
      </c>
      <c r="D3">
        <v>140800</v>
      </c>
      <c r="E3">
        <v>329600</v>
      </c>
      <c r="F3">
        <f>61000*45</f>
        <v>2745000</v>
      </c>
      <c r="G3">
        <f>29400*60</f>
        <v>1764000</v>
      </c>
    </row>
    <row r="4" spans="1:7" x14ac:dyDescent="0.25">
      <c r="A4">
        <v>1000</v>
      </c>
      <c r="B4">
        <v>9519500</v>
      </c>
      <c r="C4">
        <f>2191500*1</f>
        <v>2191500</v>
      </c>
      <c r="D4">
        <v>14191100</v>
      </c>
      <c r="E4">
        <v>32982900</v>
      </c>
      <c r="F4">
        <f>784700*45</f>
        <v>35311500</v>
      </c>
      <c r="G4">
        <f>423900*60</f>
        <v>25434000</v>
      </c>
    </row>
    <row r="5" spans="1:7" x14ac:dyDescent="0.25">
      <c r="A5">
        <v>10000</v>
      </c>
      <c r="B5" s="5">
        <v>945589700</v>
      </c>
      <c r="C5">
        <f>213340400*1</f>
        <v>213340400</v>
      </c>
      <c r="D5">
        <v>1584677800</v>
      </c>
      <c r="E5">
        <v>3397003200</v>
      </c>
      <c r="F5">
        <f>10069900*45</f>
        <v>453145500</v>
      </c>
      <c r="G5">
        <f>5164700*60</f>
        <v>309882000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Chart1</vt:lpstr>
      <vt:lpstr>Chart2</vt:lpstr>
      <vt:lpstr>Chart3</vt:lpstr>
    </vt:vector>
  </TitlesOfParts>
  <Company>Neo Reconia Sys - 2012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2016-03-09T21:46:39Z</cp:lastPrinted>
  <dcterms:created xsi:type="dcterms:W3CDTF">2016-03-07T19:04:33Z</dcterms:created>
  <dcterms:modified xsi:type="dcterms:W3CDTF">2016-03-09T22:06:54Z</dcterms:modified>
</cp:coreProperties>
</file>