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BTP_Lab\랩미팅\교수님 disscusion\"/>
    </mc:Choice>
  </mc:AlternateContent>
  <bookViews>
    <workbookView xWindow="0" yWindow="0" windowWidth="28800" windowHeight="12285" activeTab="2"/>
  </bookViews>
  <sheets>
    <sheet name="Sheet1" sheetId="1" r:id="rId1"/>
    <sheet name="Sheet2" sheetId="2" r:id="rId2"/>
    <sheet name="Shee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5" i="3"/>
  <c r="G7" i="3"/>
  <c r="G6" i="3"/>
  <c r="F7" i="3"/>
  <c r="F6" i="3"/>
  <c r="D7" i="3"/>
  <c r="E7" i="3" s="1"/>
  <c r="D6" i="3"/>
  <c r="E6" i="3" s="1"/>
  <c r="E4" i="3"/>
  <c r="E3" i="3"/>
  <c r="E2" i="3"/>
  <c r="F9" i="1" l="1"/>
  <c r="D9" i="1"/>
  <c r="E9" i="1"/>
  <c r="F8" i="1"/>
  <c r="D8" i="1"/>
  <c r="E8" i="1" s="1"/>
  <c r="E6" i="1"/>
  <c r="E2" i="1"/>
  <c r="E3" i="1"/>
  <c r="E4" i="1"/>
  <c r="E5" i="1"/>
</calcChain>
</file>

<file path=xl/sharedStrings.xml><?xml version="1.0" encoding="utf-8"?>
<sst xmlns="http://schemas.openxmlformats.org/spreadsheetml/2006/main" count="91" uniqueCount="74">
  <si>
    <t>MFLI 5 MHz Lock-in Amplifier</t>
    <phoneticPr fontId="2" type="noConversion"/>
  </si>
  <si>
    <t>Model</t>
    <phoneticPr fontId="2" type="noConversion"/>
  </si>
  <si>
    <t>Function</t>
    <phoneticPr fontId="2" type="noConversion"/>
  </si>
  <si>
    <t>MF-MD Multi-demodulator</t>
    <phoneticPr fontId="2" type="noConversion"/>
  </si>
  <si>
    <t>AM/FM Modulation</t>
    <phoneticPr fontId="2" type="noConversion"/>
  </si>
  <si>
    <t>Total</t>
    <phoneticPr fontId="2" type="noConversion"/>
  </si>
  <si>
    <t>Frequency Response</t>
  </si>
  <si>
    <t>frequency range (3 dB cut-off)</t>
  </si>
  <si>
    <t>DC - 50 MHz (depends on R1,R2 settings)</t>
  </si>
  <si>
    <t>frequency range with AC coupling</t>
  </si>
  <si>
    <t>10 Hz - 50 MHz (depends on R1,R2 settings)</t>
  </si>
  <si>
    <t>small signal bandwidth (0.1 Vpp)</t>
  </si>
  <si>
    <t>50 MHz</t>
  </si>
  <si>
    <t>large signal bandwidth (1 Vpp)</t>
  </si>
  <si>
    <t>40 MHz</t>
  </si>
  <si>
    <t>Input</t>
  </si>
  <si>
    <t>input current range</t>
  </si>
  <si>
    <t>input noise current</t>
  </si>
  <si>
    <t>50 fA - 150 pA (depends on R1,R2,G1,G2 settings)</t>
  </si>
  <si>
    <t>input noise voltage (10 kHz)</t>
  </si>
  <si>
    <t>input offset adjustment range</t>
  </si>
  <si>
    <t>±10 mV</t>
  </si>
  <si>
    <t>input current leakage (typical)</t>
  </si>
  <si>
    <t>2 pA</t>
  </si>
  <si>
    <t>input impedance (DC, Z // 15 pF)</t>
  </si>
  <si>
    <t>50 Ω - 70 kΩ</t>
  </si>
  <si>
    <t>input bias voltage range</t>
  </si>
  <si>
    <t>±10 V</t>
  </si>
  <si>
    <t>Gain</t>
  </si>
  <si>
    <t>transimpedance gain (R1,R2)</t>
  </si>
  <si>
    <t>100 V/A - 100 MV/A</t>
  </si>
  <si>
    <t>gain accuracy</t>
  </si>
  <si>
    <t>±1%</t>
  </si>
  <si>
    <t>output voltage gain (G1,G2)</t>
  </si>
  <si>
    <t>G=1 or G=10</t>
  </si>
  <si>
    <t>Auxiliary Output</t>
  </si>
  <si>
    <t>typical use</t>
  </si>
  <si>
    <t>bias for external sensor (ex: photodetectors)</t>
  </si>
  <si>
    <t>voltage range</t>
  </si>
  <si>
    <t>maximum current drive</t>
  </si>
  <si>
    <t>10 mA</t>
  </si>
  <si>
    <t>HF2TA (Zurich)</t>
    <phoneticPr fontId="2" type="noConversion"/>
  </si>
  <si>
    <t>DHPCA-100</t>
    <phoneticPr fontId="2" type="noConversion"/>
  </si>
  <si>
    <t>5 nV/√Hz</t>
    <phoneticPr fontId="2" type="noConversion"/>
  </si>
  <si>
    <t>2.8 nV/√Hz</t>
    <phoneticPr fontId="2" type="noConversion"/>
  </si>
  <si>
    <t>현재 설정</t>
    <phoneticPr fontId="2" type="noConversion"/>
  </si>
  <si>
    <t>50 Ω - 10 kΩ</t>
    <phoneticPr fontId="2" type="noConversion"/>
  </si>
  <si>
    <t>10 kΩ</t>
    <phoneticPr fontId="2" type="noConversion"/>
  </si>
  <si>
    <t>100 V/A - 100 MV/A</t>
    <phoneticPr fontId="2" type="noConversion"/>
  </si>
  <si>
    <t>10 MV/A</t>
    <phoneticPr fontId="2" type="noConversion"/>
  </si>
  <si>
    <t>1 nA - 10 mA (depends on R1,R2,G1,G2 settings)</t>
    <phoneticPr fontId="2" type="noConversion"/>
  </si>
  <si>
    <t>10 nA - 10 mA (depends on R1,R2,G1,G2 settings)</t>
    <phoneticPr fontId="2" type="noConversion"/>
  </si>
  <si>
    <t>100 nA</t>
    <phoneticPr fontId="2" type="noConversion"/>
  </si>
  <si>
    <t>220k, 1.8M,3.5M, 14M, 80M, 200M Hz (depends on R1,R2,G1,G2 settings)
switchable Full bandwidth to 10 MHz or 1 MHz</t>
    <phoneticPr fontId="2" type="noConversion"/>
  </si>
  <si>
    <t>220 kHz
1 MHz</t>
    <phoneticPr fontId="2" type="noConversion"/>
  </si>
  <si>
    <t>AC</t>
    <phoneticPr fontId="2" type="noConversion"/>
  </si>
  <si>
    <t>55 fA - 200 pA (depends on R1,R2,G1,G2 settings)</t>
    <phoneticPr fontId="2" type="noConversion"/>
  </si>
  <si>
    <t>60 fA</t>
    <phoneticPr fontId="2" type="noConversion"/>
  </si>
  <si>
    <t>G=1 or G=10</t>
    <phoneticPr fontId="2" type="noConversion"/>
  </si>
  <si>
    <t>±10 V</t>
    <phoneticPr fontId="2" type="noConversion"/>
  </si>
  <si>
    <t>20 mA</t>
    <phoneticPr fontId="2" type="noConversion"/>
  </si>
  <si>
    <t>Price (EUR)</t>
    <phoneticPr fontId="2" type="noConversion"/>
  </si>
  <si>
    <t>MF-PID Quad PID/PLL Controller</t>
    <phoneticPr fontId="2" type="noConversion"/>
  </si>
  <si>
    <t>MF-MOD AM/FM Modulation</t>
    <phoneticPr fontId="2" type="noConversion"/>
  </si>
  <si>
    <t>국내 대리점 견적가(￦)</t>
    <phoneticPr fontId="2" type="noConversion"/>
  </si>
  <si>
    <t>MF-DIG Digitizer</t>
    <phoneticPr fontId="2" type="noConversion"/>
  </si>
  <si>
    <t>부가세 (10%)</t>
    <phoneticPr fontId="2" type="noConversion"/>
  </si>
  <si>
    <t>필수</t>
    <phoneticPr fontId="2" type="noConversion"/>
  </si>
  <si>
    <r>
      <t>환율 변환(</t>
    </r>
    <r>
      <rPr>
        <sz val="20"/>
        <color theme="1"/>
        <rFont val="맑은 고딕"/>
        <family val="3"/>
        <charset val="129"/>
      </rPr>
      <t>￦)</t>
    </r>
    <phoneticPr fontId="2" type="noConversion"/>
  </si>
  <si>
    <t>extending # of demodulators
(1-&gt;4)</t>
    <phoneticPr fontId="2" type="noConversion"/>
  </si>
  <si>
    <t>Sample memory increase
(16kSa -&gt; 2.5MSa)</t>
    <phoneticPr fontId="2" type="noConversion"/>
  </si>
  <si>
    <t>부가세 (10%)</t>
    <phoneticPr fontId="2" type="noConversion"/>
  </si>
  <si>
    <t>HF2TA</t>
    <phoneticPr fontId="2" type="noConversion"/>
  </si>
  <si>
    <t>Current Amplifier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</si>
</sst>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</font>
    <font>
      <sz val="20"/>
      <color theme="1"/>
      <name val="맑은 고딕"/>
      <family val="3"/>
      <charset val="129"/>
      <scheme val="minor"/>
    </font>
    <font>
      <sz val="18"/>
      <color rgb="FF9C0006"/>
      <name val="맑은 고딕"/>
      <family val="2"/>
      <charset val="129"/>
      <scheme val="minor"/>
    </font>
    <font>
      <sz val="18"/>
      <color rgb="FF9C0006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double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2" xfId="2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41" fontId="8" fillId="0" borderId="0" xfId="3" applyFont="1" applyAlignment="1">
      <alignment horizontal="center" vertical="center"/>
    </xf>
    <xf numFmtId="0" fontId="9" fillId="2" borderId="0" xfId="4" applyFont="1" applyAlignment="1">
      <alignment horizontal="center" vertical="center"/>
    </xf>
    <xf numFmtId="0" fontId="10" fillId="2" borderId="0" xfId="4" applyFont="1" applyAlignment="1">
      <alignment horizontal="center" vertical="center"/>
    </xf>
    <xf numFmtId="3" fontId="9" fillId="2" borderId="0" xfId="4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1" fillId="0" borderId="1" xfId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2" borderId="5" xfId="4" applyFont="1" applyBorder="1" applyAlignment="1">
      <alignment horizontal="center" vertical="center"/>
    </xf>
    <xf numFmtId="3" fontId="10" fillId="2" borderId="5" xfId="4" applyNumberFormat="1" applyFont="1" applyBorder="1" applyAlignment="1">
      <alignment horizontal="center" vertical="center"/>
    </xf>
    <xf numFmtId="41" fontId="10" fillId="2" borderId="5" xfId="4" applyNumberFormat="1" applyFont="1" applyBorder="1" applyAlignment="1">
      <alignment horizontal="center" vertical="center"/>
    </xf>
    <xf numFmtId="41" fontId="9" fillId="2" borderId="5" xfId="4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2" borderId="4" xfId="4" applyFont="1" applyBorder="1" applyAlignment="1">
      <alignment horizontal="center" vertical="center"/>
    </xf>
    <xf numFmtId="3" fontId="8" fillId="0" borderId="4" xfId="0" applyNumberFormat="1" applyFont="1" applyBorder="1" applyAlignment="1">
      <alignment horizontal="center" vertical="center"/>
    </xf>
    <xf numFmtId="41" fontId="8" fillId="0" borderId="4" xfId="3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10" fillId="2" borderId="4" xfId="4" applyFont="1" applyBorder="1" applyAlignment="1">
      <alignment horizontal="center" vertical="center"/>
    </xf>
    <xf numFmtId="0" fontId="0" fillId="0" borderId="4" xfId="0" applyBorder="1">
      <alignment vertical="center"/>
    </xf>
    <xf numFmtId="41" fontId="11" fillId="0" borderId="4" xfId="3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2" borderId="8" xfId="4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10" fillId="2" borderId="8" xfId="4" applyFont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41" fontId="12" fillId="0" borderId="0" xfId="3" applyFont="1" applyAlignment="1">
      <alignment horizontal="center" vertical="center"/>
    </xf>
  </cellXfs>
  <cellStyles count="5">
    <cellStyle name="나쁨" xfId="4" builtinId="27"/>
    <cellStyle name="쉼표 [0]" xfId="3" builtinId="6"/>
    <cellStyle name="요약" xfId="1" builtinId="25"/>
    <cellStyle name="제목 2" xfId="2" builtinId="1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6" sqref="A6:XFD6"/>
    </sheetView>
  </sheetViews>
  <sheetFormatPr defaultRowHeight="16.5" x14ac:dyDescent="0.3"/>
  <cols>
    <col min="1" max="1" width="9.5" bestFit="1" customWidth="1"/>
    <col min="2" max="2" width="56.375" bestFit="1" customWidth="1"/>
    <col min="3" max="3" width="60.375" bestFit="1" customWidth="1"/>
    <col min="4" max="4" width="19.5" bestFit="1" customWidth="1"/>
    <col min="5" max="5" width="23.25" bestFit="1" customWidth="1"/>
    <col min="6" max="6" width="39.5" bestFit="1" customWidth="1"/>
  </cols>
  <sheetData>
    <row r="1" spans="1:6" ht="31.5" x14ac:dyDescent="0.3">
      <c r="A1" s="4"/>
      <c r="B1" s="4" t="s">
        <v>1</v>
      </c>
      <c r="C1" s="4" t="s">
        <v>2</v>
      </c>
      <c r="D1" s="4" t="s">
        <v>61</v>
      </c>
      <c r="E1" s="4" t="s">
        <v>68</v>
      </c>
      <c r="F1" s="4" t="s">
        <v>64</v>
      </c>
    </row>
    <row r="2" spans="1:6" ht="31.5" x14ac:dyDescent="0.3">
      <c r="A2" s="4"/>
      <c r="B2" s="7" t="s">
        <v>0</v>
      </c>
      <c r="C2" s="4"/>
      <c r="D2" s="5">
        <v>8100</v>
      </c>
      <c r="E2" s="6">
        <f>D2*1302</f>
        <v>10546200</v>
      </c>
      <c r="F2" s="5">
        <v>14480000</v>
      </c>
    </row>
    <row r="3" spans="1:6" ht="31.5" x14ac:dyDescent="0.3">
      <c r="A3" s="4"/>
      <c r="B3" s="8" t="s">
        <v>62</v>
      </c>
      <c r="C3" s="4"/>
      <c r="D3" s="5">
        <v>5200</v>
      </c>
      <c r="E3" s="6">
        <f t="shared" ref="E3:E9" si="0">D3*1302</f>
        <v>6770400</v>
      </c>
      <c r="F3" s="5">
        <v>9300000</v>
      </c>
    </row>
    <row r="4" spans="1:6" ht="63" x14ac:dyDescent="0.3">
      <c r="A4" s="4"/>
      <c r="B4" s="8" t="s">
        <v>3</v>
      </c>
      <c r="C4" s="10" t="s">
        <v>69</v>
      </c>
      <c r="D4" s="5">
        <v>3900</v>
      </c>
      <c r="E4" s="6">
        <f t="shared" si="0"/>
        <v>5077800</v>
      </c>
      <c r="F4" s="5">
        <v>6970000</v>
      </c>
    </row>
    <row r="5" spans="1:6" ht="31.5" x14ac:dyDescent="0.3">
      <c r="A5" s="4"/>
      <c r="B5" s="4" t="s">
        <v>63</v>
      </c>
      <c r="C5" s="4" t="s">
        <v>4</v>
      </c>
      <c r="D5" s="5">
        <v>1200</v>
      </c>
      <c r="E5" s="6">
        <f t="shared" si="0"/>
        <v>1562400</v>
      </c>
      <c r="F5" s="5">
        <v>2140000</v>
      </c>
    </row>
    <row r="6" spans="1:6" ht="63" x14ac:dyDescent="0.3">
      <c r="A6" s="4"/>
      <c r="B6" s="4" t="s">
        <v>65</v>
      </c>
      <c r="C6" s="10" t="s">
        <v>70</v>
      </c>
      <c r="D6" s="5">
        <v>1200</v>
      </c>
      <c r="E6" s="6">
        <f t="shared" si="0"/>
        <v>1562400</v>
      </c>
      <c r="F6" s="5">
        <v>2140000</v>
      </c>
    </row>
    <row r="7" spans="1:6" ht="31.5" x14ac:dyDescent="0.3">
      <c r="A7" s="4"/>
      <c r="B7" s="4" t="s">
        <v>66</v>
      </c>
      <c r="C7" s="4"/>
      <c r="D7" s="5"/>
      <c r="E7" s="6"/>
      <c r="F7" s="5">
        <v>3503000</v>
      </c>
    </row>
    <row r="8" spans="1:6" ht="31.5" x14ac:dyDescent="0.3">
      <c r="A8" s="4" t="s">
        <v>5</v>
      </c>
      <c r="B8" s="4"/>
      <c r="C8" s="4"/>
      <c r="D8" s="5">
        <f>SUM(D2:D6)</f>
        <v>19600</v>
      </c>
      <c r="E8" s="6">
        <f t="shared" si="0"/>
        <v>25519200</v>
      </c>
      <c r="F8" s="5">
        <f>SUM(F2:F7)</f>
        <v>38533000</v>
      </c>
    </row>
    <row r="9" spans="1:6" ht="31.5" x14ac:dyDescent="0.3">
      <c r="A9" s="4" t="s">
        <v>67</v>
      </c>
      <c r="B9" s="4"/>
      <c r="C9" s="4"/>
      <c r="D9" s="5">
        <f>SUM(D2:D4)</f>
        <v>17200</v>
      </c>
      <c r="E9" s="6">
        <f t="shared" si="0"/>
        <v>22394400</v>
      </c>
      <c r="F9" s="9">
        <f>SUM(F2:F4)+0.1*SUM(F2:F4)</f>
        <v>33825000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2"/>
  <sheetViews>
    <sheetView workbookViewId="0">
      <selection activeCell="G5" sqref="G5"/>
    </sheetView>
  </sheetViews>
  <sheetFormatPr defaultRowHeight="16.5" x14ac:dyDescent="0.3"/>
  <cols>
    <col min="2" max="2" width="33.125" style="1" bestFit="1" customWidth="1"/>
    <col min="3" max="3" width="47.625" style="1" bestFit="1" customWidth="1"/>
    <col min="4" max="4" width="63.5" style="1" customWidth="1"/>
    <col min="5" max="5" width="9.625" style="1" bestFit="1" customWidth="1"/>
  </cols>
  <sheetData>
    <row r="1" spans="2:5" ht="20.25" thickBot="1" x14ac:dyDescent="0.35">
      <c r="C1" s="3" t="s">
        <v>41</v>
      </c>
      <c r="D1" s="3" t="s">
        <v>42</v>
      </c>
      <c r="E1" s="3" t="s">
        <v>45</v>
      </c>
    </row>
    <row r="2" spans="2:5" ht="18" thickTop="1" thickBot="1" x14ac:dyDescent="0.35">
      <c r="B2" s="11" t="s">
        <v>6</v>
      </c>
      <c r="C2" s="11"/>
      <c r="D2" s="11"/>
    </row>
    <row r="3" spans="2:5" ht="33.75" thickTop="1" x14ac:dyDescent="0.3">
      <c r="B3" s="1" t="s">
        <v>7</v>
      </c>
      <c r="C3" s="1" t="s">
        <v>8</v>
      </c>
      <c r="D3" s="2" t="s">
        <v>53</v>
      </c>
      <c r="E3" s="2" t="s">
        <v>54</v>
      </c>
    </row>
    <row r="4" spans="2:5" ht="33" x14ac:dyDescent="0.3">
      <c r="B4" s="1" t="s">
        <v>9</v>
      </c>
      <c r="C4" s="1" t="s">
        <v>10</v>
      </c>
      <c r="D4" s="2" t="s">
        <v>53</v>
      </c>
      <c r="E4" s="1" t="s">
        <v>55</v>
      </c>
    </row>
    <row r="5" spans="2:5" x14ac:dyDescent="0.3">
      <c r="B5" s="1" t="s">
        <v>11</v>
      </c>
      <c r="C5" s="1" t="s">
        <v>12</v>
      </c>
    </row>
    <row r="6" spans="2:5" x14ac:dyDescent="0.3">
      <c r="B6" s="1" t="s">
        <v>13</v>
      </c>
      <c r="C6" s="1" t="s">
        <v>14</v>
      </c>
    </row>
    <row r="7" spans="2:5" ht="17.25" thickBot="1" x14ac:dyDescent="0.35">
      <c r="B7" s="12" t="s">
        <v>15</v>
      </c>
      <c r="C7" s="12"/>
      <c r="D7" s="12"/>
    </row>
    <row r="8" spans="2:5" ht="17.25" thickTop="1" x14ac:dyDescent="0.3">
      <c r="B8" s="1" t="s">
        <v>16</v>
      </c>
      <c r="C8" s="1" t="s">
        <v>50</v>
      </c>
      <c r="D8" s="1" t="s">
        <v>51</v>
      </c>
      <c r="E8" s="1" t="s">
        <v>52</v>
      </c>
    </row>
    <row r="9" spans="2:5" x14ac:dyDescent="0.3">
      <c r="B9" s="1" t="s">
        <v>17</v>
      </c>
      <c r="C9" s="1" t="s">
        <v>18</v>
      </c>
      <c r="D9" s="1" t="s">
        <v>56</v>
      </c>
      <c r="E9" s="1" t="s">
        <v>57</v>
      </c>
    </row>
    <row r="10" spans="2:5" x14ac:dyDescent="0.3">
      <c r="B10" s="1" t="s">
        <v>19</v>
      </c>
      <c r="C10" s="1" t="s">
        <v>43</v>
      </c>
      <c r="D10" s="1" t="s">
        <v>44</v>
      </c>
    </row>
    <row r="11" spans="2:5" x14ac:dyDescent="0.3">
      <c r="B11" s="1" t="s">
        <v>20</v>
      </c>
      <c r="C11" s="1" t="s">
        <v>21</v>
      </c>
    </row>
    <row r="12" spans="2:5" x14ac:dyDescent="0.3">
      <c r="B12" s="1" t="s">
        <v>22</v>
      </c>
      <c r="C12" s="1" t="s">
        <v>23</v>
      </c>
    </row>
    <row r="13" spans="2:5" x14ac:dyDescent="0.3">
      <c r="B13" s="1" t="s">
        <v>24</v>
      </c>
      <c r="C13" s="1" t="s">
        <v>25</v>
      </c>
      <c r="D13" s="1" t="s">
        <v>46</v>
      </c>
      <c r="E13" s="1" t="s">
        <v>47</v>
      </c>
    </row>
    <row r="14" spans="2:5" x14ac:dyDescent="0.3">
      <c r="B14" s="1" t="s">
        <v>26</v>
      </c>
      <c r="C14" s="1" t="s">
        <v>27</v>
      </c>
      <c r="D14" s="1" t="s">
        <v>27</v>
      </c>
    </row>
    <row r="15" spans="2:5" ht="17.25" thickBot="1" x14ac:dyDescent="0.35">
      <c r="B15" s="12" t="s">
        <v>28</v>
      </c>
      <c r="C15" s="12"/>
      <c r="D15" s="12"/>
    </row>
    <row r="16" spans="2:5" ht="17.25" thickTop="1" x14ac:dyDescent="0.3">
      <c r="B16" s="1" t="s">
        <v>29</v>
      </c>
      <c r="C16" s="1" t="s">
        <v>30</v>
      </c>
      <c r="D16" s="1" t="s">
        <v>48</v>
      </c>
      <c r="E16" s="1" t="s">
        <v>49</v>
      </c>
    </row>
    <row r="17" spans="2:5" x14ac:dyDescent="0.3">
      <c r="B17" s="1" t="s">
        <v>31</v>
      </c>
      <c r="C17" s="1" t="s">
        <v>32</v>
      </c>
      <c r="D17" s="1" t="s">
        <v>32</v>
      </c>
    </row>
    <row r="18" spans="2:5" x14ac:dyDescent="0.3">
      <c r="B18" s="1" t="s">
        <v>33</v>
      </c>
      <c r="C18" s="1" t="s">
        <v>34</v>
      </c>
      <c r="D18" s="1" t="s">
        <v>58</v>
      </c>
      <c r="E18" s="1">
        <v>10</v>
      </c>
    </row>
    <row r="19" spans="2:5" ht="17.25" thickBot="1" x14ac:dyDescent="0.35">
      <c r="B19" s="12" t="s">
        <v>35</v>
      </c>
      <c r="C19" s="12"/>
      <c r="D19" s="12"/>
    </row>
    <row r="20" spans="2:5" ht="17.25" thickTop="1" x14ac:dyDescent="0.3">
      <c r="B20" s="1" t="s">
        <v>36</v>
      </c>
      <c r="C20" s="13" t="s">
        <v>37</v>
      </c>
      <c r="D20" s="13"/>
    </row>
    <row r="21" spans="2:5" x14ac:dyDescent="0.3">
      <c r="B21" s="1" t="s">
        <v>38</v>
      </c>
      <c r="C21" s="1" t="s">
        <v>27</v>
      </c>
      <c r="D21" s="1" t="s">
        <v>59</v>
      </c>
    </row>
    <row r="22" spans="2:5" x14ac:dyDescent="0.3">
      <c r="B22" s="1" t="s">
        <v>39</v>
      </c>
      <c r="C22" s="1" t="s">
        <v>40</v>
      </c>
      <c r="D22" s="1" t="s">
        <v>60</v>
      </c>
    </row>
  </sheetData>
  <mergeCells count="5">
    <mergeCell ref="B2:D2"/>
    <mergeCell ref="B7:D7"/>
    <mergeCell ref="B15:D15"/>
    <mergeCell ref="B19:D19"/>
    <mergeCell ref="C20:D2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4" sqref="B14"/>
    </sheetView>
  </sheetViews>
  <sheetFormatPr defaultRowHeight="16.5" x14ac:dyDescent="0.3"/>
  <cols>
    <col min="1" max="1" width="9.5" bestFit="1" customWidth="1"/>
    <col min="2" max="2" width="56.375" bestFit="1" customWidth="1"/>
    <col min="3" max="3" width="60.375" bestFit="1" customWidth="1"/>
    <col min="4" max="4" width="19.5" bestFit="1" customWidth="1"/>
    <col min="5" max="5" width="23.25" bestFit="1" customWidth="1"/>
    <col min="6" max="6" width="39.5" bestFit="1" customWidth="1"/>
    <col min="7" max="7" width="23.125" bestFit="1" customWidth="1"/>
  </cols>
  <sheetData>
    <row r="1" spans="1:7" ht="31.5" x14ac:dyDescent="0.3">
      <c r="A1" s="28"/>
      <c r="B1" s="4" t="s">
        <v>1</v>
      </c>
      <c r="C1" s="28" t="s">
        <v>2</v>
      </c>
      <c r="D1" s="4" t="s">
        <v>61</v>
      </c>
      <c r="E1" s="4" t="s">
        <v>68</v>
      </c>
      <c r="F1" s="4" t="s">
        <v>64</v>
      </c>
      <c r="G1" s="4" t="s">
        <v>71</v>
      </c>
    </row>
    <row r="2" spans="1:7" s="24" customFormat="1" ht="31.5" x14ac:dyDescent="0.3">
      <c r="A2" s="29">
        <v>1</v>
      </c>
      <c r="B2" s="20" t="s">
        <v>0</v>
      </c>
      <c r="C2" s="29"/>
      <c r="D2" s="21">
        <v>8100</v>
      </c>
      <c r="E2" s="22">
        <f>D2*1302</f>
        <v>10546200</v>
      </c>
      <c r="F2" s="21">
        <v>14480000</v>
      </c>
      <c r="G2" s="23"/>
    </row>
    <row r="3" spans="1:7" s="26" customFormat="1" ht="31.5" x14ac:dyDescent="0.3">
      <c r="A3" s="29">
        <v>2</v>
      </c>
      <c r="B3" s="25" t="s">
        <v>62</v>
      </c>
      <c r="C3" s="29"/>
      <c r="D3" s="21">
        <v>5200</v>
      </c>
      <c r="E3" s="22">
        <f t="shared" ref="E3:E7" si="0">D3*1302</f>
        <v>6770400</v>
      </c>
      <c r="F3" s="21">
        <v>9300000</v>
      </c>
      <c r="G3" s="23"/>
    </row>
    <row r="4" spans="1:7" s="26" customFormat="1" ht="63" x14ac:dyDescent="0.3">
      <c r="A4" s="29">
        <v>3</v>
      </c>
      <c r="B4" s="25" t="s">
        <v>3</v>
      </c>
      <c r="C4" s="31" t="s">
        <v>69</v>
      </c>
      <c r="D4" s="21">
        <v>3900</v>
      </c>
      <c r="E4" s="22">
        <f t="shared" si="0"/>
        <v>5077800</v>
      </c>
      <c r="F4" s="21">
        <v>6970000</v>
      </c>
      <c r="G4" s="23"/>
    </row>
    <row r="5" spans="1:7" s="26" customFormat="1" ht="31.5" x14ac:dyDescent="0.3">
      <c r="A5" s="29">
        <v>4</v>
      </c>
      <c r="B5" s="19" t="s">
        <v>63</v>
      </c>
      <c r="C5" s="29" t="s">
        <v>4</v>
      </c>
      <c r="D5" s="21">
        <v>1200</v>
      </c>
      <c r="E5" s="22">
        <f>D5*1302</f>
        <v>1562400</v>
      </c>
      <c r="F5" s="21">
        <v>2140000</v>
      </c>
      <c r="G5" s="23"/>
    </row>
    <row r="6" spans="1:7" s="26" customFormat="1" ht="31.5" x14ac:dyDescent="0.3">
      <c r="A6" s="29" t="s">
        <v>5</v>
      </c>
      <c r="B6" s="19"/>
      <c r="C6" s="29"/>
      <c r="D6" s="21">
        <f>SUM(D2:D5)</f>
        <v>18400</v>
      </c>
      <c r="E6" s="22">
        <f t="shared" si="0"/>
        <v>23956800</v>
      </c>
      <c r="F6" s="21">
        <f>SUM(F2:F5)</f>
        <v>32890000</v>
      </c>
      <c r="G6" s="27">
        <f>F6*1.1</f>
        <v>36179000</v>
      </c>
    </row>
    <row r="7" spans="1:7" ht="26.25" x14ac:dyDescent="0.3">
      <c r="A7" s="30" t="s">
        <v>67</v>
      </c>
      <c r="B7" s="15"/>
      <c r="C7" s="32"/>
      <c r="D7" s="16">
        <f>SUM(D2:D4)</f>
        <v>17200</v>
      </c>
      <c r="E7" s="17">
        <f t="shared" si="0"/>
        <v>22394400</v>
      </c>
      <c r="F7" s="16">
        <f>SUM(F2:F4)</f>
        <v>30750000</v>
      </c>
      <c r="G7" s="18">
        <f>F7*1.1</f>
        <v>33825000</v>
      </c>
    </row>
    <row r="8" spans="1:7" ht="31.5" x14ac:dyDescent="0.3">
      <c r="A8" s="4"/>
      <c r="B8" s="4"/>
      <c r="C8" s="4"/>
      <c r="D8" s="5"/>
      <c r="E8" s="6"/>
      <c r="F8" s="5"/>
    </row>
    <row r="11" spans="1:7" s="14" customFormat="1" ht="26.25" x14ac:dyDescent="0.3">
      <c r="B11" s="14" t="s">
        <v>72</v>
      </c>
      <c r="C11" s="14" t="s">
        <v>73</v>
      </c>
      <c r="D11" s="33">
        <v>2600</v>
      </c>
      <c r="E11" s="34">
        <f>D11*1302</f>
        <v>3385200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2018-06-20T11:32:54Z</dcterms:created>
  <dcterms:modified xsi:type="dcterms:W3CDTF">2018-06-26T09:55:34Z</dcterms:modified>
</cp:coreProperties>
</file>