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BTP_Lab\수업\Scientific Writing\"/>
    </mc:Choice>
  </mc:AlternateContent>
  <bookViews>
    <workbookView xWindow="90" yWindow="30" windowWidth="16260" windowHeight="5835" activeTab="5"/>
  </bookViews>
  <sheets>
    <sheet name="Instructions" sheetId="8" r:id="rId1"/>
    <sheet name="Fig. 1" sheetId="1" r:id="rId2"/>
    <sheet name="Fig. 2" sheetId="2" r:id="rId3"/>
    <sheet name="Fig. 3" sheetId="4" r:id="rId4"/>
    <sheet name="Fig. 4" sheetId="3" r:id="rId5"/>
    <sheet name="Table I" sheetId="6" r:id="rId6"/>
    <sheet name="Table II" sheetId="7" r:id="rId7"/>
  </sheets>
  <calcPr calcId="162913"/>
</workbook>
</file>

<file path=xl/calcChain.xml><?xml version="1.0" encoding="utf-8"?>
<calcChain xmlns="http://schemas.openxmlformats.org/spreadsheetml/2006/main">
  <c r="H32" i="6" l="1"/>
  <c r="H31" i="6"/>
  <c r="J34" i="1"/>
  <c r="J33" i="1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14" i="4"/>
  <c r="F29" i="6"/>
  <c r="L30" i="6"/>
  <c r="L31" i="6"/>
  <c r="L32" i="6"/>
  <c r="K30" i="6"/>
  <c r="K31" i="6"/>
  <c r="K32" i="6"/>
  <c r="L29" i="6"/>
  <c r="K29" i="6"/>
  <c r="I30" i="6"/>
  <c r="I31" i="6"/>
  <c r="I32" i="6"/>
  <c r="H30" i="6"/>
  <c r="I29" i="6"/>
  <c r="H29" i="6"/>
  <c r="F30" i="6"/>
  <c r="F31" i="6"/>
  <c r="F32" i="6"/>
  <c r="E30" i="6"/>
  <c r="E31" i="6"/>
  <c r="E32" i="6"/>
  <c r="E29" i="6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14" i="4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A41" i="4" l="1"/>
  <c r="A40" i="4"/>
  <c r="B40" i="4" s="1"/>
  <c r="C40" i="4" s="1"/>
  <c r="B15" i="7"/>
  <c r="B19" i="7" s="1"/>
  <c r="B16" i="7"/>
  <c r="B20" i="7" s="1"/>
  <c r="B17" i="7"/>
  <c r="B21" i="7" s="1"/>
  <c r="B14" i="7"/>
  <c r="B18" i="7" s="1"/>
  <c r="A11" i="7"/>
  <c r="A12" i="7" s="1"/>
  <c r="A13" i="7" s="1"/>
  <c r="A15" i="7" s="1"/>
  <c r="A16" i="7" s="1"/>
  <c r="A17" i="7" s="1"/>
  <c r="A19" i="7" s="1"/>
  <c r="A20" i="7" s="1"/>
  <c r="A21" i="7" s="1"/>
  <c r="A11" i="6"/>
  <c r="A12" i="6" s="1"/>
  <c r="A13" i="6" s="1"/>
  <c r="A15" i="6" s="1"/>
  <c r="A16" i="6" s="1"/>
  <c r="A17" i="6" s="1"/>
  <c r="A19" i="6" s="1"/>
  <c r="A20" i="6" s="1"/>
  <c r="A21" i="6" s="1"/>
  <c r="B15" i="6"/>
  <c r="B19" i="6" s="1"/>
  <c r="B16" i="6"/>
  <c r="B20" i="6" s="1"/>
  <c r="B17" i="6"/>
  <c r="B21" i="6" s="1"/>
  <c r="B14" i="6"/>
  <c r="B18" i="6" s="1"/>
</calcChain>
</file>

<file path=xl/sharedStrings.xml><?xml version="1.0" encoding="utf-8"?>
<sst xmlns="http://schemas.openxmlformats.org/spreadsheetml/2006/main" count="136" uniqueCount="99">
  <si>
    <r>
      <t xml:space="preserve">Include error bars that represent </t>
    </r>
    <r>
      <rPr>
        <sz val="11"/>
        <color theme="1"/>
        <rFont val="Calibri"/>
        <family val="2"/>
      </rPr>
      <t>± 1 standard deviation</t>
    </r>
  </si>
  <si>
    <t>Include the best regression line for the relationship.</t>
  </si>
  <si>
    <r>
      <t>Provide a complete and informative caption. Include the regression equations and the r</t>
    </r>
    <r>
      <rPr>
        <vertAlign val="superscript"/>
        <sz val="11"/>
        <color theme="1"/>
        <rFont val="맑은 고딕"/>
        <family val="2"/>
        <scheme val="minor"/>
      </rPr>
      <t>2</t>
    </r>
    <r>
      <rPr>
        <sz val="11"/>
        <color theme="1"/>
        <rFont val="맑은 고딕"/>
        <family val="2"/>
        <scheme val="minor"/>
      </rPr>
      <t xml:space="preserve"> values.</t>
    </r>
  </si>
  <si>
    <t>State the sample sizes and what the bars represent.</t>
  </si>
  <si>
    <t>Speed [kHz]</t>
  </si>
  <si>
    <t>You measured the efficiency of five generators at each temperature.</t>
  </si>
  <si>
    <t>Plot average power vs. speed.</t>
  </si>
  <si>
    <t>Calculate the speed at which power output was highest.</t>
  </si>
  <si>
    <t>Use different symbols and line styles for the two variables.</t>
  </si>
  <si>
    <t>Include regression lines for the two relationships.</t>
  </si>
  <si>
    <t>PMO:PSS</t>
  </si>
  <si>
    <t>MSL:K1</t>
  </si>
  <si>
    <t>Capacitance [nF]</t>
  </si>
  <si>
    <t>The organic layer was one of two chemicals (PMO:PSS and MSL:K1).</t>
  </si>
  <si>
    <t>(mg/L)</t>
  </si>
  <si>
    <r>
      <t xml:space="preserve">Plot </t>
    </r>
    <r>
      <rPr>
        <b/>
        <sz val="11"/>
        <color rgb="FFFF0000"/>
        <rFont val="맑은 고딕"/>
        <family val="2"/>
        <scheme val="minor"/>
      </rPr>
      <t>ln</t>
    </r>
    <r>
      <rPr>
        <sz val="11"/>
        <color theme="1"/>
        <rFont val="맑은 고딕"/>
        <family val="2"/>
        <scheme val="minor"/>
      </rPr>
      <t>(mean length) on concentration for both solutions on the same graph.</t>
    </r>
  </si>
  <si>
    <r>
      <t>You repeated this test eight times for each length of time, then and measured the thickness [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맑은 고딕"/>
        <family val="2"/>
        <scheme val="minor"/>
      </rPr>
      <t>m] of the layer.</t>
    </r>
  </si>
  <si>
    <t>Plot average thickness vs. temperature.</t>
  </si>
  <si>
    <t>Include best regression line for the relationship.</t>
  </si>
  <si>
    <t>State sample sizes and what the error bars represent.</t>
  </si>
  <si>
    <t>Test</t>
  </si>
  <si>
    <r>
      <t>You grew a Silver layer on an SiO</t>
    </r>
    <r>
      <rPr>
        <vertAlign val="subscript"/>
        <sz val="11"/>
        <color theme="1"/>
        <rFont val="맑은 고딕"/>
        <family val="2"/>
        <scheme val="minor"/>
      </rPr>
      <t>2</t>
    </r>
    <r>
      <rPr>
        <sz val="11"/>
        <color theme="1"/>
        <rFont val="맑은 고딕"/>
        <family val="2"/>
        <scheme val="minor"/>
      </rPr>
      <t xml:space="preserve"> substrate by sputtering silver over a range of vacuum presssures [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맑은 고딕"/>
        <family val="2"/>
        <scheme val="minor"/>
      </rPr>
      <t>Torr].</t>
    </r>
  </si>
  <si>
    <t>Pressure</t>
  </si>
  <si>
    <r>
      <t>[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맑은 고딕"/>
        <family val="2"/>
        <scheme val="minor"/>
      </rPr>
      <t>Torr]</t>
    </r>
  </si>
  <si>
    <t>[ZnO]</t>
  </si>
  <si>
    <t>ZnO concentrations ('[ZnO]') were varied.</t>
  </si>
  <si>
    <t>You repeated each combination eight times.</t>
  </si>
  <si>
    <t>Provide a table that presents mean and standard deviation of the time required for each combination.</t>
  </si>
  <si>
    <t>Include overall means and standard deviations for Processors and Algorithms.</t>
  </si>
  <si>
    <t>Sort the table to put the fastest algorithm in the left column and the fastest processor in the top row.</t>
  </si>
  <si>
    <t>Provide a complete caption.</t>
  </si>
  <si>
    <t>Measurement</t>
  </si>
  <si>
    <t>Algorithm</t>
  </si>
  <si>
    <t>Processor</t>
  </si>
  <si>
    <r>
      <t>You measured time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맑은 고딕"/>
        <family val="2"/>
        <scheme val="minor"/>
      </rPr>
      <t>s) required to encrypt a test message using combinations of four algorithms on three processors.</t>
    </r>
  </si>
  <si>
    <t>jump</t>
  </si>
  <si>
    <t>masque</t>
  </si>
  <si>
    <t>exRay</t>
  </si>
  <si>
    <t>Bint</t>
  </si>
  <si>
    <t>Talj</t>
  </si>
  <si>
    <t>Euwe</t>
  </si>
  <si>
    <t>Anand</t>
  </si>
  <si>
    <t>Sort the table to put the fastest processor in the left column and the fastest algorithm in the top row.</t>
  </si>
  <si>
    <t>You measured time (ms) required to calculate the Moore-Penrose pseudo-inverse of a 4 x 7 matrix using combinations of four algorithms on three processors.</t>
  </si>
  <si>
    <t>Bogart</t>
  </si>
  <si>
    <t>Gable</t>
  </si>
  <si>
    <t>Welch</t>
  </si>
  <si>
    <t>Maxwell</t>
  </si>
  <si>
    <t>Heaviside</t>
  </si>
  <si>
    <t>Steinmetz</t>
  </si>
  <si>
    <t>Tesla</t>
  </si>
  <si>
    <t>Calculate [ZnO] at which the average crystal length was the same.</t>
  </si>
  <si>
    <r>
      <t xml:space="preserve">Plot </t>
    </r>
    <r>
      <rPr>
        <sz val="11"/>
        <color rgb="FFFF0000"/>
        <rFont val="맑은 고딕"/>
        <family val="2"/>
        <scheme val="minor"/>
      </rPr>
      <t>ln</t>
    </r>
    <r>
      <rPr>
        <sz val="11"/>
        <color theme="1"/>
        <rFont val="맑은 고딕"/>
        <family val="2"/>
        <scheme val="minor"/>
      </rPr>
      <t>(capacitance) vs thickness for both capacitors on the same graph.</t>
    </r>
  </si>
  <si>
    <t>You have measured the power output [mW]of an experimental electrical generator at different rotation speeds [kHz].</t>
  </si>
  <si>
    <t>Calculate the pressure at which average thickness was the greatest.</t>
  </si>
  <si>
    <t>Power output [W]</t>
  </si>
  <si>
    <r>
      <t xml:space="preserve">You Grew Zinc oxide (ZnO) nanorods in two types of solutions of ZnO in ethanol at 194 </t>
    </r>
    <r>
      <rPr>
        <sz val="11"/>
        <color theme="1"/>
        <rFont val="Calibri"/>
        <family val="2"/>
      </rPr>
      <t>°C.</t>
    </r>
  </si>
  <si>
    <t>The solutions' names are 'Tal' and 'Nezh'.</t>
  </si>
  <si>
    <t>Tal</t>
  </si>
  <si>
    <t>Nezh</t>
  </si>
  <si>
    <t>You allowed the nanorods to grow for 8 h</t>
  </si>
  <si>
    <t>You  measured the change in capacitance [nF] of two experimental organic capacitors as the thickness [nm] of the organic layer increased.</t>
  </si>
  <si>
    <t>Thickness</t>
  </si>
  <si>
    <r>
      <t xml:space="preserve">The process was conducted at 38 </t>
    </r>
    <r>
      <rPr>
        <sz val="11"/>
        <color theme="1"/>
        <rFont val="Calibri"/>
        <family val="2"/>
      </rPr>
      <t>°C.</t>
    </r>
  </si>
  <si>
    <r>
      <t xml:space="preserve">The process was conducted at 30 </t>
    </r>
    <r>
      <rPr>
        <sz val="11"/>
        <color theme="1"/>
        <rFont val="Calibri"/>
        <family val="2"/>
      </rPr>
      <t>°C.</t>
    </r>
  </si>
  <si>
    <t>If your student number is ODD, do</t>
  </si>
  <si>
    <t>If your student number is EVEN, do</t>
  </si>
  <si>
    <t>Fig. 3</t>
  </si>
  <si>
    <t>Fig. 1</t>
  </si>
  <si>
    <t>12 marks</t>
  </si>
  <si>
    <t>10 marks</t>
  </si>
  <si>
    <t>Put each figure and table on its own page in a Word file.</t>
  </si>
  <si>
    <t>1 mark</t>
  </si>
  <si>
    <t>Fig. 2</t>
  </si>
  <si>
    <t>Fig. 4</t>
  </si>
  <si>
    <t>Grade will be scaled to a mark out of 5.</t>
  </si>
  <si>
    <t>Penalty for competing the wring figure or table: 50% of mark on that figure or table.</t>
  </si>
  <si>
    <t>Table 2</t>
  </si>
  <si>
    <t>Table 1</t>
  </si>
  <si>
    <t>Calculate the thickness at which the capacitances are the same.</t>
  </si>
  <si>
    <r>
      <t>Mean Crystal Length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맑은 고딕"/>
        <family val="2"/>
        <scheme val="minor"/>
      </rPr>
      <t>m)</t>
    </r>
    <phoneticPr fontId="11" type="noConversion"/>
  </si>
  <si>
    <t>ln(Tal)</t>
    <phoneticPr fontId="11" type="noConversion"/>
  </si>
  <si>
    <t>ln(Nezh)</t>
    <phoneticPr fontId="11" type="noConversion"/>
  </si>
  <si>
    <t>mean</t>
    <phoneticPr fontId="11" type="noConversion"/>
  </si>
  <si>
    <t xml:space="preserve">s. d. </t>
    <phoneticPr fontId="11" type="noConversion"/>
  </si>
  <si>
    <r>
      <t>Silver layer thickness [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맑은 고딕"/>
        <family val="2"/>
        <scheme val="minor"/>
      </rPr>
      <t>m]</t>
    </r>
    <phoneticPr fontId="11" type="noConversion"/>
  </si>
  <si>
    <t>Talj</t>
    <phoneticPr fontId="11" type="noConversion"/>
  </si>
  <si>
    <t>Euwe</t>
    <phoneticPr fontId="11" type="noConversion"/>
  </si>
  <si>
    <t>Anand</t>
    <phoneticPr fontId="11" type="noConversion"/>
  </si>
  <si>
    <t>mean</t>
    <phoneticPr fontId="11" type="noConversion"/>
  </si>
  <si>
    <t>s. d.</t>
    <phoneticPr fontId="11" type="noConversion"/>
  </si>
  <si>
    <t>s. d.</t>
    <phoneticPr fontId="11" type="noConversion"/>
  </si>
  <si>
    <t>jump</t>
    <phoneticPr fontId="11" type="noConversion"/>
  </si>
  <si>
    <t>masque</t>
    <phoneticPr fontId="11" type="noConversion"/>
  </si>
  <si>
    <t>exRay</t>
    <phoneticPr fontId="11" type="noConversion"/>
  </si>
  <si>
    <t>Bint</t>
    <phoneticPr fontId="11" type="noConversion"/>
  </si>
  <si>
    <t>Algorithm</t>
    <phoneticPr fontId="11" type="noConversion"/>
  </si>
  <si>
    <t>Processor</t>
    <phoneticPr fontId="11" type="noConversion"/>
  </si>
  <si>
    <t>bar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</si>
</sst>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8" formatCode="0.000"/>
  </numFmts>
  <fonts count="13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맑은 고딕"/>
      <family val="2"/>
      <scheme val="minor"/>
    </font>
    <font>
      <sz val="11"/>
      <color theme="1"/>
      <name val="Symbol"/>
      <family val="1"/>
      <charset val="2"/>
    </font>
    <font>
      <b/>
      <sz val="12"/>
      <color theme="1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1" fontId="2" fillId="0" borderId="0" xfId="0" applyNumberFormat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ln( Tal 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79838095811962E-2"/>
                  <c:y val="0.18139689435372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'Fig. 1'!$A$13:$A$33</c:f>
              <c:numCache>
                <c:formatCode>General</c:formatCode>
                <c:ptCount val="21"/>
                <c:pt idx="0">
                  <c:v>3.41</c:v>
                </c:pt>
                <c:pt idx="1">
                  <c:v>3.63</c:v>
                </c:pt>
                <c:pt idx="2">
                  <c:v>3.87</c:v>
                </c:pt>
                <c:pt idx="3">
                  <c:v>4.04</c:v>
                </c:pt>
                <c:pt idx="4">
                  <c:v>4.25</c:v>
                </c:pt>
                <c:pt idx="5">
                  <c:v>4.4700000000000006</c:v>
                </c:pt>
                <c:pt idx="6">
                  <c:v>4.59</c:v>
                </c:pt>
                <c:pt idx="7">
                  <c:v>4.7</c:v>
                </c:pt>
                <c:pt idx="8">
                  <c:v>4.8599999999999994</c:v>
                </c:pt>
                <c:pt idx="9">
                  <c:v>4.96</c:v>
                </c:pt>
                <c:pt idx="10">
                  <c:v>5.09</c:v>
                </c:pt>
                <c:pt idx="11">
                  <c:v>5.15</c:v>
                </c:pt>
                <c:pt idx="12">
                  <c:v>5.25</c:v>
                </c:pt>
                <c:pt idx="13">
                  <c:v>5.5</c:v>
                </c:pt>
                <c:pt idx="14">
                  <c:v>5.7</c:v>
                </c:pt>
                <c:pt idx="15">
                  <c:v>5.71</c:v>
                </c:pt>
                <c:pt idx="16">
                  <c:v>5.9700000000000006</c:v>
                </c:pt>
                <c:pt idx="17">
                  <c:v>6.07</c:v>
                </c:pt>
                <c:pt idx="18">
                  <c:v>6.12</c:v>
                </c:pt>
                <c:pt idx="19">
                  <c:v>6.13</c:v>
                </c:pt>
                <c:pt idx="20">
                  <c:v>6.34</c:v>
                </c:pt>
              </c:numCache>
            </c:numRef>
          </c:xVal>
          <c:yVal>
            <c:numRef>
              <c:f>'Fig. 1'!$D$13:$D$33</c:f>
              <c:numCache>
                <c:formatCode>General</c:formatCode>
                <c:ptCount val="21"/>
                <c:pt idx="0">
                  <c:v>0.93609335917033476</c:v>
                </c:pt>
                <c:pt idx="1">
                  <c:v>1.2725655957915476</c:v>
                </c:pt>
                <c:pt idx="2">
                  <c:v>1.3635373739972745</c:v>
                </c:pt>
                <c:pt idx="3">
                  <c:v>1.2441545939587679</c:v>
                </c:pt>
                <c:pt idx="4">
                  <c:v>1.5411590716808059</c:v>
                </c:pt>
                <c:pt idx="5">
                  <c:v>1.62924053973028</c:v>
                </c:pt>
                <c:pt idx="6">
                  <c:v>1.6370530794670737</c:v>
                </c:pt>
                <c:pt idx="7">
                  <c:v>1.8594181177018698</c:v>
                </c:pt>
                <c:pt idx="8">
                  <c:v>2.0693912058263346</c:v>
                </c:pt>
                <c:pt idx="9">
                  <c:v>1.9643112344262046</c:v>
                </c:pt>
                <c:pt idx="10">
                  <c:v>1.9373017745187131</c:v>
                </c:pt>
                <c:pt idx="11">
                  <c:v>2.1849270495258133</c:v>
                </c:pt>
                <c:pt idx="12">
                  <c:v>1.9300710850255671</c:v>
                </c:pt>
                <c:pt idx="13">
                  <c:v>2.5152741864043966</c:v>
                </c:pt>
                <c:pt idx="14">
                  <c:v>2.4815677485224859</c:v>
                </c:pt>
                <c:pt idx="15">
                  <c:v>2.5176964726109912</c:v>
                </c:pt>
                <c:pt idx="16">
                  <c:v>2.7040421797046714</c:v>
                </c:pt>
                <c:pt idx="17">
                  <c:v>2.5257286443082556</c:v>
                </c:pt>
                <c:pt idx="18">
                  <c:v>2.6390573296152584</c:v>
                </c:pt>
                <c:pt idx="19">
                  <c:v>2.5718485799218085</c:v>
                </c:pt>
                <c:pt idx="20">
                  <c:v>3.0666566118906897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9-4C22-BEC8-89F50C5BBE69}"/>
            </c:ext>
          </c:extLst>
        </c:ser>
        <c:ser>
          <c:idx val="1"/>
          <c:order val="1"/>
          <c:tx>
            <c:v>ln( Nezh 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338748175411369E-2"/>
                  <c:y val="-2.111063703243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'Fig. 1'!$A$13:$A$33</c:f>
              <c:numCache>
                <c:formatCode>General</c:formatCode>
                <c:ptCount val="21"/>
                <c:pt idx="0">
                  <c:v>3.41</c:v>
                </c:pt>
                <c:pt idx="1">
                  <c:v>3.63</c:v>
                </c:pt>
                <c:pt idx="2">
                  <c:v>3.87</c:v>
                </c:pt>
                <c:pt idx="3">
                  <c:v>4.04</c:v>
                </c:pt>
                <c:pt idx="4">
                  <c:v>4.25</c:v>
                </c:pt>
                <c:pt idx="5">
                  <c:v>4.4700000000000006</c:v>
                </c:pt>
                <c:pt idx="6">
                  <c:v>4.59</c:v>
                </c:pt>
                <c:pt idx="7">
                  <c:v>4.7</c:v>
                </c:pt>
                <c:pt idx="8">
                  <c:v>4.8599999999999994</c:v>
                </c:pt>
                <c:pt idx="9">
                  <c:v>4.96</c:v>
                </c:pt>
                <c:pt idx="10">
                  <c:v>5.09</c:v>
                </c:pt>
                <c:pt idx="11">
                  <c:v>5.15</c:v>
                </c:pt>
                <c:pt idx="12">
                  <c:v>5.25</c:v>
                </c:pt>
                <c:pt idx="13">
                  <c:v>5.5</c:v>
                </c:pt>
                <c:pt idx="14">
                  <c:v>5.7</c:v>
                </c:pt>
                <c:pt idx="15">
                  <c:v>5.71</c:v>
                </c:pt>
                <c:pt idx="16">
                  <c:v>5.9700000000000006</c:v>
                </c:pt>
                <c:pt idx="17">
                  <c:v>6.07</c:v>
                </c:pt>
                <c:pt idx="18">
                  <c:v>6.12</c:v>
                </c:pt>
                <c:pt idx="19">
                  <c:v>6.13</c:v>
                </c:pt>
                <c:pt idx="20">
                  <c:v>6.34</c:v>
                </c:pt>
              </c:numCache>
            </c:numRef>
          </c:xVal>
          <c:yVal>
            <c:numRef>
              <c:f>'Fig. 1'!$E$13:$E$33</c:f>
              <c:numCache>
                <c:formatCode>General</c:formatCode>
                <c:ptCount val="21"/>
                <c:pt idx="0">
                  <c:v>0.50681760236845186</c:v>
                </c:pt>
                <c:pt idx="1">
                  <c:v>0.64710324205853842</c:v>
                </c:pt>
                <c:pt idx="2">
                  <c:v>0.72270598280148979</c:v>
                </c:pt>
                <c:pt idx="3">
                  <c:v>1.000631880307906</c:v>
                </c:pt>
                <c:pt idx="4">
                  <c:v>1.235471471385307</c:v>
                </c:pt>
                <c:pt idx="5">
                  <c:v>1.4182774069729414</c:v>
                </c:pt>
                <c:pt idx="6">
                  <c:v>1.5496879080283263</c:v>
                </c:pt>
                <c:pt idx="7">
                  <c:v>1.6370530794670737</c:v>
                </c:pt>
                <c:pt idx="8">
                  <c:v>1.8809906029559975</c:v>
                </c:pt>
                <c:pt idx="9">
                  <c:v>1.9430489167742813</c:v>
                </c:pt>
                <c:pt idx="10">
                  <c:v>2.0943301541735866</c:v>
                </c:pt>
                <c:pt idx="11">
                  <c:v>2.224623551524334</c:v>
                </c:pt>
                <c:pt idx="12">
                  <c:v>2.0055258587296678</c:v>
                </c:pt>
                <c:pt idx="13">
                  <c:v>2.2321626286975</c:v>
                </c:pt>
                <c:pt idx="14">
                  <c:v>2.4857396360918922</c:v>
                </c:pt>
                <c:pt idx="15">
                  <c:v>2.7350166493320245</c:v>
                </c:pt>
                <c:pt idx="16">
                  <c:v>2.8808824318750488</c:v>
                </c:pt>
                <c:pt idx="17">
                  <c:v>3.0860299115347716</c:v>
                </c:pt>
                <c:pt idx="18">
                  <c:v>2.9306602768102761</c:v>
                </c:pt>
                <c:pt idx="19">
                  <c:v>2.8825635754483532</c:v>
                </c:pt>
                <c:pt idx="20">
                  <c:v>3.2116497797764612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9-4C22-BEC8-89F50C5BBE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88168880"/>
        <c:axId val="488170128"/>
      </c:scatterChart>
      <c:valAx>
        <c:axId val="488168880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chemeClr val="tx1"/>
                    </a:solidFill>
                  </a:rPr>
                  <a:t>ZnO</a:t>
                </a:r>
                <a:r>
                  <a:rPr lang="en-US" altLang="ko-KR" sz="1600" b="1" baseline="0">
                    <a:solidFill>
                      <a:schemeClr val="tx1"/>
                    </a:solidFill>
                  </a:rPr>
                  <a:t> [mg/L]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70128"/>
        <c:crosses val="autoZero"/>
        <c:crossBetween val="midCat"/>
        <c:majorUnit val="1"/>
      </c:valAx>
      <c:valAx>
        <c:axId val="48817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chemeClr val="tx1"/>
                    </a:solidFill>
                  </a:rPr>
                  <a:t>ln( Mean</a:t>
                </a:r>
                <a:r>
                  <a:rPr lang="en-US" altLang="ko-KR" sz="1600" b="1" baseline="0">
                    <a:solidFill>
                      <a:schemeClr val="tx1"/>
                    </a:solidFill>
                  </a:rPr>
                  <a:t> Length [</a:t>
                </a:r>
                <a:r>
                  <a:rPr lang="el-GR" altLang="ko-KR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600" b="1" baseline="0">
                    <a:solidFill>
                      <a:schemeClr val="tx1"/>
                    </a:solidFill>
                  </a:rPr>
                  <a:t>m] )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168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200524934383207"/>
                  <c:y val="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'Fig. 3'!$L$14:$L$37</c:f>
                <c:numCache>
                  <c:formatCode>General</c:formatCode>
                  <c:ptCount val="24"/>
                  <c:pt idx="0">
                    <c:v>0.60481402100149795</c:v>
                  </c:pt>
                  <c:pt idx="1">
                    <c:v>0.76554369101779118</c:v>
                  </c:pt>
                  <c:pt idx="2">
                    <c:v>0.89217230878985987</c:v>
                  </c:pt>
                  <c:pt idx="3">
                    <c:v>0.75267143277414639</c:v>
                  </c:pt>
                  <c:pt idx="4">
                    <c:v>0.91990294519119176</c:v>
                  </c:pt>
                  <c:pt idx="5">
                    <c:v>1.3143493773400914</c:v>
                  </c:pt>
                  <c:pt idx="6">
                    <c:v>0.7776108097426192</c:v>
                  </c:pt>
                  <c:pt idx="7">
                    <c:v>0.74026539642405065</c:v>
                  </c:pt>
                  <c:pt idx="8">
                    <c:v>0.93731760130400044</c:v>
                  </c:pt>
                  <c:pt idx="9">
                    <c:v>0.78354505750649428</c:v>
                  </c:pt>
                  <c:pt idx="10">
                    <c:v>0.53408800772906362</c:v>
                  </c:pt>
                  <c:pt idx="11">
                    <c:v>0.92314679222754203</c:v>
                  </c:pt>
                  <c:pt idx="12">
                    <c:v>0.94233751915117958</c:v>
                  </c:pt>
                  <c:pt idx="13">
                    <c:v>1.2649562386558222</c:v>
                  </c:pt>
                  <c:pt idx="14">
                    <c:v>0.96285290376345434</c:v>
                  </c:pt>
                  <c:pt idx="15">
                    <c:v>1.0790438889524898</c:v>
                  </c:pt>
                  <c:pt idx="16">
                    <c:v>1.047814051115123</c:v>
                  </c:pt>
                  <c:pt idx="17">
                    <c:v>1.0268085090637462</c:v>
                  </c:pt>
                  <c:pt idx="18">
                    <c:v>1.003732320605734</c:v>
                  </c:pt>
                  <c:pt idx="19">
                    <c:v>0.97857038581800593</c:v>
                  </c:pt>
                  <c:pt idx="20">
                    <c:v>1.0056270254352331</c:v>
                  </c:pt>
                  <c:pt idx="21">
                    <c:v>0.6254369900888731</c:v>
                  </c:pt>
                  <c:pt idx="22">
                    <c:v>0.86579443287653435</c:v>
                  </c:pt>
                  <c:pt idx="23">
                    <c:v>0.51889993530269574</c:v>
                  </c:pt>
                </c:numCache>
              </c:numRef>
            </c:plus>
            <c:minus>
              <c:numRef>
                <c:f>'Fig. 3'!$L$14:$L$37</c:f>
                <c:numCache>
                  <c:formatCode>General</c:formatCode>
                  <c:ptCount val="24"/>
                  <c:pt idx="0">
                    <c:v>0.60481402100149795</c:v>
                  </c:pt>
                  <c:pt idx="1">
                    <c:v>0.76554369101779118</c:v>
                  </c:pt>
                  <c:pt idx="2">
                    <c:v>0.89217230878985987</c:v>
                  </c:pt>
                  <c:pt idx="3">
                    <c:v>0.75267143277414639</c:v>
                  </c:pt>
                  <c:pt idx="4">
                    <c:v>0.91990294519119176</c:v>
                  </c:pt>
                  <c:pt idx="5">
                    <c:v>1.3143493773400914</c:v>
                  </c:pt>
                  <c:pt idx="6">
                    <c:v>0.7776108097426192</c:v>
                  </c:pt>
                  <c:pt idx="7">
                    <c:v>0.74026539642405065</c:v>
                  </c:pt>
                  <c:pt idx="8">
                    <c:v>0.93731760130400044</c:v>
                  </c:pt>
                  <c:pt idx="9">
                    <c:v>0.78354505750649428</c:v>
                  </c:pt>
                  <c:pt idx="10">
                    <c:v>0.53408800772906362</c:v>
                  </c:pt>
                  <c:pt idx="11">
                    <c:v>0.92314679222754203</c:v>
                  </c:pt>
                  <c:pt idx="12">
                    <c:v>0.94233751915117958</c:v>
                  </c:pt>
                  <c:pt idx="13">
                    <c:v>1.2649562386558222</c:v>
                  </c:pt>
                  <c:pt idx="14">
                    <c:v>0.96285290376345434</c:v>
                  </c:pt>
                  <c:pt idx="15">
                    <c:v>1.0790438889524898</c:v>
                  </c:pt>
                  <c:pt idx="16">
                    <c:v>1.047814051115123</c:v>
                  </c:pt>
                  <c:pt idx="17">
                    <c:v>1.0268085090637462</c:v>
                  </c:pt>
                  <c:pt idx="18">
                    <c:v>1.003732320605734</c:v>
                  </c:pt>
                  <c:pt idx="19">
                    <c:v>0.97857038581800593</c:v>
                  </c:pt>
                  <c:pt idx="20">
                    <c:v>1.0056270254352331</c:v>
                  </c:pt>
                  <c:pt idx="21">
                    <c:v>0.6254369900888731</c:v>
                  </c:pt>
                  <c:pt idx="22">
                    <c:v>0.86579443287653435</c:v>
                  </c:pt>
                  <c:pt idx="23">
                    <c:v>0.51889993530269574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'Fig. 3'!$A$14:$A$37</c:f>
              <c:numCache>
                <c:formatCode>General</c:formatCode>
                <c:ptCount val="2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</c:numCache>
            </c:numRef>
          </c:xVal>
          <c:yVal>
            <c:numRef>
              <c:f>'Fig. 3'!$J$14:$J$37</c:f>
              <c:numCache>
                <c:formatCode>0.0</c:formatCode>
                <c:ptCount val="24"/>
                <c:pt idx="0">
                  <c:v>13.9375</c:v>
                </c:pt>
                <c:pt idx="1">
                  <c:v>14.120000000000001</c:v>
                </c:pt>
                <c:pt idx="2">
                  <c:v>14.232500000000002</c:v>
                </c:pt>
                <c:pt idx="3">
                  <c:v>14.205000000000002</c:v>
                </c:pt>
                <c:pt idx="4">
                  <c:v>14.298749999999998</c:v>
                </c:pt>
                <c:pt idx="5">
                  <c:v>14.1875</c:v>
                </c:pt>
                <c:pt idx="6">
                  <c:v>14.223749999999999</c:v>
                </c:pt>
                <c:pt idx="7">
                  <c:v>14.31625</c:v>
                </c:pt>
                <c:pt idx="8">
                  <c:v>14.391250000000001</c:v>
                </c:pt>
                <c:pt idx="9">
                  <c:v>14.32</c:v>
                </c:pt>
                <c:pt idx="10">
                  <c:v>14.466249999999999</c:v>
                </c:pt>
                <c:pt idx="11">
                  <c:v>14.432500000000001</c:v>
                </c:pt>
                <c:pt idx="12">
                  <c:v>14.155000000000003</c:v>
                </c:pt>
                <c:pt idx="13">
                  <c:v>14.399999999999999</c:v>
                </c:pt>
                <c:pt idx="14">
                  <c:v>14.074999999999999</c:v>
                </c:pt>
                <c:pt idx="15">
                  <c:v>14.06625</c:v>
                </c:pt>
                <c:pt idx="16">
                  <c:v>14.112500000000001</c:v>
                </c:pt>
                <c:pt idx="17">
                  <c:v>13.901250000000001</c:v>
                </c:pt>
                <c:pt idx="18">
                  <c:v>13.811250000000001</c:v>
                </c:pt>
                <c:pt idx="19">
                  <c:v>13.790000000000001</c:v>
                </c:pt>
                <c:pt idx="20">
                  <c:v>13.462499999999999</c:v>
                </c:pt>
                <c:pt idx="21">
                  <c:v>13.347499999999998</c:v>
                </c:pt>
                <c:pt idx="22">
                  <c:v>13.420000000000002</c:v>
                </c:pt>
                <c:pt idx="23">
                  <c:v>13.014999999999999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5-4C01-A4E3-F83F8BFE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2400"/>
        <c:axId val="593603232"/>
      </c:scatterChart>
      <c:valAx>
        <c:axId val="5936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chemeClr val="tx1"/>
                    </a:solidFill>
                  </a:rPr>
                  <a:t>Pressure [</a:t>
                </a:r>
                <a:r>
                  <a:rPr lang="el-GR" altLang="ko-KR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Torr]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603232"/>
        <c:crosses val="autoZero"/>
        <c:crossBetween val="midCat"/>
      </c:valAx>
      <c:valAx>
        <c:axId val="593603232"/>
        <c:scaling>
          <c:orientation val="minMax"/>
          <c:max val="16"/>
          <c:min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chemeClr val="tx1"/>
                    </a:solidFill>
                  </a:rPr>
                  <a:t>Average Thickness [</a:t>
                </a:r>
                <a:r>
                  <a:rPr lang="el-GR" altLang="ko-KR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600" b="1">
                    <a:solidFill>
                      <a:schemeClr val="tx1"/>
                    </a:solidFill>
                  </a:rPr>
                  <a:t>m]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602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10</xdr:row>
      <xdr:rowOff>95250</xdr:rowOff>
    </xdr:from>
    <xdr:to>
      <xdr:col>16</xdr:col>
      <xdr:colOff>314326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11</xdr:row>
      <xdr:rowOff>166687</xdr:rowOff>
    </xdr:from>
    <xdr:to>
      <xdr:col>18</xdr:col>
      <xdr:colOff>633412</xdr:colOff>
      <xdr:row>24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6" sqref="H6:I6"/>
    </sheetView>
  </sheetViews>
  <sheetFormatPr defaultRowHeight="16.5" x14ac:dyDescent="0.3"/>
  <sheetData>
    <row r="1" spans="1:8" ht="17.25" x14ac:dyDescent="0.3">
      <c r="A1" s="11" t="s">
        <v>65</v>
      </c>
      <c r="H1" s="1"/>
    </row>
    <row r="2" spans="1:8" ht="17.25" x14ac:dyDescent="0.3">
      <c r="A2" s="11" t="s">
        <v>68</v>
      </c>
      <c r="H2" s="1" t="s">
        <v>69</v>
      </c>
    </row>
    <row r="3" spans="1:8" ht="17.25" x14ac:dyDescent="0.3">
      <c r="A3" s="11" t="s">
        <v>67</v>
      </c>
      <c r="H3" s="1" t="s">
        <v>69</v>
      </c>
    </row>
    <row r="4" spans="1:8" ht="17.25" x14ac:dyDescent="0.3">
      <c r="A4" s="11" t="s">
        <v>78</v>
      </c>
      <c r="H4" s="1" t="s">
        <v>70</v>
      </c>
    </row>
    <row r="5" spans="1:8" ht="17.25" x14ac:dyDescent="0.3">
      <c r="A5" s="11" t="s">
        <v>71</v>
      </c>
      <c r="H5" s="1" t="s">
        <v>72</v>
      </c>
    </row>
    <row r="6" spans="1:8" ht="17.25" x14ac:dyDescent="0.3">
      <c r="A6" s="11"/>
      <c r="H6" s="1"/>
    </row>
    <row r="7" spans="1:8" ht="17.25" x14ac:dyDescent="0.3">
      <c r="A7" s="11" t="s">
        <v>66</v>
      </c>
      <c r="H7" s="1"/>
    </row>
    <row r="8" spans="1:8" ht="17.25" x14ac:dyDescent="0.3">
      <c r="A8" s="11"/>
      <c r="H8" s="1"/>
    </row>
    <row r="9" spans="1:8" ht="17.25" x14ac:dyDescent="0.3">
      <c r="A9" s="11" t="s">
        <v>73</v>
      </c>
      <c r="H9" s="1" t="s">
        <v>69</v>
      </c>
    </row>
    <row r="10" spans="1:8" ht="17.25" x14ac:dyDescent="0.3">
      <c r="A10" s="11" t="s">
        <v>74</v>
      </c>
      <c r="H10" s="1" t="s">
        <v>69</v>
      </c>
    </row>
    <row r="11" spans="1:8" ht="17.25" x14ac:dyDescent="0.3">
      <c r="A11" s="11" t="s">
        <v>77</v>
      </c>
      <c r="H11" s="1" t="s">
        <v>70</v>
      </c>
    </row>
    <row r="12" spans="1:8" ht="17.25" x14ac:dyDescent="0.3">
      <c r="A12" s="11" t="s">
        <v>71</v>
      </c>
      <c r="H12" s="1" t="s">
        <v>72</v>
      </c>
    </row>
    <row r="13" spans="1:8" ht="17.25" x14ac:dyDescent="0.3">
      <c r="A13" s="11"/>
    </row>
    <row r="14" spans="1:8" ht="17.25" x14ac:dyDescent="0.3">
      <c r="A14" s="12" t="s">
        <v>76</v>
      </c>
    </row>
    <row r="15" spans="1:8" ht="17.25" x14ac:dyDescent="0.3">
      <c r="A15" s="11"/>
    </row>
    <row r="16" spans="1:8" ht="17.25" x14ac:dyDescent="0.3">
      <c r="A16" s="11" t="s">
        <v>75</v>
      </c>
    </row>
    <row r="22" spans="9:9" x14ac:dyDescent="0.3">
      <c r="I22" s="2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" workbookViewId="0">
      <selection activeCell="L34" sqref="L34"/>
    </sheetView>
  </sheetViews>
  <sheetFormatPr defaultRowHeight="16.5" x14ac:dyDescent="0.3"/>
  <cols>
    <col min="2" max="2" width="10.5" customWidth="1"/>
    <col min="3" max="3" width="12.625" customWidth="1"/>
  </cols>
  <sheetData>
    <row r="1" spans="1:13" x14ac:dyDescent="0.3">
      <c r="A1">
        <v>1</v>
      </c>
      <c r="B1" t="s">
        <v>56</v>
      </c>
    </row>
    <row r="2" spans="1:13" x14ac:dyDescent="0.3">
      <c r="B2" t="s">
        <v>57</v>
      </c>
    </row>
    <row r="3" spans="1:13" x14ac:dyDescent="0.3">
      <c r="B3" t="s">
        <v>25</v>
      </c>
    </row>
    <row r="4" spans="1:13" x14ac:dyDescent="0.3">
      <c r="B4" t="s">
        <v>60</v>
      </c>
    </row>
    <row r="5" spans="1:13" x14ac:dyDescent="0.3">
      <c r="A5">
        <v>1.1000000000000001</v>
      </c>
      <c r="B5" t="s">
        <v>15</v>
      </c>
      <c r="M5">
        <v>4</v>
      </c>
    </row>
    <row r="6" spans="1:13" x14ac:dyDescent="0.3">
      <c r="A6">
        <v>1.2</v>
      </c>
      <c r="B6" t="s">
        <v>9</v>
      </c>
      <c r="M6">
        <v>2</v>
      </c>
    </row>
    <row r="7" spans="1:13" x14ac:dyDescent="0.3">
      <c r="B7" t="s">
        <v>8</v>
      </c>
    </row>
    <row r="8" spans="1:13" x14ac:dyDescent="0.3">
      <c r="A8">
        <v>1.3</v>
      </c>
      <c r="B8" t="s">
        <v>2</v>
      </c>
      <c r="M8">
        <v>5</v>
      </c>
    </row>
    <row r="9" spans="1:13" x14ac:dyDescent="0.3">
      <c r="A9">
        <v>1.4</v>
      </c>
      <c r="B9" t="s">
        <v>51</v>
      </c>
      <c r="M9">
        <v>1</v>
      </c>
    </row>
    <row r="11" spans="1:13" x14ac:dyDescent="0.3">
      <c r="A11" s="6" t="s">
        <v>24</v>
      </c>
      <c r="B11" s="13" t="s">
        <v>80</v>
      </c>
      <c r="C11" s="13"/>
    </row>
    <row r="12" spans="1:13" x14ac:dyDescent="0.3">
      <c r="A12" s="6" t="s">
        <v>14</v>
      </c>
      <c r="B12" s="6" t="s">
        <v>58</v>
      </c>
      <c r="C12" s="6" t="s">
        <v>59</v>
      </c>
      <c r="D12" s="6" t="s">
        <v>81</v>
      </c>
      <c r="E12" s="6" t="s">
        <v>82</v>
      </c>
    </row>
    <row r="13" spans="1:13" x14ac:dyDescent="0.3">
      <c r="A13">
        <v>3.41</v>
      </c>
      <c r="B13" s="2">
        <v>2.5499999999999998</v>
      </c>
      <c r="C13" s="2">
        <v>1.66</v>
      </c>
      <c r="D13">
        <f>LN(B13)</f>
        <v>0.93609335917033476</v>
      </c>
      <c r="E13">
        <f>LN(C13)</f>
        <v>0.50681760236845186</v>
      </c>
    </row>
    <row r="14" spans="1:13" x14ac:dyDescent="0.3">
      <c r="A14">
        <v>3.63</v>
      </c>
      <c r="B14" s="2">
        <v>3.57</v>
      </c>
      <c r="C14" s="2">
        <v>1.91</v>
      </c>
      <c r="D14">
        <f t="shared" ref="D14:D33" si="0">LN(B14)</f>
        <v>1.2725655957915476</v>
      </c>
      <c r="E14">
        <f t="shared" ref="E14:E33" si="1">LN(C14)</f>
        <v>0.64710324205853842</v>
      </c>
    </row>
    <row r="15" spans="1:13" x14ac:dyDescent="0.3">
      <c r="A15">
        <v>3.87</v>
      </c>
      <c r="B15" s="2">
        <v>3.91</v>
      </c>
      <c r="C15" s="2">
        <v>2.06</v>
      </c>
      <c r="D15">
        <f t="shared" si="0"/>
        <v>1.3635373739972745</v>
      </c>
      <c r="E15">
        <f t="shared" si="1"/>
        <v>0.72270598280148979</v>
      </c>
    </row>
    <row r="16" spans="1:13" x14ac:dyDescent="0.3">
      <c r="A16">
        <v>4.04</v>
      </c>
      <c r="B16" s="2">
        <v>3.47</v>
      </c>
      <c r="C16" s="2">
        <v>2.72</v>
      </c>
      <c r="D16">
        <f t="shared" si="0"/>
        <v>1.2441545939587679</v>
      </c>
      <c r="E16">
        <f t="shared" si="1"/>
        <v>1.000631880307906</v>
      </c>
    </row>
    <row r="17" spans="1:5" x14ac:dyDescent="0.3">
      <c r="A17">
        <v>4.25</v>
      </c>
      <c r="B17" s="2">
        <v>4.67</v>
      </c>
      <c r="C17" s="2">
        <v>3.44</v>
      </c>
      <c r="D17">
        <f t="shared" si="0"/>
        <v>1.5411590716808059</v>
      </c>
      <c r="E17">
        <f t="shared" si="1"/>
        <v>1.235471471385307</v>
      </c>
    </row>
    <row r="18" spans="1:5" x14ac:dyDescent="0.3">
      <c r="A18">
        <v>4.4700000000000006</v>
      </c>
      <c r="B18" s="2">
        <v>5.0999999999999996</v>
      </c>
      <c r="C18" s="2">
        <v>4.13</v>
      </c>
      <c r="D18">
        <f t="shared" si="0"/>
        <v>1.62924053973028</v>
      </c>
      <c r="E18">
        <f t="shared" si="1"/>
        <v>1.4182774069729414</v>
      </c>
    </row>
    <row r="19" spans="1:5" x14ac:dyDescent="0.3">
      <c r="A19">
        <v>4.59</v>
      </c>
      <c r="B19" s="2">
        <v>5.14</v>
      </c>
      <c r="C19" s="2">
        <v>4.71</v>
      </c>
      <c r="D19">
        <f t="shared" si="0"/>
        <v>1.6370530794670737</v>
      </c>
      <c r="E19">
        <f t="shared" si="1"/>
        <v>1.5496879080283263</v>
      </c>
    </row>
    <row r="20" spans="1:5" x14ac:dyDescent="0.3">
      <c r="A20">
        <v>4.7</v>
      </c>
      <c r="B20" s="2">
        <v>6.42</v>
      </c>
      <c r="C20" s="2">
        <v>5.14</v>
      </c>
      <c r="D20">
        <f t="shared" si="0"/>
        <v>1.8594181177018698</v>
      </c>
      <c r="E20">
        <f t="shared" si="1"/>
        <v>1.6370530794670737</v>
      </c>
    </row>
    <row r="21" spans="1:5" x14ac:dyDescent="0.3">
      <c r="A21">
        <v>4.8599999999999994</v>
      </c>
      <c r="B21" s="2">
        <v>7.92</v>
      </c>
      <c r="C21" s="2">
        <v>6.56</v>
      </c>
      <c r="D21">
        <f t="shared" si="0"/>
        <v>2.0693912058263346</v>
      </c>
      <c r="E21">
        <f t="shared" si="1"/>
        <v>1.8809906029559975</v>
      </c>
    </row>
    <row r="22" spans="1:5" x14ac:dyDescent="0.3">
      <c r="A22">
        <v>4.96</v>
      </c>
      <c r="B22" s="2">
        <v>7.13</v>
      </c>
      <c r="C22" s="2">
        <v>6.98</v>
      </c>
      <c r="D22">
        <f t="shared" si="0"/>
        <v>1.9643112344262046</v>
      </c>
      <c r="E22">
        <f t="shared" si="1"/>
        <v>1.9430489167742813</v>
      </c>
    </row>
    <row r="23" spans="1:5" x14ac:dyDescent="0.3">
      <c r="A23">
        <v>5.09</v>
      </c>
      <c r="B23" s="2">
        <v>6.94</v>
      </c>
      <c r="C23" s="2">
        <v>8.1199999999999992</v>
      </c>
      <c r="D23">
        <f t="shared" si="0"/>
        <v>1.9373017745187131</v>
      </c>
      <c r="E23">
        <f t="shared" si="1"/>
        <v>2.0943301541735866</v>
      </c>
    </row>
    <row r="24" spans="1:5" x14ac:dyDescent="0.3">
      <c r="A24">
        <v>5.15</v>
      </c>
      <c r="B24" s="2">
        <v>8.89</v>
      </c>
      <c r="C24" s="2">
        <v>9.25</v>
      </c>
      <c r="D24">
        <f t="shared" si="0"/>
        <v>2.1849270495258133</v>
      </c>
      <c r="E24">
        <f t="shared" si="1"/>
        <v>2.224623551524334</v>
      </c>
    </row>
    <row r="25" spans="1:5" x14ac:dyDescent="0.3">
      <c r="A25">
        <v>5.25</v>
      </c>
      <c r="B25" s="2">
        <v>6.89</v>
      </c>
      <c r="C25" s="2">
        <v>7.43</v>
      </c>
      <c r="D25">
        <f t="shared" si="0"/>
        <v>1.9300710850255671</v>
      </c>
      <c r="E25">
        <f t="shared" si="1"/>
        <v>2.0055258587296678</v>
      </c>
    </row>
    <row r="26" spans="1:5" x14ac:dyDescent="0.3">
      <c r="A26">
        <v>5.5</v>
      </c>
      <c r="B26" s="2">
        <v>12.37</v>
      </c>
      <c r="C26" s="2">
        <v>9.32</v>
      </c>
      <c r="D26">
        <f t="shared" si="0"/>
        <v>2.5152741864043966</v>
      </c>
      <c r="E26">
        <f t="shared" si="1"/>
        <v>2.2321626286975</v>
      </c>
    </row>
    <row r="27" spans="1:5" x14ac:dyDescent="0.3">
      <c r="A27">
        <v>5.7</v>
      </c>
      <c r="B27" s="2">
        <v>11.96</v>
      </c>
      <c r="C27" s="2">
        <v>12.01</v>
      </c>
      <c r="D27">
        <f t="shared" si="0"/>
        <v>2.4815677485224859</v>
      </c>
      <c r="E27">
        <f t="shared" si="1"/>
        <v>2.4857396360918922</v>
      </c>
    </row>
    <row r="28" spans="1:5" x14ac:dyDescent="0.3">
      <c r="A28">
        <v>5.71</v>
      </c>
      <c r="B28" s="2">
        <v>12.4</v>
      </c>
      <c r="C28" s="2">
        <v>15.41</v>
      </c>
      <c r="D28">
        <f t="shared" si="0"/>
        <v>2.5176964726109912</v>
      </c>
      <c r="E28">
        <f t="shared" si="1"/>
        <v>2.7350166493320245</v>
      </c>
    </row>
    <row r="29" spans="1:5" x14ac:dyDescent="0.3">
      <c r="A29">
        <v>5.9700000000000006</v>
      </c>
      <c r="B29" s="2">
        <v>14.94</v>
      </c>
      <c r="C29" s="2">
        <v>17.829999999999998</v>
      </c>
      <c r="D29">
        <f t="shared" si="0"/>
        <v>2.7040421797046714</v>
      </c>
      <c r="E29">
        <f t="shared" si="1"/>
        <v>2.8808824318750488</v>
      </c>
    </row>
    <row r="30" spans="1:5" x14ac:dyDescent="0.3">
      <c r="A30">
        <v>6.07</v>
      </c>
      <c r="B30" s="2">
        <v>12.5</v>
      </c>
      <c r="C30" s="2">
        <v>21.89</v>
      </c>
      <c r="D30">
        <f t="shared" si="0"/>
        <v>2.5257286443082556</v>
      </c>
      <c r="E30">
        <f t="shared" si="1"/>
        <v>3.0860299115347716</v>
      </c>
    </row>
    <row r="31" spans="1:5" x14ac:dyDescent="0.3">
      <c r="A31">
        <v>6.12</v>
      </c>
      <c r="B31" s="2">
        <v>14</v>
      </c>
      <c r="C31" s="2">
        <v>18.739999999999998</v>
      </c>
      <c r="D31">
        <f t="shared" si="0"/>
        <v>2.6390573296152584</v>
      </c>
      <c r="E31">
        <f t="shared" si="1"/>
        <v>2.9306602768102761</v>
      </c>
    </row>
    <row r="32" spans="1:5" x14ac:dyDescent="0.3">
      <c r="A32">
        <v>6.13</v>
      </c>
      <c r="B32" s="2">
        <v>13.09</v>
      </c>
      <c r="C32" s="2">
        <v>17.86</v>
      </c>
      <c r="D32">
        <f t="shared" si="0"/>
        <v>2.5718485799218085</v>
      </c>
      <c r="E32">
        <f t="shared" si="1"/>
        <v>2.8825635754483532</v>
      </c>
    </row>
    <row r="33" spans="1:10" x14ac:dyDescent="0.3">
      <c r="A33">
        <v>6.34</v>
      </c>
      <c r="B33" s="2">
        <v>21.47</v>
      </c>
      <c r="C33" s="2">
        <v>24.82</v>
      </c>
      <c r="D33">
        <f t="shared" si="0"/>
        <v>3.0666566118906897</v>
      </c>
      <c r="E33">
        <f t="shared" si="1"/>
        <v>3.2116497797764612</v>
      </c>
      <c r="J33">
        <f>(2.7802-1.181)</f>
        <v>1.5991999999999997</v>
      </c>
    </row>
    <row r="34" spans="1:10" x14ac:dyDescent="0.3">
      <c r="J34">
        <f>0.9422-0.6369</f>
        <v>0.30530000000000002</v>
      </c>
    </row>
  </sheetData>
  <mergeCells count="1">
    <mergeCell ref="B11:C11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F11" sqref="F11"/>
    </sheetView>
  </sheetViews>
  <sheetFormatPr defaultRowHeight="16.5" x14ac:dyDescent="0.3"/>
  <sheetData>
    <row r="1" spans="1:14" x14ac:dyDescent="0.3">
      <c r="A1">
        <v>2</v>
      </c>
      <c r="B1" t="s">
        <v>61</v>
      </c>
    </row>
    <row r="2" spans="1:14" x14ac:dyDescent="0.3">
      <c r="B2" t="s">
        <v>13</v>
      </c>
    </row>
    <row r="3" spans="1:14" x14ac:dyDescent="0.3">
      <c r="B3" t="s">
        <v>64</v>
      </c>
    </row>
    <row r="4" spans="1:14" x14ac:dyDescent="0.3">
      <c r="A4">
        <v>2.1</v>
      </c>
      <c r="B4" t="s">
        <v>52</v>
      </c>
      <c r="N4">
        <v>4</v>
      </c>
    </row>
    <row r="5" spans="1:14" x14ac:dyDescent="0.3">
      <c r="A5">
        <v>2.2000000000000002</v>
      </c>
      <c r="B5" t="s">
        <v>9</v>
      </c>
      <c r="N5">
        <v>2</v>
      </c>
    </row>
    <row r="6" spans="1:14" x14ac:dyDescent="0.3">
      <c r="B6" t="s">
        <v>8</v>
      </c>
    </row>
    <row r="7" spans="1:14" x14ac:dyDescent="0.3">
      <c r="A7">
        <v>2.2999999999999998</v>
      </c>
      <c r="B7" t="s">
        <v>2</v>
      </c>
      <c r="N7">
        <v>5</v>
      </c>
    </row>
    <row r="8" spans="1:14" x14ac:dyDescent="0.3">
      <c r="A8">
        <v>2.4</v>
      </c>
      <c r="B8" t="s">
        <v>79</v>
      </c>
      <c r="N8">
        <v>1</v>
      </c>
    </row>
    <row r="10" spans="1:14" x14ac:dyDescent="0.3">
      <c r="B10" s="13" t="s">
        <v>12</v>
      </c>
      <c r="C10" s="13"/>
    </row>
    <row r="11" spans="1:14" x14ac:dyDescent="0.3">
      <c r="A11" s="5" t="s">
        <v>62</v>
      </c>
      <c r="B11" s="4" t="s">
        <v>10</v>
      </c>
      <c r="C11" s="4" t="s">
        <v>11</v>
      </c>
      <c r="E11" s="4"/>
      <c r="F11" s="4"/>
    </row>
    <row r="12" spans="1:14" x14ac:dyDescent="0.3">
      <c r="A12">
        <v>1</v>
      </c>
      <c r="B12" s="2">
        <v>1.2</v>
      </c>
      <c r="C12" s="2">
        <v>1.78</v>
      </c>
    </row>
    <row r="13" spans="1:14" x14ac:dyDescent="0.3">
      <c r="A13">
        <v>2</v>
      </c>
      <c r="B13" s="2">
        <v>1.32</v>
      </c>
      <c r="C13" s="2">
        <v>1.92</v>
      </c>
    </row>
    <row r="14" spans="1:14" x14ac:dyDescent="0.3">
      <c r="A14">
        <v>3</v>
      </c>
      <c r="B14" s="2">
        <v>1.5</v>
      </c>
      <c r="C14" s="2">
        <v>2.48</v>
      </c>
    </row>
    <row r="15" spans="1:14" x14ac:dyDescent="0.3">
      <c r="A15">
        <v>4</v>
      </c>
      <c r="B15" s="2">
        <v>1.9</v>
      </c>
      <c r="C15" s="2">
        <v>1.92</v>
      </c>
    </row>
    <row r="16" spans="1:14" x14ac:dyDescent="0.3">
      <c r="A16">
        <v>5</v>
      </c>
      <c r="B16" s="2">
        <v>2.11</v>
      </c>
      <c r="C16" s="2">
        <v>2.2400000000000002</v>
      </c>
    </row>
    <row r="17" spans="1:3" x14ac:dyDescent="0.3">
      <c r="A17">
        <v>6</v>
      </c>
      <c r="B17" s="2">
        <v>1.84</v>
      </c>
      <c r="C17" s="2">
        <v>2.08</v>
      </c>
    </row>
    <row r="18" spans="1:3" x14ac:dyDescent="0.3">
      <c r="A18">
        <v>7</v>
      </c>
      <c r="B18" s="2">
        <v>2</v>
      </c>
      <c r="C18" s="2">
        <v>2.71</v>
      </c>
    </row>
    <row r="19" spans="1:3" x14ac:dyDescent="0.3">
      <c r="A19">
        <v>8</v>
      </c>
      <c r="B19" s="2">
        <v>2.2000000000000002</v>
      </c>
      <c r="C19" s="2">
        <v>2.14</v>
      </c>
    </row>
    <row r="20" spans="1:3" x14ac:dyDescent="0.3">
      <c r="A20">
        <v>9</v>
      </c>
      <c r="B20" s="2">
        <v>1.81</v>
      </c>
      <c r="C20" s="2">
        <v>3.03</v>
      </c>
    </row>
    <row r="21" spans="1:3" x14ac:dyDescent="0.3">
      <c r="A21">
        <v>10</v>
      </c>
      <c r="B21" s="2">
        <v>1.62</v>
      </c>
      <c r="C21" s="2">
        <v>2.96</v>
      </c>
    </row>
    <row r="22" spans="1:3" x14ac:dyDescent="0.3">
      <c r="A22">
        <v>11</v>
      </c>
      <c r="B22" s="2">
        <v>2.12</v>
      </c>
      <c r="C22" s="2">
        <v>2.91</v>
      </c>
    </row>
    <row r="23" spans="1:3" x14ac:dyDescent="0.3">
      <c r="A23">
        <v>12</v>
      </c>
      <c r="B23" s="2">
        <v>1.63</v>
      </c>
      <c r="C23" s="2">
        <v>2.16</v>
      </c>
    </row>
    <row r="24" spans="1:3" x14ac:dyDescent="0.3">
      <c r="A24">
        <v>13</v>
      </c>
      <c r="B24" s="2">
        <v>2.3199999999999998</v>
      </c>
      <c r="C24" s="2">
        <v>2.69</v>
      </c>
    </row>
    <row r="25" spans="1:3" x14ac:dyDescent="0.3">
      <c r="A25">
        <v>14</v>
      </c>
      <c r="B25" s="2">
        <v>1.82</v>
      </c>
      <c r="C25" s="2">
        <v>2.69</v>
      </c>
    </row>
    <row r="26" spans="1:3" x14ac:dyDescent="0.3">
      <c r="A26">
        <v>15</v>
      </c>
      <c r="B26" s="2">
        <v>2.1800000000000002</v>
      </c>
      <c r="C26" s="2">
        <v>3.01</v>
      </c>
    </row>
    <row r="27" spans="1:3" x14ac:dyDescent="0.3">
      <c r="A27">
        <v>16</v>
      </c>
      <c r="B27" s="2">
        <v>2.93</v>
      </c>
      <c r="C27" s="2">
        <v>3.16</v>
      </c>
    </row>
    <row r="28" spans="1:3" x14ac:dyDescent="0.3">
      <c r="A28">
        <v>17</v>
      </c>
      <c r="B28" s="2">
        <v>2.17</v>
      </c>
      <c r="C28" s="2">
        <v>3.83</v>
      </c>
    </row>
    <row r="29" spans="1:3" x14ac:dyDescent="0.3">
      <c r="A29">
        <v>18</v>
      </c>
      <c r="B29" s="2">
        <v>3.16</v>
      </c>
      <c r="C29" s="2">
        <v>3.66</v>
      </c>
    </row>
    <row r="30" spans="1:3" x14ac:dyDescent="0.3">
      <c r="A30">
        <v>19</v>
      </c>
      <c r="B30" s="2">
        <v>3.97</v>
      </c>
      <c r="C30" s="2">
        <v>3.17</v>
      </c>
    </row>
    <row r="31" spans="1:3" x14ac:dyDescent="0.3">
      <c r="A31">
        <v>20</v>
      </c>
      <c r="B31" s="2">
        <v>3.3</v>
      </c>
      <c r="C31" s="2">
        <v>4.33</v>
      </c>
    </row>
    <row r="32" spans="1:3" x14ac:dyDescent="0.3">
      <c r="A32">
        <v>21</v>
      </c>
      <c r="B32" s="2">
        <v>3.53</v>
      </c>
      <c r="C32" s="2">
        <v>3.64</v>
      </c>
    </row>
    <row r="33" spans="1:3" x14ac:dyDescent="0.3">
      <c r="A33">
        <v>22</v>
      </c>
      <c r="B33" s="2">
        <v>3.52</v>
      </c>
      <c r="C33" s="2">
        <v>5.23</v>
      </c>
    </row>
    <row r="34" spans="1:3" x14ac:dyDescent="0.3">
      <c r="A34">
        <v>23</v>
      </c>
      <c r="B34" s="2">
        <v>3.8</v>
      </c>
      <c r="C34" s="2">
        <v>3.88</v>
      </c>
    </row>
    <row r="35" spans="1:3" x14ac:dyDescent="0.3">
      <c r="A35">
        <v>24</v>
      </c>
      <c r="B35" s="2">
        <v>3.56</v>
      </c>
      <c r="C35" s="2">
        <v>4.3899999999999997</v>
      </c>
    </row>
    <row r="36" spans="1:3" x14ac:dyDescent="0.3">
      <c r="A36">
        <v>25</v>
      </c>
      <c r="B36" s="2">
        <v>3.67</v>
      </c>
      <c r="C36" s="2">
        <v>4.4000000000000004</v>
      </c>
    </row>
    <row r="37" spans="1:3" x14ac:dyDescent="0.3">
      <c r="A37">
        <v>26</v>
      </c>
      <c r="B37" s="2">
        <v>3.69</v>
      </c>
      <c r="C37" s="2">
        <v>4.17</v>
      </c>
    </row>
    <row r="38" spans="1:3" x14ac:dyDescent="0.3">
      <c r="A38">
        <v>27</v>
      </c>
      <c r="B38" s="2">
        <v>5.32</v>
      </c>
      <c r="C38" s="2">
        <v>4.67</v>
      </c>
    </row>
    <row r="39" spans="1:3" x14ac:dyDescent="0.3">
      <c r="A39">
        <v>28</v>
      </c>
      <c r="B39" s="2">
        <v>5.56</v>
      </c>
      <c r="C39" s="2">
        <v>4.96</v>
      </c>
    </row>
    <row r="40" spans="1:3" x14ac:dyDescent="0.3">
      <c r="A40">
        <v>29</v>
      </c>
      <c r="B40" s="2">
        <v>5.0599999999999996</v>
      </c>
      <c r="C40" s="2">
        <v>5.78</v>
      </c>
    </row>
    <row r="41" spans="1:3" x14ac:dyDescent="0.3">
      <c r="A41">
        <v>30</v>
      </c>
      <c r="B41" s="2">
        <v>6.57</v>
      </c>
      <c r="C41" s="2">
        <v>5.54</v>
      </c>
    </row>
    <row r="42" spans="1:3" x14ac:dyDescent="0.3">
      <c r="A42">
        <v>31</v>
      </c>
      <c r="B42" s="2">
        <v>6.86</v>
      </c>
      <c r="C42" s="2">
        <v>6.21</v>
      </c>
    </row>
    <row r="43" spans="1:3" x14ac:dyDescent="0.3">
      <c r="A43">
        <v>32</v>
      </c>
      <c r="B43" s="2">
        <v>6.87</v>
      </c>
      <c r="C43" s="2">
        <v>6.6</v>
      </c>
    </row>
    <row r="44" spans="1:3" x14ac:dyDescent="0.3">
      <c r="A44">
        <v>33</v>
      </c>
      <c r="B44" s="2">
        <v>7.49</v>
      </c>
      <c r="C44" s="2">
        <v>5.79</v>
      </c>
    </row>
    <row r="45" spans="1:3" x14ac:dyDescent="0.3">
      <c r="A45">
        <v>34</v>
      </c>
      <c r="B45" s="2">
        <v>7.5</v>
      </c>
      <c r="C45" s="2">
        <v>7.4</v>
      </c>
    </row>
    <row r="46" spans="1:3" x14ac:dyDescent="0.3">
      <c r="A46">
        <v>35</v>
      </c>
      <c r="B46" s="2">
        <v>8.36</v>
      </c>
      <c r="C46" s="2">
        <v>7.46</v>
      </c>
    </row>
    <row r="47" spans="1:3" x14ac:dyDescent="0.3">
      <c r="A47">
        <v>36</v>
      </c>
      <c r="B47" s="2">
        <v>10.3</v>
      </c>
      <c r="C47" s="2">
        <v>10.19</v>
      </c>
    </row>
  </sheetData>
  <sortState ref="A12:C47">
    <sortCondition ref="A12:A47"/>
  </sortState>
  <mergeCells count="1">
    <mergeCell ref="B10:C10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T4" sqref="T4"/>
    </sheetView>
  </sheetViews>
  <sheetFormatPr defaultRowHeight="16.5" x14ac:dyDescent="0.3"/>
  <sheetData>
    <row r="1" spans="1:16" ht="18" x14ac:dyDescent="0.35">
      <c r="A1">
        <v>3</v>
      </c>
      <c r="B1" t="s">
        <v>21</v>
      </c>
    </row>
    <row r="2" spans="1:16" x14ac:dyDescent="0.3">
      <c r="B2" t="s">
        <v>16</v>
      </c>
    </row>
    <row r="3" spans="1:16" x14ac:dyDescent="0.3">
      <c r="B3" t="s">
        <v>63</v>
      </c>
    </row>
    <row r="4" spans="1:16" x14ac:dyDescent="0.3">
      <c r="A4">
        <v>3.1</v>
      </c>
      <c r="B4" t="s">
        <v>17</v>
      </c>
      <c r="K4">
        <v>4</v>
      </c>
    </row>
    <row r="5" spans="1:16" x14ac:dyDescent="0.3">
      <c r="A5">
        <v>3.2</v>
      </c>
      <c r="B5" t="s">
        <v>0</v>
      </c>
      <c r="K5">
        <v>1</v>
      </c>
    </row>
    <row r="6" spans="1:16" x14ac:dyDescent="0.3">
      <c r="A6">
        <v>3.3</v>
      </c>
      <c r="B6" t="s">
        <v>18</v>
      </c>
      <c r="K6">
        <v>1</v>
      </c>
    </row>
    <row r="7" spans="1:16" x14ac:dyDescent="0.3">
      <c r="A7">
        <v>3.4</v>
      </c>
      <c r="B7" t="s">
        <v>2</v>
      </c>
      <c r="K7">
        <v>5</v>
      </c>
    </row>
    <row r="8" spans="1:16" x14ac:dyDescent="0.3">
      <c r="B8" t="s">
        <v>19</v>
      </c>
    </row>
    <row r="9" spans="1:16" x14ac:dyDescent="0.3">
      <c r="A9">
        <v>3.5</v>
      </c>
      <c r="B9" t="s">
        <v>54</v>
      </c>
      <c r="K9">
        <v>1</v>
      </c>
    </row>
    <row r="11" spans="1:16" x14ac:dyDescent="0.3">
      <c r="B11" s="13" t="s">
        <v>85</v>
      </c>
      <c r="C11" s="13"/>
      <c r="D11" s="13"/>
      <c r="E11" s="13"/>
      <c r="F11" s="13"/>
      <c r="G11" s="13"/>
      <c r="H11" s="13"/>
      <c r="I11" s="13"/>
    </row>
    <row r="12" spans="1:16" x14ac:dyDescent="0.3">
      <c r="A12" s="6" t="s">
        <v>22</v>
      </c>
      <c r="B12" s="13" t="s">
        <v>20</v>
      </c>
      <c r="C12" s="13"/>
      <c r="D12" s="13"/>
      <c r="E12" s="13"/>
      <c r="F12" s="13"/>
      <c r="G12" s="13"/>
      <c r="H12" s="13"/>
      <c r="I12" s="13"/>
    </row>
    <row r="13" spans="1:16" x14ac:dyDescent="0.3">
      <c r="A13" s="6" t="s">
        <v>23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7">
        <v>8</v>
      </c>
      <c r="J13" t="s">
        <v>83</v>
      </c>
      <c r="K13" t="s">
        <v>84</v>
      </c>
      <c r="L13" t="s">
        <v>98</v>
      </c>
    </row>
    <row r="14" spans="1:16" x14ac:dyDescent="0.3">
      <c r="A14">
        <v>8</v>
      </c>
      <c r="B14">
        <v>14.29</v>
      </c>
      <c r="C14">
        <v>13.870000000000001</v>
      </c>
      <c r="D14">
        <v>14.24</v>
      </c>
      <c r="E14">
        <v>13.81</v>
      </c>
      <c r="F14">
        <v>14.14</v>
      </c>
      <c r="G14">
        <v>14.09</v>
      </c>
      <c r="H14">
        <v>13.469999999999999</v>
      </c>
      <c r="I14">
        <v>13.59</v>
      </c>
      <c r="J14" s="3">
        <f>AVERAGE(B14:I14)</f>
        <v>13.9375</v>
      </c>
      <c r="K14" s="3">
        <f>STDEV(B14:I14)</f>
        <v>0.30240701050074897</v>
      </c>
      <c r="L14" s="3">
        <f>2*K14</f>
        <v>0.60481402100149795</v>
      </c>
      <c r="O14" s="2"/>
      <c r="P14" s="2"/>
    </row>
    <row r="15" spans="1:16" x14ac:dyDescent="0.3">
      <c r="A15">
        <v>10</v>
      </c>
      <c r="B15">
        <v>14.34</v>
      </c>
      <c r="C15">
        <v>13.73</v>
      </c>
      <c r="D15">
        <v>14.22</v>
      </c>
      <c r="E15">
        <v>14.129999999999999</v>
      </c>
      <c r="F15">
        <v>13.58</v>
      </c>
      <c r="G15">
        <v>13.84</v>
      </c>
      <c r="H15">
        <v>14.73</v>
      </c>
      <c r="I15">
        <v>14.39</v>
      </c>
      <c r="J15" s="3">
        <f t="shared" ref="J15:J37" si="0">AVERAGE(B15:I15)</f>
        <v>14.120000000000001</v>
      </c>
      <c r="K15" s="3">
        <f t="shared" ref="K15:K37" si="1">STDEV(B15:I15)</f>
        <v>0.38277184550889559</v>
      </c>
      <c r="L15" s="3">
        <f t="shared" ref="L15:L37" si="2">2*K15</f>
        <v>0.76554369101779118</v>
      </c>
      <c r="O15" s="2"/>
      <c r="P15" s="2"/>
    </row>
    <row r="16" spans="1:16" x14ac:dyDescent="0.3">
      <c r="A16">
        <v>12</v>
      </c>
      <c r="B16">
        <v>14.68</v>
      </c>
      <c r="C16">
        <v>14.78</v>
      </c>
      <c r="D16">
        <v>14.16</v>
      </c>
      <c r="E16">
        <v>14.24</v>
      </c>
      <c r="F16">
        <v>14.47</v>
      </c>
      <c r="G16">
        <v>14.2</v>
      </c>
      <c r="H16">
        <v>13.969999999999999</v>
      </c>
      <c r="I16">
        <v>13.36</v>
      </c>
      <c r="J16" s="3">
        <f t="shared" si="0"/>
        <v>14.232500000000002</v>
      </c>
      <c r="K16" s="3">
        <f t="shared" si="1"/>
        <v>0.44608615439492993</v>
      </c>
      <c r="L16" s="3">
        <f t="shared" si="2"/>
        <v>0.89217230878985987</v>
      </c>
      <c r="O16" s="2"/>
      <c r="P16" s="2"/>
    </row>
    <row r="17" spans="1:16" x14ac:dyDescent="0.3">
      <c r="A17">
        <v>14</v>
      </c>
      <c r="B17">
        <v>13.77</v>
      </c>
      <c r="C17">
        <v>13.83</v>
      </c>
      <c r="D17">
        <v>14.28</v>
      </c>
      <c r="E17">
        <v>14.56</v>
      </c>
      <c r="F17">
        <v>13.76</v>
      </c>
      <c r="G17">
        <v>14.28</v>
      </c>
      <c r="H17">
        <v>14.73</v>
      </c>
      <c r="I17">
        <v>14.43</v>
      </c>
      <c r="J17" s="3">
        <f t="shared" si="0"/>
        <v>14.205000000000002</v>
      </c>
      <c r="K17" s="3">
        <f t="shared" si="1"/>
        <v>0.37633571638707319</v>
      </c>
      <c r="L17" s="3">
        <f t="shared" si="2"/>
        <v>0.75267143277414639</v>
      </c>
      <c r="O17" s="2"/>
      <c r="P17" s="2"/>
    </row>
    <row r="18" spans="1:16" x14ac:dyDescent="0.3">
      <c r="A18">
        <v>16</v>
      </c>
      <c r="B18">
        <v>13.57</v>
      </c>
      <c r="C18">
        <v>14.02</v>
      </c>
      <c r="D18">
        <v>14.54</v>
      </c>
      <c r="E18">
        <v>14.71</v>
      </c>
      <c r="F18">
        <v>14.99</v>
      </c>
      <c r="G18">
        <v>14.41</v>
      </c>
      <c r="H18">
        <v>13.91</v>
      </c>
      <c r="I18">
        <v>14.24</v>
      </c>
      <c r="J18" s="3">
        <f t="shared" si="0"/>
        <v>14.298749999999998</v>
      </c>
      <c r="K18" s="3">
        <f t="shared" si="1"/>
        <v>0.45995147259559588</v>
      </c>
      <c r="L18" s="3">
        <f t="shared" si="2"/>
        <v>0.91990294519119176</v>
      </c>
      <c r="O18" s="2"/>
      <c r="P18" s="2"/>
    </row>
    <row r="19" spans="1:16" x14ac:dyDescent="0.3">
      <c r="A19">
        <v>18</v>
      </c>
      <c r="B19">
        <v>13.98</v>
      </c>
      <c r="C19">
        <v>12.92</v>
      </c>
      <c r="D19">
        <v>14.9</v>
      </c>
      <c r="E19">
        <v>13.98</v>
      </c>
      <c r="F19">
        <v>13.92</v>
      </c>
      <c r="G19">
        <v>14.52</v>
      </c>
      <c r="H19">
        <v>14.3</v>
      </c>
      <c r="I19">
        <v>14.98</v>
      </c>
      <c r="J19" s="3">
        <f t="shared" si="0"/>
        <v>14.1875</v>
      </c>
      <c r="K19" s="3">
        <f t="shared" si="1"/>
        <v>0.65717468867004569</v>
      </c>
      <c r="L19" s="3">
        <f t="shared" si="2"/>
        <v>1.3143493773400914</v>
      </c>
      <c r="O19" s="2"/>
      <c r="P19" s="2"/>
    </row>
    <row r="20" spans="1:16" x14ac:dyDescent="0.3">
      <c r="A20">
        <v>20</v>
      </c>
      <c r="B20">
        <v>14.42</v>
      </c>
      <c r="C20">
        <v>14.89</v>
      </c>
      <c r="D20">
        <v>14.14</v>
      </c>
      <c r="E20">
        <v>13.66</v>
      </c>
      <c r="F20">
        <v>14.120000000000001</v>
      </c>
      <c r="G20">
        <v>14.379999999999999</v>
      </c>
      <c r="H20">
        <v>14.39</v>
      </c>
      <c r="I20">
        <v>13.79</v>
      </c>
      <c r="J20" s="3">
        <f t="shared" si="0"/>
        <v>14.223749999999999</v>
      </c>
      <c r="K20" s="3">
        <f t="shared" si="1"/>
        <v>0.3888054048713096</v>
      </c>
      <c r="L20" s="3">
        <f t="shared" si="2"/>
        <v>0.7776108097426192</v>
      </c>
      <c r="O20" s="2"/>
      <c r="P20" s="2"/>
    </row>
    <row r="21" spans="1:16" x14ac:dyDescent="0.3">
      <c r="A21">
        <v>22</v>
      </c>
      <c r="B21">
        <v>14.6</v>
      </c>
      <c r="C21">
        <v>14.07</v>
      </c>
      <c r="D21">
        <v>13.84</v>
      </c>
      <c r="E21">
        <v>14.1</v>
      </c>
      <c r="F21">
        <v>14.15</v>
      </c>
      <c r="G21">
        <v>15.02</v>
      </c>
      <c r="H21">
        <v>14.46</v>
      </c>
      <c r="I21">
        <v>14.29</v>
      </c>
      <c r="J21" s="3">
        <f t="shared" si="0"/>
        <v>14.31625</v>
      </c>
      <c r="K21" s="3">
        <f t="shared" si="1"/>
        <v>0.37013269821202532</v>
      </c>
      <c r="L21" s="3">
        <f t="shared" si="2"/>
        <v>0.74026539642405065</v>
      </c>
      <c r="O21" s="2"/>
      <c r="P21" s="2"/>
    </row>
    <row r="22" spans="1:16" x14ac:dyDescent="0.3">
      <c r="A22">
        <v>24</v>
      </c>
      <c r="B22">
        <v>15.01</v>
      </c>
      <c r="C22">
        <v>14.18</v>
      </c>
      <c r="D22">
        <v>14.120000000000001</v>
      </c>
      <c r="E22">
        <v>14.33</v>
      </c>
      <c r="F22">
        <v>13.620000000000001</v>
      </c>
      <c r="G22">
        <v>15.05</v>
      </c>
      <c r="H22">
        <v>14.45</v>
      </c>
      <c r="I22">
        <v>14.370000000000001</v>
      </c>
      <c r="J22" s="3">
        <f t="shared" si="0"/>
        <v>14.391250000000001</v>
      </c>
      <c r="K22" s="3">
        <f t="shared" si="1"/>
        <v>0.46865880065200022</v>
      </c>
      <c r="L22" s="3">
        <f t="shared" si="2"/>
        <v>0.93731760130400044</v>
      </c>
      <c r="O22" s="2"/>
      <c r="P22" s="2"/>
    </row>
    <row r="23" spans="1:16" x14ac:dyDescent="0.3">
      <c r="A23">
        <v>26</v>
      </c>
      <c r="B23">
        <v>14.21</v>
      </c>
      <c r="C23">
        <v>13.73</v>
      </c>
      <c r="D23">
        <v>14.68</v>
      </c>
      <c r="E23">
        <v>14.32</v>
      </c>
      <c r="F23">
        <v>14.58</v>
      </c>
      <c r="G23">
        <v>14.29</v>
      </c>
      <c r="H23">
        <v>14.879999999999999</v>
      </c>
      <c r="I23">
        <v>13.870000000000001</v>
      </c>
      <c r="J23" s="3">
        <f t="shared" si="0"/>
        <v>14.32</v>
      </c>
      <c r="K23" s="3">
        <f t="shared" si="1"/>
        <v>0.39177252875324714</v>
      </c>
      <c r="L23" s="3">
        <f t="shared" si="2"/>
        <v>0.78354505750649428</v>
      </c>
      <c r="O23" s="2"/>
      <c r="P23" s="2"/>
    </row>
    <row r="24" spans="1:16" x14ac:dyDescent="0.3">
      <c r="A24">
        <v>28</v>
      </c>
      <c r="B24">
        <v>14.379999999999999</v>
      </c>
      <c r="C24">
        <v>14.8</v>
      </c>
      <c r="D24">
        <v>14.69</v>
      </c>
      <c r="E24">
        <v>14.34</v>
      </c>
      <c r="F24">
        <v>14.36</v>
      </c>
      <c r="G24">
        <v>14.74</v>
      </c>
      <c r="H24">
        <v>13.99</v>
      </c>
      <c r="I24">
        <v>14.43</v>
      </c>
      <c r="J24" s="3">
        <f t="shared" si="0"/>
        <v>14.466249999999999</v>
      </c>
      <c r="K24" s="3">
        <f t="shared" si="1"/>
        <v>0.26704400386453181</v>
      </c>
      <c r="L24" s="3">
        <f t="shared" si="2"/>
        <v>0.53408800772906362</v>
      </c>
      <c r="O24" s="2"/>
      <c r="P24" s="2"/>
    </row>
    <row r="25" spans="1:16" x14ac:dyDescent="0.3">
      <c r="A25">
        <v>30</v>
      </c>
      <c r="B25">
        <v>13.92</v>
      </c>
      <c r="C25">
        <v>14.95</v>
      </c>
      <c r="D25">
        <v>14.65</v>
      </c>
      <c r="E25">
        <v>15.120000000000001</v>
      </c>
      <c r="F25">
        <v>14.04</v>
      </c>
      <c r="G25">
        <v>14.2</v>
      </c>
      <c r="H25">
        <v>13.98</v>
      </c>
      <c r="I25">
        <v>14.6</v>
      </c>
      <c r="J25" s="3">
        <f t="shared" si="0"/>
        <v>14.432500000000001</v>
      </c>
      <c r="K25" s="3">
        <f t="shared" si="1"/>
        <v>0.46157339611377102</v>
      </c>
      <c r="L25" s="3">
        <f t="shared" si="2"/>
        <v>0.92314679222754203</v>
      </c>
      <c r="O25" s="2"/>
      <c r="P25" s="2"/>
    </row>
    <row r="26" spans="1:16" x14ac:dyDescent="0.3">
      <c r="A26">
        <v>32</v>
      </c>
      <c r="B26">
        <v>14.64</v>
      </c>
      <c r="C26">
        <v>13.75</v>
      </c>
      <c r="D26">
        <v>13.75</v>
      </c>
      <c r="E26">
        <v>14.23</v>
      </c>
      <c r="F26">
        <v>13.870000000000001</v>
      </c>
      <c r="G26">
        <v>13.68</v>
      </c>
      <c r="H26">
        <v>14.95</v>
      </c>
      <c r="I26">
        <v>14.370000000000001</v>
      </c>
      <c r="J26" s="3">
        <f t="shared" si="0"/>
        <v>14.155000000000003</v>
      </c>
      <c r="K26" s="3">
        <f t="shared" si="1"/>
        <v>0.47116875957558979</v>
      </c>
      <c r="L26" s="3">
        <f t="shared" si="2"/>
        <v>0.94233751915117958</v>
      </c>
      <c r="O26" s="2"/>
      <c r="P26" s="2"/>
    </row>
    <row r="27" spans="1:16" x14ac:dyDescent="0.3">
      <c r="A27">
        <v>34</v>
      </c>
      <c r="B27">
        <v>15</v>
      </c>
      <c r="C27">
        <v>14.129999999999999</v>
      </c>
      <c r="D27">
        <v>15.15</v>
      </c>
      <c r="E27">
        <v>13.74</v>
      </c>
      <c r="F27">
        <v>13.48</v>
      </c>
      <c r="G27">
        <v>14.379999999999999</v>
      </c>
      <c r="H27">
        <v>15.1</v>
      </c>
      <c r="I27">
        <v>14.22</v>
      </c>
      <c r="J27" s="3">
        <f t="shared" si="0"/>
        <v>14.399999999999999</v>
      </c>
      <c r="K27" s="3">
        <f t="shared" si="1"/>
        <v>0.63247811932791109</v>
      </c>
      <c r="L27" s="3">
        <f t="shared" si="2"/>
        <v>1.2649562386558222</v>
      </c>
      <c r="O27" s="2"/>
      <c r="P27" s="2"/>
    </row>
    <row r="28" spans="1:16" x14ac:dyDescent="0.3">
      <c r="A28">
        <v>36</v>
      </c>
      <c r="B28">
        <v>14.16</v>
      </c>
      <c r="C28">
        <v>14.02</v>
      </c>
      <c r="D28">
        <v>14.32</v>
      </c>
      <c r="E28">
        <v>14.620000000000001</v>
      </c>
      <c r="F28">
        <v>13.11</v>
      </c>
      <c r="G28">
        <v>13.94</v>
      </c>
      <c r="H28">
        <v>13.85</v>
      </c>
      <c r="I28">
        <v>14.58</v>
      </c>
      <c r="J28" s="3">
        <f t="shared" si="0"/>
        <v>14.074999999999999</v>
      </c>
      <c r="K28" s="3">
        <f t="shared" si="1"/>
        <v>0.48142645188172717</v>
      </c>
      <c r="L28" s="3">
        <f t="shared" si="2"/>
        <v>0.96285290376345434</v>
      </c>
      <c r="O28" s="2"/>
      <c r="P28" s="2"/>
    </row>
    <row r="29" spans="1:16" x14ac:dyDescent="0.3">
      <c r="A29">
        <v>38</v>
      </c>
      <c r="B29">
        <v>13.06</v>
      </c>
      <c r="C29">
        <v>13.66</v>
      </c>
      <c r="D29">
        <v>14.57</v>
      </c>
      <c r="E29">
        <v>14.53</v>
      </c>
      <c r="F29">
        <v>14.36</v>
      </c>
      <c r="G29">
        <v>14.44</v>
      </c>
      <c r="H29">
        <v>14.22</v>
      </c>
      <c r="I29">
        <v>13.69</v>
      </c>
      <c r="J29" s="3">
        <f t="shared" si="0"/>
        <v>14.06625</v>
      </c>
      <c r="K29" s="3">
        <f t="shared" si="1"/>
        <v>0.53952194447624491</v>
      </c>
      <c r="L29" s="3">
        <f t="shared" si="2"/>
        <v>1.0790438889524898</v>
      </c>
      <c r="O29" s="2"/>
      <c r="P29" s="2"/>
    </row>
    <row r="30" spans="1:16" x14ac:dyDescent="0.3">
      <c r="A30">
        <v>40</v>
      </c>
      <c r="B30">
        <v>13.94</v>
      </c>
      <c r="C30">
        <v>14.81</v>
      </c>
      <c r="D30">
        <v>14.19</v>
      </c>
      <c r="E30">
        <v>14.31</v>
      </c>
      <c r="F30">
        <v>13.16</v>
      </c>
      <c r="G30">
        <v>13.67</v>
      </c>
      <c r="H30">
        <v>14.61</v>
      </c>
      <c r="I30">
        <v>14.21</v>
      </c>
      <c r="J30" s="3">
        <f t="shared" si="0"/>
        <v>14.112500000000001</v>
      </c>
      <c r="K30" s="3">
        <f t="shared" si="1"/>
        <v>0.52390702555756152</v>
      </c>
      <c r="L30" s="3">
        <f t="shared" si="2"/>
        <v>1.047814051115123</v>
      </c>
      <c r="O30" s="2"/>
      <c r="P30" s="2"/>
    </row>
    <row r="31" spans="1:16" x14ac:dyDescent="0.3">
      <c r="A31">
        <v>42</v>
      </c>
      <c r="B31">
        <v>14.02</v>
      </c>
      <c r="C31">
        <v>13</v>
      </c>
      <c r="D31">
        <v>14.65</v>
      </c>
      <c r="E31">
        <v>13.85</v>
      </c>
      <c r="F31">
        <v>13.530000000000001</v>
      </c>
      <c r="G31">
        <v>14.379999999999999</v>
      </c>
      <c r="H31">
        <v>14.1</v>
      </c>
      <c r="I31">
        <v>13.68</v>
      </c>
      <c r="J31" s="3">
        <f t="shared" si="0"/>
        <v>13.901250000000001</v>
      </c>
      <c r="K31" s="3">
        <f t="shared" si="1"/>
        <v>0.51340425453187311</v>
      </c>
      <c r="L31" s="3">
        <f t="shared" si="2"/>
        <v>1.0268085090637462</v>
      </c>
      <c r="O31" s="2"/>
      <c r="P31" s="2"/>
    </row>
    <row r="32" spans="1:16" x14ac:dyDescent="0.3">
      <c r="A32">
        <v>44</v>
      </c>
      <c r="B32">
        <v>14.15</v>
      </c>
      <c r="C32">
        <v>13.67</v>
      </c>
      <c r="D32">
        <v>13.06</v>
      </c>
      <c r="E32">
        <v>13.469999999999999</v>
      </c>
      <c r="F32">
        <v>14.22</v>
      </c>
      <c r="G32">
        <v>14.29</v>
      </c>
      <c r="H32">
        <v>13.29</v>
      </c>
      <c r="I32">
        <v>14.34</v>
      </c>
      <c r="J32" s="3">
        <f t="shared" si="0"/>
        <v>13.811250000000001</v>
      </c>
      <c r="K32" s="3">
        <f t="shared" si="1"/>
        <v>0.50186616030286701</v>
      </c>
      <c r="L32" s="3">
        <f t="shared" si="2"/>
        <v>1.003732320605734</v>
      </c>
      <c r="O32" s="2"/>
      <c r="P32" s="2"/>
    </row>
    <row r="33" spans="1:16" x14ac:dyDescent="0.3">
      <c r="A33">
        <v>46</v>
      </c>
      <c r="B33">
        <v>14.74</v>
      </c>
      <c r="C33">
        <v>13.58</v>
      </c>
      <c r="D33">
        <v>13.52</v>
      </c>
      <c r="E33">
        <v>14.120000000000001</v>
      </c>
      <c r="F33">
        <v>13.43</v>
      </c>
      <c r="G33">
        <v>13.719999999999999</v>
      </c>
      <c r="H33">
        <v>14.02</v>
      </c>
      <c r="I33">
        <v>13.19</v>
      </c>
      <c r="J33" s="3">
        <f t="shared" si="0"/>
        <v>13.790000000000001</v>
      </c>
      <c r="K33" s="3">
        <f t="shared" si="1"/>
        <v>0.48928519290900296</v>
      </c>
      <c r="L33" s="3">
        <f t="shared" si="2"/>
        <v>0.97857038581800593</v>
      </c>
      <c r="O33" s="2"/>
      <c r="P33" s="2"/>
    </row>
    <row r="34" spans="1:16" x14ac:dyDescent="0.3">
      <c r="A34">
        <v>48</v>
      </c>
      <c r="B34">
        <v>14.07</v>
      </c>
      <c r="C34">
        <v>13.23</v>
      </c>
      <c r="D34">
        <v>12.78</v>
      </c>
      <c r="E34">
        <v>14.16</v>
      </c>
      <c r="F34">
        <v>13.71</v>
      </c>
      <c r="G34">
        <v>13.39</v>
      </c>
      <c r="H34">
        <v>13.469999999999999</v>
      </c>
      <c r="I34">
        <v>12.89</v>
      </c>
      <c r="J34" s="3">
        <f t="shared" si="0"/>
        <v>13.462499999999999</v>
      </c>
      <c r="K34" s="3">
        <f t="shared" si="1"/>
        <v>0.50281351271761654</v>
      </c>
      <c r="L34" s="3">
        <f t="shared" si="2"/>
        <v>1.0056270254352331</v>
      </c>
      <c r="O34" s="2"/>
      <c r="P34" s="2"/>
    </row>
    <row r="35" spans="1:16" x14ac:dyDescent="0.3">
      <c r="A35">
        <v>50</v>
      </c>
      <c r="B35">
        <v>13.18</v>
      </c>
      <c r="C35">
        <v>13.45</v>
      </c>
      <c r="D35">
        <v>12.93</v>
      </c>
      <c r="E35">
        <v>13.03</v>
      </c>
      <c r="F35">
        <v>13.89</v>
      </c>
      <c r="G35">
        <v>13.43</v>
      </c>
      <c r="H35">
        <v>13.27</v>
      </c>
      <c r="I35">
        <v>13.6</v>
      </c>
      <c r="J35" s="3">
        <f t="shared" si="0"/>
        <v>13.347499999999998</v>
      </c>
      <c r="K35" s="3">
        <f t="shared" si="1"/>
        <v>0.31271849504443655</v>
      </c>
      <c r="L35" s="3">
        <f t="shared" si="2"/>
        <v>0.6254369900888731</v>
      </c>
      <c r="O35" s="2"/>
      <c r="P35" s="2"/>
    </row>
    <row r="36" spans="1:16" x14ac:dyDescent="0.3">
      <c r="A36">
        <v>52</v>
      </c>
      <c r="B36">
        <v>12.82</v>
      </c>
      <c r="C36">
        <v>13.89</v>
      </c>
      <c r="D36">
        <v>13.66</v>
      </c>
      <c r="E36">
        <v>13.85</v>
      </c>
      <c r="F36">
        <v>13.49</v>
      </c>
      <c r="G36">
        <v>13.67</v>
      </c>
      <c r="H36">
        <v>13.15</v>
      </c>
      <c r="I36">
        <v>12.83</v>
      </c>
      <c r="J36" s="3">
        <f t="shared" si="0"/>
        <v>13.420000000000002</v>
      </c>
      <c r="K36" s="3">
        <f t="shared" si="1"/>
        <v>0.43289721643826717</v>
      </c>
      <c r="L36" s="3">
        <f t="shared" si="2"/>
        <v>0.86579443287653435</v>
      </c>
      <c r="O36" s="2"/>
      <c r="P36" s="2"/>
    </row>
    <row r="37" spans="1:16" x14ac:dyDescent="0.3">
      <c r="A37">
        <v>54</v>
      </c>
      <c r="B37">
        <v>13.16</v>
      </c>
      <c r="C37">
        <v>13.14</v>
      </c>
      <c r="D37">
        <v>13.219999999999999</v>
      </c>
      <c r="E37">
        <v>12.84</v>
      </c>
      <c r="F37">
        <v>12.81</v>
      </c>
      <c r="G37">
        <v>12.71</v>
      </c>
      <c r="H37">
        <v>13.44</v>
      </c>
      <c r="I37">
        <v>12.8</v>
      </c>
      <c r="J37" s="3">
        <f t="shared" si="0"/>
        <v>13.014999999999999</v>
      </c>
      <c r="K37" s="3">
        <f t="shared" si="1"/>
        <v>0.25944996765134787</v>
      </c>
      <c r="L37" s="3">
        <f t="shared" si="2"/>
        <v>0.51889993530269574</v>
      </c>
      <c r="O37" s="2"/>
      <c r="P37" s="2"/>
    </row>
    <row r="38" spans="1:16" x14ac:dyDescent="0.3">
      <c r="F38" s="2"/>
      <c r="G38" s="2"/>
    </row>
    <row r="39" spans="1:16" x14ac:dyDescent="0.3">
      <c r="F39" s="2"/>
      <c r="G39" s="2"/>
      <c r="O39" s="2"/>
      <c r="P39" s="2"/>
    </row>
    <row r="40" spans="1:16" x14ac:dyDescent="0.3">
      <c r="A40">
        <f>54-8</f>
        <v>46</v>
      </c>
      <c r="B40">
        <f>A40/2</f>
        <v>23</v>
      </c>
      <c r="C40">
        <f>B40/2</f>
        <v>11.5</v>
      </c>
      <c r="F40" s="2"/>
      <c r="G40" s="2"/>
    </row>
    <row r="41" spans="1:16" x14ac:dyDescent="0.3">
      <c r="A41">
        <f>55-9</f>
        <v>46</v>
      </c>
    </row>
  </sheetData>
  <mergeCells count="2">
    <mergeCell ref="B11:I11"/>
    <mergeCell ref="B12:I12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RowHeight="16.5" x14ac:dyDescent="0.3"/>
  <cols>
    <col min="1" max="1" width="11" bestFit="1" customWidth="1"/>
  </cols>
  <sheetData>
    <row r="1" spans="1:13" x14ac:dyDescent="0.3">
      <c r="A1">
        <v>4</v>
      </c>
      <c r="B1" t="s">
        <v>53</v>
      </c>
    </row>
    <row r="2" spans="1:13" x14ac:dyDescent="0.3">
      <c r="B2" t="s">
        <v>5</v>
      </c>
    </row>
    <row r="4" spans="1:13" x14ac:dyDescent="0.3">
      <c r="A4">
        <v>4.0999999999999996</v>
      </c>
      <c r="B4" t="s">
        <v>6</v>
      </c>
      <c r="K4">
        <v>4</v>
      </c>
    </row>
    <row r="5" spans="1:13" x14ac:dyDescent="0.3">
      <c r="A5">
        <v>4.2</v>
      </c>
      <c r="B5" t="s">
        <v>0</v>
      </c>
      <c r="K5">
        <v>1</v>
      </c>
    </row>
    <row r="6" spans="1:13" x14ac:dyDescent="0.3">
      <c r="A6">
        <v>4.3</v>
      </c>
      <c r="B6" t="s">
        <v>1</v>
      </c>
      <c r="K6">
        <v>1</v>
      </c>
    </row>
    <row r="7" spans="1:13" x14ac:dyDescent="0.3">
      <c r="A7">
        <v>4.4000000000000004</v>
      </c>
      <c r="B7" t="s">
        <v>2</v>
      </c>
      <c r="K7">
        <v>5</v>
      </c>
    </row>
    <row r="8" spans="1:13" x14ac:dyDescent="0.3">
      <c r="B8" t="s">
        <v>3</v>
      </c>
    </row>
    <row r="9" spans="1:13" x14ac:dyDescent="0.3">
      <c r="A9">
        <v>4.5</v>
      </c>
      <c r="B9" t="s">
        <v>7</v>
      </c>
      <c r="K9">
        <v>1</v>
      </c>
    </row>
    <row r="11" spans="1:13" x14ac:dyDescent="0.3">
      <c r="A11" s="1"/>
      <c r="B11" s="14" t="s">
        <v>55</v>
      </c>
      <c r="C11" s="14"/>
      <c r="D11" s="14"/>
      <c r="E11" s="14"/>
      <c r="F11" s="14"/>
    </row>
    <row r="12" spans="1:13" x14ac:dyDescent="0.3">
      <c r="A12" s="9" t="s">
        <v>4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3" spans="1:13" x14ac:dyDescent="0.3">
      <c r="A13" s="10">
        <v>32</v>
      </c>
      <c r="B13">
        <v>8.6920000000000002</v>
      </c>
      <c r="C13">
        <v>9.2079999999999984</v>
      </c>
      <c r="D13">
        <v>8.7160000000000011</v>
      </c>
      <c r="E13">
        <v>9.4480000000000004</v>
      </c>
      <c r="F13">
        <v>9.411999999999999</v>
      </c>
      <c r="G13" s="3"/>
      <c r="H13" s="2"/>
      <c r="K13" s="2"/>
      <c r="L13" s="2"/>
      <c r="M13" s="2"/>
    </row>
    <row r="14" spans="1:13" x14ac:dyDescent="0.3">
      <c r="A14" s="10">
        <v>33</v>
      </c>
      <c r="B14">
        <v>10.276</v>
      </c>
      <c r="C14">
        <v>9.1239999999999988</v>
      </c>
      <c r="D14">
        <v>9.7959999999999994</v>
      </c>
      <c r="E14">
        <v>9.6159999999999997</v>
      </c>
      <c r="F14">
        <v>10.251999999999999</v>
      </c>
      <c r="G14" s="3"/>
      <c r="H14" s="2"/>
      <c r="K14" s="2"/>
      <c r="L14" s="2"/>
      <c r="M14" s="2"/>
    </row>
    <row r="15" spans="1:13" x14ac:dyDescent="0.3">
      <c r="A15" s="10">
        <v>34</v>
      </c>
      <c r="B15">
        <v>10.132000000000001</v>
      </c>
      <c r="C15">
        <v>10.18</v>
      </c>
      <c r="D15">
        <v>9.82</v>
      </c>
      <c r="E15">
        <v>10.419999999999998</v>
      </c>
      <c r="F15">
        <v>10.731999999999999</v>
      </c>
      <c r="G15" s="3"/>
      <c r="H15" s="2"/>
      <c r="K15" s="2"/>
      <c r="L15" s="2"/>
      <c r="M15" s="2"/>
    </row>
    <row r="16" spans="1:13" x14ac:dyDescent="0.3">
      <c r="A16" s="10">
        <v>35</v>
      </c>
      <c r="B16">
        <v>10.54</v>
      </c>
      <c r="C16">
        <v>10.803999999999998</v>
      </c>
      <c r="D16">
        <v>11.044</v>
      </c>
      <c r="E16">
        <v>10.576000000000001</v>
      </c>
      <c r="F16">
        <v>10.672000000000001</v>
      </c>
      <c r="G16" s="3"/>
      <c r="H16" s="2"/>
      <c r="K16" s="2"/>
      <c r="L16" s="2"/>
      <c r="M16" s="2"/>
    </row>
    <row r="17" spans="1:13" x14ac:dyDescent="0.3">
      <c r="A17" s="10">
        <v>36</v>
      </c>
      <c r="B17">
        <v>11.692</v>
      </c>
      <c r="C17">
        <v>11.236000000000001</v>
      </c>
      <c r="D17">
        <v>10.995999999999999</v>
      </c>
      <c r="E17">
        <v>10.707999999999998</v>
      </c>
      <c r="F17">
        <v>10.911999999999999</v>
      </c>
      <c r="G17" s="3"/>
      <c r="H17" s="2"/>
      <c r="K17" s="2"/>
      <c r="L17" s="2"/>
      <c r="M17" s="2"/>
    </row>
    <row r="18" spans="1:13" x14ac:dyDescent="0.3">
      <c r="A18" s="10">
        <v>37</v>
      </c>
      <c r="B18">
        <v>11.271999999999998</v>
      </c>
      <c r="C18">
        <v>11.247999999999999</v>
      </c>
      <c r="D18">
        <v>11.763999999999999</v>
      </c>
      <c r="E18">
        <v>10.792</v>
      </c>
      <c r="F18">
        <v>10.564</v>
      </c>
      <c r="G18" s="3"/>
      <c r="H18" s="2"/>
      <c r="K18" s="2"/>
      <c r="L18" s="2"/>
      <c r="M18" s="2"/>
    </row>
    <row r="19" spans="1:13" x14ac:dyDescent="0.3">
      <c r="A19" s="10">
        <v>38</v>
      </c>
      <c r="B19">
        <v>11.236000000000001</v>
      </c>
      <c r="C19">
        <v>11.224</v>
      </c>
      <c r="D19">
        <v>12.016</v>
      </c>
      <c r="E19">
        <v>11.488</v>
      </c>
      <c r="F19">
        <v>11.152000000000001</v>
      </c>
      <c r="G19" s="3"/>
      <c r="H19" s="2"/>
      <c r="K19" s="2"/>
      <c r="L19" s="2"/>
      <c r="M19" s="2"/>
    </row>
    <row r="20" spans="1:13" x14ac:dyDescent="0.3">
      <c r="A20" s="10">
        <v>39</v>
      </c>
      <c r="B20">
        <v>11.847999999999999</v>
      </c>
      <c r="C20">
        <v>11.416</v>
      </c>
      <c r="D20">
        <v>12.244</v>
      </c>
      <c r="E20">
        <v>12.064</v>
      </c>
      <c r="F20">
        <v>11.14</v>
      </c>
      <c r="G20" s="3"/>
      <c r="H20" s="2"/>
      <c r="K20" s="2"/>
      <c r="L20" s="2"/>
      <c r="M20" s="2"/>
    </row>
    <row r="21" spans="1:13" x14ac:dyDescent="0.3">
      <c r="A21" s="10">
        <v>40</v>
      </c>
      <c r="B21">
        <v>11.283999999999999</v>
      </c>
      <c r="C21">
        <v>11.212</v>
      </c>
      <c r="D21">
        <v>11.715999999999999</v>
      </c>
      <c r="E21">
        <v>12.363999999999999</v>
      </c>
      <c r="F21">
        <v>11.559999999999999</v>
      </c>
      <c r="G21" s="3"/>
      <c r="H21" s="2"/>
      <c r="K21" s="2"/>
      <c r="L21" s="2"/>
      <c r="M21" s="2"/>
    </row>
    <row r="22" spans="1:13" x14ac:dyDescent="0.3">
      <c r="A22" s="10">
        <v>41</v>
      </c>
      <c r="B22">
        <v>12.267999999999999</v>
      </c>
      <c r="C22">
        <v>12.292</v>
      </c>
      <c r="D22">
        <v>11.847999999999999</v>
      </c>
      <c r="E22">
        <v>11.74</v>
      </c>
      <c r="F22">
        <v>11.584</v>
      </c>
      <c r="G22" s="3"/>
      <c r="H22" s="2"/>
      <c r="K22" s="2"/>
      <c r="L22" s="2"/>
      <c r="M22" s="2"/>
    </row>
    <row r="23" spans="1:13" x14ac:dyDescent="0.3">
      <c r="A23" s="10">
        <v>42</v>
      </c>
      <c r="B23">
        <v>12.544</v>
      </c>
      <c r="C23">
        <v>12.183999999999999</v>
      </c>
      <c r="D23">
        <v>11.452</v>
      </c>
      <c r="E23">
        <v>11.715999999999999</v>
      </c>
      <c r="F23">
        <v>11.847999999999999</v>
      </c>
      <c r="G23" s="3"/>
      <c r="H23" s="2"/>
      <c r="K23" s="2"/>
      <c r="L23" s="2"/>
      <c r="M23" s="2"/>
    </row>
    <row r="24" spans="1:13" x14ac:dyDescent="0.3">
      <c r="A24" s="10">
        <v>43</v>
      </c>
      <c r="B24">
        <v>11.548</v>
      </c>
      <c r="C24">
        <v>11.667999999999999</v>
      </c>
      <c r="D24">
        <v>12.315999999999999</v>
      </c>
      <c r="E24">
        <v>11.776</v>
      </c>
      <c r="F24">
        <v>12.087999999999999</v>
      </c>
      <c r="G24" s="3"/>
      <c r="H24" s="2"/>
      <c r="K24" s="2"/>
      <c r="L24" s="2"/>
      <c r="M24" s="2"/>
    </row>
    <row r="25" spans="1:13" x14ac:dyDescent="0.3">
      <c r="A25" s="10">
        <v>44</v>
      </c>
      <c r="B25">
        <v>12.16</v>
      </c>
      <c r="C25">
        <v>10.96</v>
      </c>
      <c r="D25">
        <v>11.428000000000001</v>
      </c>
      <c r="E25">
        <v>11.86</v>
      </c>
      <c r="F25">
        <v>11.788</v>
      </c>
      <c r="G25" s="3"/>
      <c r="H25" s="2"/>
      <c r="K25" s="2"/>
      <c r="L25" s="2"/>
      <c r="M25" s="2"/>
    </row>
    <row r="26" spans="1:13" x14ac:dyDescent="0.3">
      <c r="A26" s="10">
        <v>45</v>
      </c>
      <c r="B26">
        <v>11.847999999999999</v>
      </c>
      <c r="C26">
        <v>12.219999999999999</v>
      </c>
      <c r="D26">
        <v>11.116</v>
      </c>
      <c r="E26">
        <v>11.452</v>
      </c>
      <c r="F26">
        <v>11.428000000000001</v>
      </c>
      <c r="G26" s="3"/>
      <c r="H26" s="2"/>
      <c r="K26" s="2"/>
      <c r="L26" s="2"/>
      <c r="M26" s="2"/>
    </row>
    <row r="27" spans="1:13" x14ac:dyDescent="0.3">
      <c r="A27" s="10">
        <v>46</v>
      </c>
      <c r="B27">
        <v>10.443999999999999</v>
      </c>
      <c r="C27">
        <v>11.896000000000001</v>
      </c>
      <c r="D27">
        <v>10.948</v>
      </c>
      <c r="E27">
        <v>11.704000000000001</v>
      </c>
      <c r="F27">
        <v>11.404</v>
      </c>
      <c r="G27" s="3"/>
      <c r="H27" s="2"/>
      <c r="K27" s="2"/>
      <c r="L27" s="2"/>
      <c r="M27" s="2"/>
    </row>
    <row r="28" spans="1:13" x14ac:dyDescent="0.3">
      <c r="A28" s="10">
        <v>47</v>
      </c>
      <c r="B28">
        <v>10.54</v>
      </c>
      <c r="C28">
        <v>11.475999999999999</v>
      </c>
      <c r="D28">
        <v>11.379999999999999</v>
      </c>
      <c r="E28">
        <v>10.564</v>
      </c>
      <c r="F28">
        <v>11.271999999999998</v>
      </c>
      <c r="G28" s="3"/>
      <c r="H28" s="2"/>
      <c r="K28" s="2"/>
      <c r="L28" s="2"/>
      <c r="M28" s="2"/>
    </row>
  </sheetData>
  <sortState ref="A13:F28">
    <sortCondition ref="A13:A28"/>
  </sortState>
  <mergeCells count="1">
    <mergeCell ref="B11:F11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3" zoomScaleNormal="100" workbookViewId="0">
      <selection activeCell="R26" sqref="R26:AA32"/>
    </sheetView>
  </sheetViews>
  <sheetFormatPr defaultRowHeight="16.5" x14ac:dyDescent="0.3"/>
  <cols>
    <col min="4" max="4" width="1.75" customWidth="1"/>
    <col min="7" max="7" width="1.75" customWidth="1"/>
    <col min="10" max="10" width="1.75" customWidth="1"/>
    <col min="12" max="12" width="11" bestFit="1" customWidth="1"/>
    <col min="19" max="19" width="1.875" customWidth="1"/>
    <col min="22" max="22" width="1.875" customWidth="1"/>
    <col min="25" max="25" width="1.875" customWidth="1"/>
  </cols>
  <sheetData>
    <row r="1" spans="1:16" ht="14.45" x14ac:dyDescent="0.3">
      <c r="A1">
        <v>5</v>
      </c>
      <c r="B1" t="s">
        <v>34</v>
      </c>
    </row>
    <row r="2" spans="1:16" ht="14.45" x14ac:dyDescent="0.3">
      <c r="B2" t="s">
        <v>26</v>
      </c>
    </row>
    <row r="3" spans="1:16" ht="14.45" x14ac:dyDescent="0.3">
      <c r="A3">
        <v>5.0999999999999996</v>
      </c>
      <c r="B3" t="s">
        <v>27</v>
      </c>
      <c r="P3">
        <v>4</v>
      </c>
    </row>
    <row r="4" spans="1:16" ht="14.45" x14ac:dyDescent="0.3">
      <c r="A4">
        <v>5.2</v>
      </c>
      <c r="B4" t="s">
        <v>28</v>
      </c>
      <c r="P4">
        <v>1</v>
      </c>
    </row>
    <row r="5" spans="1:16" ht="14.45" x14ac:dyDescent="0.3">
      <c r="A5">
        <v>5.3</v>
      </c>
      <c r="B5" t="s">
        <v>29</v>
      </c>
      <c r="P5">
        <v>1</v>
      </c>
    </row>
    <row r="6" spans="1:16" ht="14.45" x14ac:dyDescent="0.3">
      <c r="A6">
        <v>5.4</v>
      </c>
      <c r="B6" t="s">
        <v>30</v>
      </c>
      <c r="P6">
        <v>4</v>
      </c>
    </row>
    <row r="7" spans="1:16" ht="14.45" x14ac:dyDescent="0.3">
      <c r="P7" s="8"/>
    </row>
    <row r="8" spans="1:16" ht="14.45" x14ac:dyDescent="0.3">
      <c r="A8" s="1"/>
      <c r="B8" s="1"/>
      <c r="C8" s="13" t="s">
        <v>31</v>
      </c>
      <c r="D8" s="13"/>
      <c r="E8" s="13"/>
      <c r="F8" s="13"/>
      <c r="G8" s="13"/>
      <c r="H8" s="13"/>
      <c r="I8" s="13"/>
      <c r="J8" s="13"/>
      <c r="K8" s="13"/>
      <c r="L8" s="13"/>
      <c r="M8" s="13"/>
      <c r="P8" s="8"/>
    </row>
    <row r="9" spans="1:16" ht="14.45" x14ac:dyDescent="0.3">
      <c r="A9" s="1" t="s">
        <v>32</v>
      </c>
      <c r="B9" s="1" t="s">
        <v>33</v>
      </c>
      <c r="C9" s="1">
        <v>1</v>
      </c>
      <c r="D9" s="1"/>
      <c r="E9" s="1">
        <v>2</v>
      </c>
      <c r="F9" s="1">
        <v>3</v>
      </c>
      <c r="G9" s="1"/>
      <c r="H9" s="1">
        <v>4</v>
      </c>
      <c r="I9" s="1">
        <v>5</v>
      </c>
      <c r="J9" s="1"/>
      <c r="K9" s="1">
        <v>6</v>
      </c>
      <c r="L9" s="1">
        <v>7</v>
      </c>
      <c r="M9" s="1">
        <v>8</v>
      </c>
      <c r="P9" s="8"/>
    </row>
    <row r="10" spans="1:16" ht="14.45" x14ac:dyDescent="0.3">
      <c r="A10" t="s">
        <v>39</v>
      </c>
      <c r="B10" t="s">
        <v>35</v>
      </c>
      <c r="C10" s="3">
        <v>215.3</v>
      </c>
      <c r="D10" s="3"/>
      <c r="E10" s="3">
        <v>244.9</v>
      </c>
      <c r="F10" s="3">
        <v>232.8</v>
      </c>
      <c r="G10" s="3"/>
      <c r="H10" s="3">
        <v>215.3</v>
      </c>
      <c r="I10" s="3">
        <v>196.8</v>
      </c>
      <c r="J10" s="3"/>
      <c r="K10" s="3">
        <v>212.5</v>
      </c>
      <c r="L10" s="3">
        <v>221.8</v>
      </c>
      <c r="M10" s="3">
        <v>229.2</v>
      </c>
      <c r="O10" s="3"/>
      <c r="P10" s="3"/>
    </row>
    <row r="11" spans="1:16" ht="14.45" x14ac:dyDescent="0.3">
      <c r="A11" t="str">
        <f>A10</f>
        <v>Talj</v>
      </c>
      <c r="B11" t="s">
        <v>36</v>
      </c>
      <c r="C11" s="3">
        <v>319.39999999999998</v>
      </c>
      <c r="D11" s="3"/>
      <c r="E11" s="3">
        <v>324.3</v>
      </c>
      <c r="F11" s="3">
        <v>352.1</v>
      </c>
      <c r="G11" s="3"/>
      <c r="H11" s="3">
        <v>312.2</v>
      </c>
      <c r="I11" s="3">
        <v>321.89999999999998</v>
      </c>
      <c r="J11" s="3"/>
      <c r="K11" s="3">
        <v>349.7</v>
      </c>
      <c r="L11" s="3">
        <v>324.3</v>
      </c>
      <c r="M11" s="3">
        <v>359.4</v>
      </c>
      <c r="O11" s="3"/>
      <c r="P11" s="3"/>
    </row>
    <row r="12" spans="1:16" ht="14.45" x14ac:dyDescent="0.3">
      <c r="A12" t="str">
        <f t="shared" ref="A12:A21" si="0">A11</f>
        <v>Talj</v>
      </c>
      <c r="B12" t="s">
        <v>37</v>
      </c>
      <c r="C12" s="3">
        <v>204.8</v>
      </c>
      <c r="D12" s="3"/>
      <c r="E12" s="3">
        <v>255.5</v>
      </c>
      <c r="F12" s="3">
        <v>238.2</v>
      </c>
      <c r="G12" s="3"/>
      <c r="H12" s="3">
        <v>249</v>
      </c>
      <c r="I12" s="3">
        <v>231.8</v>
      </c>
      <c r="J12" s="3"/>
      <c r="K12" s="3">
        <v>247.9</v>
      </c>
      <c r="L12" s="3">
        <v>238.2</v>
      </c>
      <c r="M12" s="3">
        <v>229.6</v>
      </c>
      <c r="O12" s="3"/>
      <c r="P12" s="3"/>
    </row>
    <row r="13" spans="1:16" ht="14.45" x14ac:dyDescent="0.3">
      <c r="A13" t="str">
        <f t="shared" si="0"/>
        <v>Talj</v>
      </c>
      <c r="B13" t="s">
        <v>38</v>
      </c>
      <c r="C13" s="3">
        <v>195.2</v>
      </c>
      <c r="D13" s="3"/>
      <c r="E13" s="3">
        <v>241.1</v>
      </c>
      <c r="F13" s="3">
        <v>227.5</v>
      </c>
      <c r="G13" s="3"/>
      <c r="H13" s="3">
        <v>218.8</v>
      </c>
      <c r="I13" s="3">
        <v>218.8</v>
      </c>
      <c r="J13" s="3"/>
      <c r="K13" s="3">
        <v>218.8</v>
      </c>
      <c r="L13" s="3">
        <v>244.9</v>
      </c>
      <c r="M13" s="3">
        <v>223.7</v>
      </c>
      <c r="O13" s="3"/>
      <c r="P13" s="3"/>
    </row>
    <row r="14" spans="1:16" ht="14.45" x14ac:dyDescent="0.3">
      <c r="A14" t="s">
        <v>40</v>
      </c>
      <c r="B14" t="str">
        <f>B10</f>
        <v>jump</v>
      </c>
      <c r="C14" s="3">
        <v>187.6</v>
      </c>
      <c r="D14" s="3"/>
      <c r="E14" s="3">
        <v>178.3</v>
      </c>
      <c r="F14" s="3">
        <v>176.5</v>
      </c>
      <c r="G14" s="3"/>
      <c r="H14" s="3">
        <v>156.19999999999999</v>
      </c>
      <c r="I14" s="3">
        <v>174.6</v>
      </c>
      <c r="J14" s="3"/>
      <c r="K14" s="3">
        <v>144.1</v>
      </c>
      <c r="L14" s="3">
        <v>161.69999999999999</v>
      </c>
      <c r="M14" s="3">
        <v>175.6</v>
      </c>
      <c r="O14" s="3"/>
      <c r="P14" s="3"/>
    </row>
    <row r="15" spans="1:16" ht="14.45" x14ac:dyDescent="0.3">
      <c r="A15" t="str">
        <f t="shared" si="0"/>
        <v>Euwe</v>
      </c>
      <c r="B15" t="str">
        <f t="shared" ref="B15:B21" si="1">B11</f>
        <v>masque</v>
      </c>
      <c r="C15" s="3">
        <v>280.7</v>
      </c>
      <c r="D15" s="3"/>
      <c r="E15" s="3">
        <v>278.3</v>
      </c>
      <c r="F15" s="3">
        <v>256.5</v>
      </c>
      <c r="G15" s="3"/>
      <c r="H15" s="3">
        <v>301.3</v>
      </c>
      <c r="I15" s="3">
        <v>294</v>
      </c>
      <c r="J15" s="3"/>
      <c r="K15" s="3">
        <v>306.10000000000002</v>
      </c>
      <c r="L15" s="3">
        <v>263.8</v>
      </c>
      <c r="M15" s="3">
        <v>278.3</v>
      </c>
      <c r="O15" s="3"/>
      <c r="P15" s="3"/>
    </row>
    <row r="16" spans="1:16" ht="14.45" x14ac:dyDescent="0.3">
      <c r="A16" t="str">
        <f t="shared" si="0"/>
        <v>Euwe</v>
      </c>
      <c r="B16" t="str">
        <f t="shared" si="1"/>
        <v>exRay</v>
      </c>
      <c r="C16" s="3">
        <v>166</v>
      </c>
      <c r="D16" s="3"/>
      <c r="E16" s="3">
        <v>205.9</v>
      </c>
      <c r="F16" s="3">
        <v>191.9</v>
      </c>
      <c r="G16" s="3"/>
      <c r="H16" s="3">
        <v>167.1</v>
      </c>
      <c r="I16" s="3">
        <v>185.4</v>
      </c>
      <c r="J16" s="3"/>
      <c r="K16" s="3">
        <v>196.2</v>
      </c>
      <c r="L16" s="3">
        <v>200.5</v>
      </c>
      <c r="M16" s="3">
        <v>176.8</v>
      </c>
      <c r="O16" s="3"/>
      <c r="P16" s="3"/>
    </row>
    <row r="17" spans="1:27" ht="14.45" x14ac:dyDescent="0.3">
      <c r="A17" t="str">
        <f t="shared" si="0"/>
        <v>Euwe</v>
      </c>
      <c r="B17" t="str">
        <f t="shared" si="1"/>
        <v>Bint</v>
      </c>
      <c r="C17" s="3">
        <v>195.2</v>
      </c>
      <c r="D17" s="3"/>
      <c r="E17" s="3">
        <v>193.9</v>
      </c>
      <c r="F17" s="3">
        <v>208.8</v>
      </c>
      <c r="G17" s="3"/>
      <c r="H17" s="3">
        <v>128</v>
      </c>
      <c r="I17" s="3">
        <v>193.9</v>
      </c>
      <c r="J17" s="3"/>
      <c r="K17" s="3">
        <v>190.2</v>
      </c>
      <c r="L17" s="3">
        <v>152.9</v>
      </c>
      <c r="M17" s="3">
        <v>198.9</v>
      </c>
      <c r="O17" s="3"/>
      <c r="P17" s="3"/>
    </row>
    <row r="18" spans="1:27" ht="14.45" x14ac:dyDescent="0.3">
      <c r="A18" t="s">
        <v>41</v>
      </c>
      <c r="B18" t="str">
        <f t="shared" si="1"/>
        <v>jump</v>
      </c>
      <c r="C18" s="3">
        <v>215.3</v>
      </c>
      <c r="D18" s="3"/>
      <c r="E18" s="3">
        <v>204.2</v>
      </c>
      <c r="F18" s="3">
        <v>208.8</v>
      </c>
      <c r="G18" s="3"/>
      <c r="H18" s="3">
        <v>215.3</v>
      </c>
      <c r="I18" s="3">
        <v>212.5</v>
      </c>
      <c r="J18" s="3"/>
      <c r="K18" s="3">
        <v>230.1</v>
      </c>
      <c r="L18" s="3">
        <v>220.8</v>
      </c>
      <c r="M18" s="3">
        <v>216.2</v>
      </c>
      <c r="O18" s="3"/>
      <c r="P18" s="3"/>
    </row>
    <row r="19" spans="1:27" ht="14.45" x14ac:dyDescent="0.3">
      <c r="A19" t="str">
        <f t="shared" si="0"/>
        <v>Anand</v>
      </c>
      <c r="B19" t="str">
        <f t="shared" si="1"/>
        <v>masque</v>
      </c>
      <c r="C19" s="3">
        <v>369.1</v>
      </c>
      <c r="D19" s="3"/>
      <c r="E19" s="3">
        <v>358.2</v>
      </c>
      <c r="F19" s="3">
        <v>352.1</v>
      </c>
      <c r="G19" s="3"/>
      <c r="H19" s="3">
        <v>352.1</v>
      </c>
      <c r="I19" s="3">
        <v>365.4</v>
      </c>
      <c r="J19" s="3"/>
      <c r="K19" s="3">
        <v>331.5</v>
      </c>
      <c r="L19" s="3">
        <v>393.3</v>
      </c>
      <c r="M19" s="3">
        <v>346.1</v>
      </c>
      <c r="O19" s="3"/>
      <c r="P19" s="3"/>
    </row>
    <row r="20" spans="1:27" ht="14.45" x14ac:dyDescent="0.3">
      <c r="A20" t="str">
        <f t="shared" si="0"/>
        <v>Anand</v>
      </c>
      <c r="B20" t="str">
        <f t="shared" si="1"/>
        <v>exRay</v>
      </c>
      <c r="C20" s="3">
        <v>273.8</v>
      </c>
      <c r="D20" s="3"/>
      <c r="E20" s="3">
        <v>258.7</v>
      </c>
      <c r="F20" s="3">
        <v>259.8</v>
      </c>
      <c r="G20" s="3"/>
      <c r="H20" s="3">
        <v>259.8</v>
      </c>
      <c r="I20" s="3">
        <v>224.2</v>
      </c>
      <c r="J20" s="3"/>
      <c r="K20" s="3">
        <v>245.8</v>
      </c>
      <c r="L20" s="3">
        <v>266.3</v>
      </c>
      <c r="M20" s="3">
        <v>260.89999999999998</v>
      </c>
      <c r="O20" s="3"/>
      <c r="P20" s="3"/>
    </row>
    <row r="21" spans="1:27" ht="14.45" x14ac:dyDescent="0.3">
      <c r="A21" t="str">
        <f t="shared" si="0"/>
        <v>Anand</v>
      </c>
      <c r="B21" t="str">
        <f t="shared" si="1"/>
        <v>Bint</v>
      </c>
      <c r="C21" s="3">
        <v>228.7</v>
      </c>
      <c r="D21" s="3"/>
      <c r="E21" s="3">
        <v>264.8</v>
      </c>
      <c r="F21" s="3">
        <v>264.8</v>
      </c>
      <c r="G21" s="3"/>
      <c r="H21" s="3">
        <v>263.5</v>
      </c>
      <c r="I21" s="3">
        <v>237.4</v>
      </c>
      <c r="J21" s="3"/>
      <c r="K21" s="3">
        <v>230</v>
      </c>
      <c r="L21" s="3">
        <v>248.6</v>
      </c>
      <c r="M21" s="3">
        <v>262.3</v>
      </c>
      <c r="O21" s="3"/>
      <c r="P21" s="3"/>
    </row>
    <row r="22" spans="1:27" ht="14.45" x14ac:dyDescent="0.3">
      <c r="P22" s="8"/>
    </row>
    <row r="23" spans="1:27" ht="14.45" x14ac:dyDescent="0.3">
      <c r="P23" s="8"/>
    </row>
    <row r="24" spans="1:27" ht="14.45" x14ac:dyDescent="0.3">
      <c r="P24" s="8"/>
    </row>
    <row r="25" spans="1:27" ht="14.45" x14ac:dyDescent="0.3">
      <c r="P25" s="8"/>
    </row>
    <row r="26" spans="1:27" ht="16.5" customHeight="1" x14ac:dyDescent="0.3">
      <c r="B26" s="15"/>
      <c r="C26" s="15"/>
      <c r="D26" s="15"/>
      <c r="E26" s="20" t="s">
        <v>96</v>
      </c>
      <c r="F26" s="20"/>
      <c r="G26" s="22"/>
      <c r="H26" s="20"/>
      <c r="I26" s="20"/>
      <c r="J26" s="22"/>
      <c r="K26" s="20"/>
      <c r="L26" s="20"/>
      <c r="P26" s="8"/>
      <c r="R26" s="15"/>
      <c r="S26" s="15"/>
      <c r="T26" s="20" t="s">
        <v>96</v>
      </c>
      <c r="U26" s="20"/>
      <c r="V26" s="22"/>
      <c r="W26" s="20"/>
      <c r="X26" s="20"/>
      <c r="Y26" s="22"/>
      <c r="Z26" s="20"/>
      <c r="AA26" s="20"/>
    </row>
    <row r="27" spans="1:27" ht="14.45" customHeight="1" x14ac:dyDescent="0.3">
      <c r="B27" s="15"/>
      <c r="C27" s="24" t="s">
        <v>97</v>
      </c>
      <c r="D27" s="24"/>
      <c r="E27" s="21" t="s">
        <v>86</v>
      </c>
      <c r="F27" s="21"/>
      <c r="G27" s="23"/>
      <c r="H27" s="21" t="s">
        <v>87</v>
      </c>
      <c r="I27" s="21"/>
      <c r="J27" s="23"/>
      <c r="K27" s="21" t="s">
        <v>88</v>
      </c>
      <c r="L27" s="21"/>
      <c r="P27" s="8"/>
      <c r="R27" s="24" t="s">
        <v>97</v>
      </c>
      <c r="S27" s="24"/>
      <c r="T27" s="21" t="s">
        <v>87</v>
      </c>
      <c r="U27" s="21"/>
      <c r="V27" s="23"/>
      <c r="W27" s="21" t="s">
        <v>88</v>
      </c>
      <c r="X27" s="21"/>
      <c r="Y27" s="23"/>
      <c r="Z27" s="21" t="s">
        <v>86</v>
      </c>
      <c r="AA27" s="21"/>
    </row>
    <row r="28" spans="1:27" ht="14.45" customHeight="1" x14ac:dyDescent="0.3">
      <c r="B28" s="15"/>
      <c r="C28" s="15"/>
      <c r="D28" s="15"/>
      <c r="E28" s="19" t="s">
        <v>89</v>
      </c>
      <c r="F28" s="19" t="s">
        <v>90</v>
      </c>
      <c r="G28" s="19"/>
      <c r="H28" s="19" t="s">
        <v>83</v>
      </c>
      <c r="I28" s="19" t="s">
        <v>90</v>
      </c>
      <c r="J28" s="19"/>
      <c r="K28" s="19" t="s">
        <v>83</v>
      </c>
      <c r="L28" s="19" t="s">
        <v>91</v>
      </c>
      <c r="P28" s="8"/>
      <c r="R28" s="15"/>
      <c r="S28" s="15"/>
      <c r="T28" s="19" t="s">
        <v>83</v>
      </c>
      <c r="U28" s="19" t="s">
        <v>90</v>
      </c>
      <c r="V28" s="19"/>
      <c r="W28" s="19" t="s">
        <v>83</v>
      </c>
      <c r="X28" s="19" t="s">
        <v>91</v>
      </c>
      <c r="Y28" s="19"/>
      <c r="Z28" s="19" t="s">
        <v>89</v>
      </c>
      <c r="AA28" s="19" t="s">
        <v>90</v>
      </c>
    </row>
    <row r="29" spans="1:27" x14ac:dyDescent="0.3">
      <c r="B29" s="24"/>
      <c r="C29" s="19" t="s">
        <v>92</v>
      </c>
      <c r="D29" s="19"/>
      <c r="E29" s="16">
        <f>AVERAGE(C10:M10)</f>
        <v>221.07499999999999</v>
      </c>
      <c r="F29" s="17">
        <f>STDEV(C10:M10)</f>
        <v>14.644135832670845</v>
      </c>
      <c r="G29" s="17"/>
      <c r="H29" s="16">
        <f>AVERAGE(C14:M14)</f>
        <v>169.32499999999999</v>
      </c>
      <c r="I29" s="17">
        <f>STDEV(C14:M14)</f>
        <v>14.141706302382936</v>
      </c>
      <c r="J29" s="17"/>
      <c r="K29" s="16">
        <f>AVERAGE(C18:M18)</f>
        <v>215.39999999999998</v>
      </c>
      <c r="L29" s="18">
        <f>STDEV(C18:M18)</f>
        <v>7.7765214404826093</v>
      </c>
      <c r="R29" s="19" t="s">
        <v>92</v>
      </c>
      <c r="S29" s="19"/>
      <c r="T29" s="16">
        <v>169.32499999999999</v>
      </c>
      <c r="U29" s="17">
        <v>14.141706302382936</v>
      </c>
      <c r="V29" s="17"/>
      <c r="W29" s="16">
        <v>215.39999999999998</v>
      </c>
      <c r="X29" s="18">
        <v>7.7765214404826093</v>
      </c>
      <c r="Y29" s="17"/>
      <c r="Z29" s="16">
        <v>221.07499999999999</v>
      </c>
      <c r="AA29" s="17">
        <v>14.644135832670845</v>
      </c>
    </row>
    <row r="30" spans="1:27" x14ac:dyDescent="0.3">
      <c r="B30" s="24"/>
      <c r="C30" s="19" t="s">
        <v>93</v>
      </c>
      <c r="D30" s="19"/>
      <c r="E30" s="16">
        <f>AVERAGE(C11:M11)</f>
        <v>332.91250000000002</v>
      </c>
      <c r="F30" s="17">
        <f>STDEV(C11:M11)</f>
        <v>17.859726241702909</v>
      </c>
      <c r="G30" s="17"/>
      <c r="H30" s="16">
        <f>AVERAGE(C15:M15)</f>
        <v>282.375</v>
      </c>
      <c r="I30" s="17">
        <f>STDEV(C15:M15)</f>
        <v>17.34826051387121</v>
      </c>
      <c r="J30" s="17"/>
      <c r="K30" s="16">
        <f>AVERAGE(C19:M19)</f>
        <v>358.47500000000002</v>
      </c>
      <c r="L30" s="17">
        <f>STDEV(C19:M19)</f>
        <v>18.266968628022077</v>
      </c>
      <c r="R30" s="19" t="s">
        <v>95</v>
      </c>
      <c r="S30" s="19"/>
      <c r="T30" s="16">
        <v>182.72500000000002</v>
      </c>
      <c r="U30" s="17">
        <v>27.482864791408563</v>
      </c>
      <c r="V30" s="17"/>
      <c r="W30" s="16">
        <v>250.01249999999999</v>
      </c>
      <c r="X30" s="17">
        <v>15.973320390129112</v>
      </c>
      <c r="Y30" s="17"/>
      <c r="Z30" s="16">
        <v>223.6</v>
      </c>
      <c r="AA30" s="17">
        <v>15.356897007998905</v>
      </c>
    </row>
    <row r="31" spans="1:27" x14ac:dyDescent="0.3">
      <c r="B31" s="24"/>
      <c r="C31" s="19" t="s">
        <v>94</v>
      </c>
      <c r="D31" s="19"/>
      <c r="E31" s="16">
        <f>AVERAGE(C12:M12)</f>
        <v>236.875</v>
      </c>
      <c r="F31" s="17">
        <f>STDEV(C12:M12)</f>
        <v>15.704662637937449</v>
      </c>
      <c r="G31" s="17"/>
      <c r="H31" s="16">
        <f>AVERAGE(C16:M16)</f>
        <v>186.22499999999999</v>
      </c>
      <c r="I31" s="17">
        <f>STDEV(C16:M16)</f>
        <v>15.056631192173862</v>
      </c>
      <c r="J31" s="17"/>
      <c r="K31" s="16">
        <f>AVERAGE(C20:M20)</f>
        <v>256.16249999999997</v>
      </c>
      <c r="L31" s="17">
        <f>STDEV(C20:M20)</f>
        <v>15.109971872905659</v>
      </c>
      <c r="R31" s="19" t="s">
        <v>94</v>
      </c>
      <c r="S31" s="19"/>
      <c r="T31" s="16">
        <v>186.22499999999999</v>
      </c>
      <c r="U31" s="17">
        <v>15.056631192173862</v>
      </c>
      <c r="V31" s="17"/>
      <c r="W31" s="16">
        <v>256.16249999999997</v>
      </c>
      <c r="X31" s="17">
        <v>15.109971872905659</v>
      </c>
      <c r="Y31" s="17"/>
      <c r="Z31" s="16">
        <v>236.875</v>
      </c>
      <c r="AA31" s="17">
        <v>15.704662637937449</v>
      </c>
    </row>
    <row r="32" spans="1:27" x14ac:dyDescent="0.3">
      <c r="B32" s="24"/>
      <c r="C32" s="19" t="s">
        <v>95</v>
      </c>
      <c r="D32" s="19"/>
      <c r="E32" s="16">
        <f>AVERAGE(C13:M13)</f>
        <v>223.6</v>
      </c>
      <c r="F32" s="17">
        <f>STDEV(C13:M13)</f>
        <v>15.356897007998905</v>
      </c>
      <c r="G32" s="17"/>
      <c r="H32" s="16">
        <f>AVERAGE(C17:M17)</f>
        <v>182.72500000000002</v>
      </c>
      <c r="I32" s="17">
        <f>STDEV(C17:M17)</f>
        <v>27.482864791408563</v>
      </c>
      <c r="J32" s="17"/>
      <c r="K32" s="16">
        <f>AVERAGE(C21:M21)</f>
        <v>250.01249999999999</v>
      </c>
      <c r="L32" s="17">
        <f>STDEV(C21:M21)</f>
        <v>15.973320390129112</v>
      </c>
      <c r="R32" s="19" t="s">
        <v>93</v>
      </c>
      <c r="S32" s="19"/>
      <c r="T32" s="16">
        <v>282.375</v>
      </c>
      <c r="U32" s="17">
        <v>17.34826051387121</v>
      </c>
      <c r="V32" s="17"/>
      <c r="W32" s="16">
        <v>358.47500000000002</v>
      </c>
      <c r="X32" s="17">
        <v>18.266968628022077</v>
      </c>
      <c r="Y32" s="17"/>
      <c r="Z32" s="16">
        <v>332.91250000000002</v>
      </c>
      <c r="AA32" s="17">
        <v>17.859726241702909</v>
      </c>
    </row>
  </sheetData>
  <mergeCells count="9">
    <mergeCell ref="T26:AA26"/>
    <mergeCell ref="Z27:AA27"/>
    <mergeCell ref="T27:U27"/>
    <mergeCell ref="W27:X27"/>
    <mergeCell ref="C8:M8"/>
    <mergeCell ref="E27:F27"/>
    <mergeCell ref="H27:I27"/>
    <mergeCell ref="K27:L27"/>
    <mergeCell ref="E26:L2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23" sqref="I23"/>
    </sheetView>
  </sheetViews>
  <sheetFormatPr defaultRowHeight="16.5" x14ac:dyDescent="0.3"/>
  <sheetData>
    <row r="1" spans="1:13" x14ac:dyDescent="0.3">
      <c r="A1">
        <v>6</v>
      </c>
      <c r="B1" t="s">
        <v>43</v>
      </c>
    </row>
    <row r="2" spans="1:13" x14ac:dyDescent="0.3">
      <c r="B2" t="s">
        <v>26</v>
      </c>
    </row>
    <row r="3" spans="1:13" x14ac:dyDescent="0.3">
      <c r="A3">
        <v>6.1</v>
      </c>
      <c r="B3" t="s">
        <v>27</v>
      </c>
      <c r="M3">
        <v>4</v>
      </c>
    </row>
    <row r="4" spans="1:13" x14ac:dyDescent="0.3">
      <c r="A4">
        <v>6.2</v>
      </c>
      <c r="B4" t="s">
        <v>28</v>
      </c>
      <c r="M4">
        <v>1</v>
      </c>
    </row>
    <row r="5" spans="1:13" x14ac:dyDescent="0.3">
      <c r="A5">
        <v>6.3</v>
      </c>
      <c r="B5" t="s">
        <v>42</v>
      </c>
      <c r="M5">
        <v>1</v>
      </c>
    </row>
    <row r="6" spans="1:13" x14ac:dyDescent="0.3">
      <c r="A6">
        <v>6.4</v>
      </c>
      <c r="B6" t="s">
        <v>30</v>
      </c>
      <c r="M6">
        <v>4</v>
      </c>
    </row>
    <row r="7" spans="1:13" x14ac:dyDescent="0.3">
      <c r="M7" s="8"/>
    </row>
    <row r="8" spans="1:13" x14ac:dyDescent="0.3">
      <c r="A8" s="1"/>
      <c r="B8" s="1"/>
      <c r="C8" s="13" t="s">
        <v>31</v>
      </c>
      <c r="D8" s="13"/>
      <c r="E8" s="13"/>
      <c r="F8" s="13"/>
      <c r="G8" s="13"/>
      <c r="H8" s="13"/>
      <c r="I8" s="13"/>
      <c r="J8" s="13"/>
      <c r="M8" s="8"/>
    </row>
    <row r="9" spans="1:13" x14ac:dyDescent="0.3">
      <c r="A9" s="1" t="s">
        <v>33</v>
      </c>
      <c r="B9" s="1" t="s">
        <v>32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M9" s="8"/>
    </row>
    <row r="10" spans="1:13" x14ac:dyDescent="0.3">
      <c r="A10" t="s">
        <v>44</v>
      </c>
      <c r="B10" t="s">
        <v>47</v>
      </c>
      <c r="C10" s="3">
        <v>194.4</v>
      </c>
      <c r="D10" s="3">
        <v>184.8</v>
      </c>
      <c r="E10" s="3">
        <v>188.8</v>
      </c>
      <c r="F10" s="3">
        <v>194.4</v>
      </c>
      <c r="G10" s="3">
        <v>192</v>
      </c>
      <c r="H10" s="3">
        <v>207.2</v>
      </c>
      <c r="I10" s="3">
        <v>199.2</v>
      </c>
      <c r="J10" s="3">
        <v>195.2</v>
      </c>
      <c r="L10" s="3"/>
      <c r="M10" s="8"/>
    </row>
    <row r="11" spans="1:13" x14ac:dyDescent="0.3">
      <c r="A11" t="str">
        <f>A10</f>
        <v>Bogart</v>
      </c>
      <c r="B11" t="s">
        <v>48</v>
      </c>
      <c r="C11" s="3">
        <v>230</v>
      </c>
      <c r="D11" s="3">
        <v>222.8</v>
      </c>
      <c r="E11" s="3">
        <v>218.8</v>
      </c>
      <c r="F11" s="3">
        <v>218.8</v>
      </c>
      <c r="G11" s="3">
        <v>227.6</v>
      </c>
      <c r="H11" s="3">
        <v>205.2</v>
      </c>
      <c r="I11" s="3">
        <v>246</v>
      </c>
      <c r="J11" s="3">
        <v>214.8</v>
      </c>
      <c r="M11" s="8"/>
    </row>
    <row r="12" spans="1:13" x14ac:dyDescent="0.3">
      <c r="A12" t="str">
        <f t="shared" ref="A12:A21" si="0">A11</f>
        <v>Bogart</v>
      </c>
      <c r="B12" t="s">
        <v>49</v>
      </c>
      <c r="C12" s="3">
        <v>192.2</v>
      </c>
      <c r="D12" s="3">
        <v>181</v>
      </c>
      <c r="E12" s="3">
        <v>181.8</v>
      </c>
      <c r="F12" s="3">
        <v>181.8</v>
      </c>
      <c r="G12" s="3">
        <v>155.4</v>
      </c>
      <c r="H12" s="3">
        <v>171.4</v>
      </c>
      <c r="I12" s="3">
        <v>186.6</v>
      </c>
      <c r="J12" s="3">
        <v>182.6</v>
      </c>
      <c r="M12" s="8"/>
    </row>
    <row r="13" spans="1:13" x14ac:dyDescent="0.3">
      <c r="A13" t="str">
        <f t="shared" si="0"/>
        <v>Bogart</v>
      </c>
      <c r="B13" t="s">
        <v>50</v>
      </c>
      <c r="C13" s="3">
        <v>151.19999999999999</v>
      </c>
      <c r="D13" s="3">
        <v>174.4</v>
      </c>
      <c r="E13" s="3">
        <v>174.4</v>
      </c>
      <c r="F13" s="3">
        <v>173.6</v>
      </c>
      <c r="G13" s="3">
        <v>156.80000000000001</v>
      </c>
      <c r="H13" s="3">
        <v>152</v>
      </c>
      <c r="I13" s="3">
        <v>164</v>
      </c>
      <c r="J13" s="3">
        <v>172.8</v>
      </c>
      <c r="M13" s="8"/>
    </row>
    <row r="14" spans="1:13" x14ac:dyDescent="0.3">
      <c r="A14" t="s">
        <v>45</v>
      </c>
      <c r="B14" t="str">
        <f>B10</f>
        <v>Maxwell</v>
      </c>
      <c r="C14" s="3">
        <v>194.4</v>
      </c>
      <c r="D14" s="3">
        <v>220</v>
      </c>
      <c r="E14" s="3">
        <v>209.6</v>
      </c>
      <c r="F14" s="3">
        <v>194.4</v>
      </c>
      <c r="G14" s="3">
        <v>178.4</v>
      </c>
      <c r="H14" s="3">
        <v>192</v>
      </c>
      <c r="I14" s="3">
        <v>200</v>
      </c>
      <c r="J14" s="3">
        <v>206.4</v>
      </c>
      <c r="M14" s="8"/>
    </row>
    <row r="15" spans="1:13" x14ac:dyDescent="0.3">
      <c r="A15" t="str">
        <f t="shared" si="0"/>
        <v>Gable</v>
      </c>
      <c r="B15" t="str">
        <f t="shared" ref="B15:B21" si="1">B11</f>
        <v>Heaviside</v>
      </c>
      <c r="C15" s="3">
        <v>197.2</v>
      </c>
      <c r="D15" s="3">
        <v>200.4</v>
      </c>
      <c r="E15" s="3">
        <v>218.8</v>
      </c>
      <c r="F15" s="3">
        <v>192.4</v>
      </c>
      <c r="G15" s="3">
        <v>198.8</v>
      </c>
      <c r="H15" s="3">
        <v>217.2</v>
      </c>
      <c r="I15" s="3">
        <v>200.4</v>
      </c>
      <c r="J15" s="3">
        <v>223.6</v>
      </c>
      <c r="M15" s="8"/>
    </row>
    <row r="16" spans="1:13" x14ac:dyDescent="0.3">
      <c r="A16" t="str">
        <f t="shared" si="0"/>
        <v>Gable</v>
      </c>
      <c r="B16" t="str">
        <f t="shared" si="1"/>
        <v>Steinmetz</v>
      </c>
      <c r="C16" s="3">
        <v>141</v>
      </c>
      <c r="D16" s="3">
        <v>178.6</v>
      </c>
      <c r="E16" s="3">
        <v>165.8</v>
      </c>
      <c r="F16" s="3">
        <v>173.8</v>
      </c>
      <c r="G16" s="3">
        <v>161</v>
      </c>
      <c r="H16" s="3">
        <v>173</v>
      </c>
      <c r="I16" s="3">
        <v>165.8</v>
      </c>
      <c r="J16" s="3">
        <v>159.4</v>
      </c>
      <c r="M16" s="8"/>
    </row>
    <row r="17" spans="1:13" x14ac:dyDescent="0.3">
      <c r="A17" t="str">
        <f t="shared" si="0"/>
        <v>Gable</v>
      </c>
      <c r="B17" t="str">
        <f t="shared" si="1"/>
        <v>Tesla</v>
      </c>
      <c r="C17" s="3">
        <v>129.6</v>
      </c>
      <c r="D17" s="3">
        <v>159.19999999999999</v>
      </c>
      <c r="E17" s="3">
        <v>150.4</v>
      </c>
      <c r="F17" s="3">
        <v>144.80000000000001</v>
      </c>
      <c r="G17" s="3">
        <v>144.80000000000001</v>
      </c>
      <c r="H17" s="3">
        <v>144.80000000000001</v>
      </c>
      <c r="I17" s="3">
        <v>161.6</v>
      </c>
      <c r="J17" s="3">
        <v>148</v>
      </c>
      <c r="M17" s="8"/>
    </row>
    <row r="18" spans="1:13" x14ac:dyDescent="0.3">
      <c r="A18" t="s">
        <v>46</v>
      </c>
      <c r="B18" t="str">
        <f t="shared" si="1"/>
        <v>Maxwell</v>
      </c>
      <c r="C18" s="3">
        <v>170.4</v>
      </c>
      <c r="D18" s="3">
        <v>162.4</v>
      </c>
      <c r="E18" s="3">
        <v>160.80000000000001</v>
      </c>
      <c r="F18" s="3">
        <v>143.19999999999999</v>
      </c>
      <c r="G18" s="3">
        <v>159.19999999999999</v>
      </c>
      <c r="H18" s="3">
        <v>132.80000000000001</v>
      </c>
      <c r="I18" s="3">
        <v>148</v>
      </c>
      <c r="J18" s="3">
        <v>160</v>
      </c>
      <c r="M18" s="8"/>
    </row>
    <row r="19" spans="1:13" x14ac:dyDescent="0.3">
      <c r="A19" t="str">
        <f t="shared" si="0"/>
        <v>Welch</v>
      </c>
      <c r="B19" t="str">
        <f t="shared" si="1"/>
        <v>Heaviside</v>
      </c>
      <c r="C19" s="3">
        <v>171.6</v>
      </c>
      <c r="D19" s="3">
        <v>170</v>
      </c>
      <c r="E19" s="3">
        <v>155.6</v>
      </c>
      <c r="F19" s="3">
        <v>185.2</v>
      </c>
      <c r="G19" s="3">
        <v>180.4</v>
      </c>
      <c r="H19" s="3">
        <v>188.4</v>
      </c>
      <c r="I19" s="3">
        <v>160.4</v>
      </c>
      <c r="J19" s="3">
        <v>170</v>
      </c>
      <c r="M19" s="8"/>
    </row>
    <row r="20" spans="1:13" x14ac:dyDescent="0.3">
      <c r="A20" t="str">
        <f t="shared" si="0"/>
        <v>Welch</v>
      </c>
      <c r="B20" t="str">
        <f t="shared" si="1"/>
        <v>Steinmetz</v>
      </c>
      <c r="C20" s="3">
        <v>112.2</v>
      </c>
      <c r="D20" s="3">
        <v>141.80000000000001</v>
      </c>
      <c r="E20" s="3">
        <v>131.4</v>
      </c>
      <c r="F20" s="3">
        <v>113</v>
      </c>
      <c r="G20" s="3">
        <v>126.6</v>
      </c>
      <c r="H20" s="3">
        <v>134.6</v>
      </c>
      <c r="I20" s="3">
        <v>137.80000000000001</v>
      </c>
      <c r="J20" s="3">
        <v>120.19999999999999</v>
      </c>
      <c r="M20" s="8"/>
    </row>
    <row r="21" spans="1:13" x14ac:dyDescent="0.3">
      <c r="A21" t="str">
        <f t="shared" si="0"/>
        <v>Welch</v>
      </c>
      <c r="B21" t="str">
        <f t="shared" si="1"/>
        <v>Tesla</v>
      </c>
      <c r="C21" s="3">
        <v>129.6</v>
      </c>
      <c r="D21" s="3">
        <v>128.80000000000001</v>
      </c>
      <c r="E21" s="3">
        <v>138.4</v>
      </c>
      <c r="F21" s="3">
        <v>86.4</v>
      </c>
      <c r="G21" s="3">
        <v>128.80000000000001</v>
      </c>
      <c r="H21" s="3">
        <v>126.4</v>
      </c>
      <c r="I21" s="3">
        <v>102.4</v>
      </c>
      <c r="J21" s="3">
        <v>132</v>
      </c>
      <c r="M21" s="8"/>
    </row>
    <row r="22" spans="1:13" x14ac:dyDescent="0.3">
      <c r="C22" s="3"/>
      <c r="D22" s="3"/>
      <c r="E22" s="3"/>
      <c r="F22" s="3"/>
      <c r="G22" s="3"/>
      <c r="H22" s="3"/>
      <c r="I22" s="3"/>
      <c r="J22" s="3"/>
      <c r="L22">
        <v>2</v>
      </c>
    </row>
  </sheetData>
  <mergeCells count="1">
    <mergeCell ref="C8:J8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Instructions</vt:lpstr>
      <vt:lpstr>Fig. 1</vt:lpstr>
      <vt:lpstr>Fig. 2</vt:lpstr>
      <vt:lpstr>Fig. 3</vt:lpstr>
      <vt:lpstr>Fig. 4</vt:lpstr>
      <vt:lpstr>Table I</vt:lpstr>
      <vt:lpstr>Table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djlactin</dc:creator>
  <cp:lastModifiedBy>이종건(전자전기공학과)</cp:lastModifiedBy>
  <dcterms:created xsi:type="dcterms:W3CDTF">2011-10-03T12:29:00Z</dcterms:created>
  <dcterms:modified xsi:type="dcterms:W3CDTF">2018-06-24T16:37:19Z</dcterms:modified>
</cp:coreProperties>
</file>