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21420" windowHeight="1000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G54" i="1" l="1"/>
  <c r="G53" i="1"/>
  <c r="G52" i="1"/>
  <c r="G51" i="1"/>
  <c r="G46" i="1"/>
  <c r="G45" i="1"/>
  <c r="G44" i="1"/>
  <c r="G43" i="1"/>
  <c r="G47" i="1"/>
  <c r="G48" i="1"/>
  <c r="G55" i="1"/>
  <c r="G56" i="1"/>
  <c r="G40" i="1"/>
  <c r="G39" i="1"/>
  <c r="G38" i="1"/>
  <c r="G37" i="1"/>
  <c r="G36" i="1"/>
  <c r="G35" i="1"/>
  <c r="J28" i="1"/>
  <c r="J26" i="1"/>
  <c r="J24" i="1"/>
  <c r="J22" i="1"/>
  <c r="J20" i="1"/>
  <c r="J18" i="1"/>
  <c r="I7" i="1"/>
  <c r="I8" i="1"/>
  <c r="I9" i="1"/>
  <c r="I10" i="1"/>
  <c r="I11" i="1"/>
  <c r="I12" i="1"/>
  <c r="I13" i="1"/>
  <c r="I14" i="1"/>
  <c r="I15" i="1"/>
  <c r="I16" i="1"/>
  <c r="I17" i="1"/>
  <c r="I18" i="1"/>
  <c r="I19" i="1"/>
  <c r="I20" i="1"/>
  <c r="I21" i="1"/>
  <c r="I22" i="1"/>
  <c r="I23" i="1"/>
  <c r="I24" i="1"/>
  <c r="I25" i="1"/>
  <c r="I26" i="1"/>
  <c r="I27" i="1"/>
  <c r="I28" i="1"/>
  <c r="I29" i="1"/>
  <c r="I6" i="1"/>
  <c r="J29" i="1" l="1"/>
  <c r="J21" i="1"/>
  <c r="J17" i="1"/>
  <c r="J27" i="1"/>
  <c r="J25" i="1"/>
  <c r="J19" i="1"/>
  <c r="J23" i="1"/>
  <c r="J15" i="1"/>
  <c r="J13" i="1"/>
  <c r="J16" i="1"/>
  <c r="J12" i="1"/>
  <c r="J14" i="1"/>
</calcChain>
</file>

<file path=xl/sharedStrings.xml><?xml version="1.0" encoding="utf-8"?>
<sst xmlns="http://schemas.openxmlformats.org/spreadsheetml/2006/main" count="27" uniqueCount="25">
  <si>
    <t>Frames</t>
  </si>
  <si>
    <t>Query type</t>
  </si>
  <si>
    <t>Windows</t>
  </si>
  <si>
    <t>Trial 1 (sec)</t>
  </si>
  <si>
    <t>Range of position-determining
bucket in windows query (sec)</t>
  </si>
  <si>
    <t>Notes</t>
  </si>
  <si>
    <t>Additional notes:</t>
  </si>
  <si>
    <t>Accuracy and performance measures for a 2-D-frame-based and a window-based query to partially implement the soccer player position heatmap for the DEBS 2013 Challenge, implemented in Niagara</t>
  </si>
  <si>
    <t>Realtime seconds of input</t>
  </si>
  <si>
    <t>1.  All input tuple sets begin at the exact starting moment of the second half of the game.
2.  The full heatmap challenge involved several soccer field grid granularities and several time windows.  I implemented only the 16x25 grid and a 60-second window.  Each result stream is updated once per second.
3.  I did not time the windows query using a position-determining bucket &gt; 1 sec in length, since that would require re-writing the bucket operator to use a fractional slide, which seems complicated.
4.  All query runs were timed with standard output sent to NUL on a Windows 7 machine with 4 GB memory and an Intel E8600 3.33Ghz processor, partially loaded.</t>
  </si>
  <si>
    <t>PERFORMANCE</t>
  </si>
  <si>
    <t>ACCURACY</t>
  </si>
  <si>
    <t>Realtime input length (sec)</t>
  </si>
  <si>
    <r>
      <t xml:space="preserve">by Jim Miller, 11/6/13, </t>
    </r>
    <r>
      <rPr>
        <b/>
        <sz val="12"/>
        <color rgb="FFFF0000"/>
        <rFont val="Calibri"/>
        <family val="2"/>
        <scheme val="minor"/>
      </rPr>
      <t>11/16/13 after bugfixes in both Niagara queries and the reference program.</t>
    </r>
  </si>
  <si>
    <t>Frames query avg / windows query avg ratio</t>
  </si>
  <si>
    <t>Frames query avg diff / windows query avg diff ratio</t>
  </si>
  <si>
    <t>Trial 2 (sec)</t>
  </si>
  <si>
    <t>Trial 3 (sec)</t>
  </si>
  <si>
    <t>Trial 4 (sec)</t>
  </si>
  <si>
    <t>Trial 5 (sec)</t>
  </si>
  <si>
    <t>Average of last 4 trials (sec)</t>
  </si>
  <si>
    <t>Window query result, avg difference from ref
(pid % time in cell per window)</t>
  </si>
  <si>
    <t>Window query result, max difference from reference
(pid % time in cell per window)</t>
  </si>
  <si>
    <t>Frame query result, avg difference from ref
(pid % time in cell per window)</t>
  </si>
  <si>
    <t>Frame query result, max difference from reference
(pid % time in cell per window)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</si>
</sst>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b/>
      <sz val="1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0" fillId="0" borderId="0" xfId="0" applyAlignment="1">
      <alignment horizontal="left"/>
    </xf>
    <xf numFmtId="0" fontId="0" fillId="0" borderId="0" xfId="0" applyAlignment="1"/>
    <xf numFmtId="0" fontId="2" fillId="0" borderId="0" xfId="0" applyFont="1" applyAlignment="1"/>
    <xf numFmtId="0" fontId="2" fillId="0" borderId="0" xfId="0" applyFont="1"/>
    <xf numFmtId="0" fontId="0" fillId="0" borderId="0" xfId="0" applyAlignment="1">
      <alignment wrapText="1"/>
    </xf>
    <xf numFmtId="0" fontId="2" fillId="0" borderId="0" xfId="0" applyFont="1" applyAlignment="1">
      <alignment horizontal="center"/>
    </xf>
    <xf numFmtId="0" fontId="2" fillId="0" borderId="0" xfId="0" applyFont="1" applyAlignment="1">
      <alignment horizontal="center" wrapText="1"/>
    </xf>
    <xf numFmtId="0" fontId="1" fillId="0" borderId="0" xfId="0" applyFont="1" applyAlignment="1">
      <alignment wrapText="1"/>
    </xf>
    <xf numFmtId="0" fontId="0" fillId="0" borderId="0" xfId="0" applyAlignment="1">
      <alignment wrapText="1"/>
    </xf>
    <xf numFmtId="0" fontId="0" fillId="0" borderId="0" xfId="0" applyAlignment="1">
      <alignment vertical="center" wrapText="1"/>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0" borderId="0" xfId="0" applyNumberFormat="1" applyAlignment="1">
      <alignment horizontal="left"/>
    </xf>
    <xf numFmtId="165" fontId="0" fillId="0" borderId="0" xfId="0" applyNumberFormat="1" applyAlignment="1">
      <alignment horizontal="center" vertical="center"/>
    </xf>
    <xf numFmtId="0" fontId="2" fillId="0" borderId="0" xfId="0" applyFont="1" applyAlignment="1">
      <alignment horizontal="left"/>
    </xf>
    <xf numFmtId="0" fontId="1" fillId="0" borderId="0" xfId="0" applyFont="1" applyAlignment="1">
      <alignment horizontal="left"/>
    </xf>
    <xf numFmtId="0" fontId="0" fillId="0" borderId="0" xfId="0" applyAlignment="1">
      <alignment wrapText="1"/>
    </xf>
    <xf numFmtId="0" fontId="2" fillId="0" borderId="0" xfId="0" applyFont="1" applyAlignment="1">
      <alignment wrapText="1"/>
    </xf>
    <xf numFmtId="0" fontId="3" fillId="0" borderId="0" xfId="0" applyFont="1" applyAlignment="1">
      <alignment horizontal="center" vertical="center"/>
    </xf>
    <xf numFmtId="165" fontId="3" fillId="0" borderId="0" xfId="0" applyNumberFormat="1" applyFont="1" applyAlignment="1">
      <alignment horizontal="center" vertical="center"/>
    </xf>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164" fontId="3" fillId="0" borderId="0" xfId="0" applyNumberFormat="1" applyFont="1" applyAlignment="1">
      <alignment horizontal="center"/>
    </xf>
    <xf numFmtId="0" fontId="3" fillId="0" borderId="0" xfId="0" applyFont="1" applyAlignment="1">
      <alignment wrapText="1"/>
    </xf>
    <xf numFmtId="164" fontId="3"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9"/>
  <sheetViews>
    <sheetView tabSelected="1" workbookViewId="0">
      <selection sqref="A1:K1"/>
    </sheetView>
  </sheetViews>
  <sheetFormatPr defaultRowHeight="15" x14ac:dyDescent="0.25"/>
  <cols>
    <col min="1" max="1" width="16" customWidth="1"/>
    <col min="2" max="2" width="26.7109375" customWidth="1"/>
    <col min="3" max="3" width="29.42578125" style="2" bestFit="1" customWidth="1"/>
    <col min="4" max="4" width="28.5703125" customWidth="1"/>
    <col min="5" max="5" width="29.42578125" customWidth="1"/>
    <col min="6" max="6" width="28.85546875" customWidth="1"/>
    <col min="7" max="7" width="23.7109375" customWidth="1"/>
    <col min="8" max="8" width="11.140625" customWidth="1"/>
    <col min="9" max="9" width="20.7109375" bestFit="1" customWidth="1"/>
    <col min="10" max="10" width="21.85546875" customWidth="1"/>
    <col min="11" max="11" width="54.5703125" style="6" customWidth="1"/>
    <col min="12" max="12" width="9.7109375" customWidth="1"/>
  </cols>
  <sheetData>
    <row r="1" spans="1:12" ht="24" customHeight="1" x14ac:dyDescent="0.25">
      <c r="A1" s="20" t="s">
        <v>7</v>
      </c>
      <c r="B1" s="20"/>
      <c r="C1" s="20"/>
      <c r="D1" s="20"/>
      <c r="E1" s="20"/>
      <c r="F1" s="20"/>
      <c r="G1" s="20"/>
      <c r="H1" s="20"/>
      <c r="I1" s="20"/>
      <c r="J1" s="20"/>
      <c r="K1" s="20"/>
    </row>
    <row r="2" spans="1:12" ht="51" customHeight="1" x14ac:dyDescent="0.25">
      <c r="A2" s="23" t="s">
        <v>13</v>
      </c>
      <c r="B2" s="22"/>
      <c r="C2" s="7"/>
      <c r="D2" s="7"/>
      <c r="E2" s="7"/>
      <c r="F2" s="7"/>
      <c r="G2" s="7"/>
      <c r="H2" s="7"/>
      <c r="I2" s="7"/>
      <c r="J2" s="7"/>
      <c r="K2" s="8"/>
      <c r="L2" s="5"/>
    </row>
    <row r="3" spans="1:12" ht="24" customHeight="1" x14ac:dyDescent="0.25">
      <c r="A3" s="4"/>
      <c r="B3" s="3"/>
      <c r="C3" s="7"/>
      <c r="D3" s="7"/>
      <c r="E3" s="7"/>
      <c r="F3" s="7"/>
      <c r="G3" s="7"/>
      <c r="H3" s="7"/>
      <c r="I3" s="7"/>
      <c r="J3" s="7"/>
      <c r="K3" s="8"/>
      <c r="L3" s="5"/>
    </row>
    <row r="4" spans="1:12" ht="24" customHeight="1" x14ac:dyDescent="0.25">
      <c r="A4" s="4" t="s">
        <v>10</v>
      </c>
      <c r="B4" s="3"/>
      <c r="C4" s="7"/>
      <c r="D4" s="7"/>
      <c r="E4" s="7"/>
      <c r="F4" s="7"/>
      <c r="G4" s="7"/>
      <c r="H4" s="7"/>
      <c r="I4" s="7"/>
      <c r="J4" s="7"/>
      <c r="K4" s="8"/>
      <c r="L4" s="5"/>
    </row>
    <row r="5" spans="1:12" s="1" customFormat="1" ht="45" x14ac:dyDescent="0.25">
      <c r="A5" s="13" t="s">
        <v>1</v>
      </c>
      <c r="B5" s="14" t="s">
        <v>12</v>
      </c>
      <c r="C5" s="14" t="s">
        <v>4</v>
      </c>
      <c r="D5" s="13" t="s">
        <v>3</v>
      </c>
      <c r="E5" s="13" t="s">
        <v>16</v>
      </c>
      <c r="F5" s="13" t="s">
        <v>17</v>
      </c>
      <c r="G5" s="13" t="s">
        <v>18</v>
      </c>
      <c r="H5" s="13" t="s">
        <v>19</v>
      </c>
      <c r="I5" s="14" t="s">
        <v>20</v>
      </c>
      <c r="J5" s="14" t="s">
        <v>14</v>
      </c>
      <c r="K5" s="14" t="s">
        <v>5</v>
      </c>
    </row>
    <row r="6" spans="1:12" x14ac:dyDescent="0.25">
      <c r="A6" s="15" t="s">
        <v>0</v>
      </c>
      <c r="B6" s="15">
        <v>180</v>
      </c>
      <c r="C6" s="15"/>
      <c r="D6" s="19">
        <v>13.837999999999999</v>
      </c>
      <c r="E6" s="19">
        <v>10.526</v>
      </c>
      <c r="F6" s="19">
        <v>10.019</v>
      </c>
      <c r="G6" s="19">
        <v>9.9969999999999999</v>
      </c>
      <c r="H6" s="19">
        <v>10.061</v>
      </c>
      <c r="I6" s="19">
        <f>AVERAGE(E6:H6)</f>
        <v>10.15075</v>
      </c>
      <c r="J6" s="19"/>
      <c r="K6" s="11"/>
    </row>
    <row r="7" spans="1:12" s="27" customFormat="1" x14ac:dyDescent="0.25">
      <c r="A7" s="24"/>
      <c r="B7" s="24"/>
      <c r="C7" s="24"/>
      <c r="D7" s="25">
        <v>9.7189999999999994</v>
      </c>
      <c r="E7" s="25">
        <v>9.4380000000000006</v>
      </c>
      <c r="F7" s="25">
        <v>9.5939999999999994</v>
      </c>
      <c r="G7" s="25">
        <v>9.5779999999999994</v>
      </c>
      <c r="H7" s="25">
        <v>9.7189999999999994</v>
      </c>
      <c r="I7" s="25">
        <f t="shared" ref="I7:I29" si="0">AVERAGE(E7:H7)</f>
        <v>9.5822500000000002</v>
      </c>
      <c r="J7" s="25"/>
      <c r="K7" s="26"/>
    </row>
    <row r="8" spans="1:12" x14ac:dyDescent="0.25">
      <c r="A8" s="15"/>
      <c r="B8" s="15">
        <v>300</v>
      </c>
      <c r="C8" s="15"/>
      <c r="D8" s="19">
        <v>17.690000000000001</v>
      </c>
      <c r="E8" s="19">
        <v>16.824000000000002</v>
      </c>
      <c r="F8" s="19">
        <v>17.097999999999999</v>
      </c>
      <c r="G8" s="19">
        <v>17.091999999999999</v>
      </c>
      <c r="H8" s="19">
        <v>16.986000000000001</v>
      </c>
      <c r="I8" s="19">
        <f t="shared" si="0"/>
        <v>17</v>
      </c>
      <c r="J8" s="19"/>
      <c r="K8" s="11"/>
    </row>
    <row r="9" spans="1:12" s="27" customFormat="1" x14ac:dyDescent="0.25">
      <c r="A9" s="24"/>
      <c r="B9" s="24"/>
      <c r="C9" s="24"/>
      <c r="D9" s="25">
        <v>17.315999999999999</v>
      </c>
      <c r="E9" s="25">
        <v>16.552</v>
      </c>
      <c r="F9" s="25">
        <v>16.489000000000001</v>
      </c>
      <c r="G9" s="25">
        <v>16.63</v>
      </c>
      <c r="H9" s="25">
        <v>16.474</v>
      </c>
      <c r="I9" s="25">
        <f t="shared" si="0"/>
        <v>16.536249999999999</v>
      </c>
      <c r="J9" s="25"/>
      <c r="K9" s="26"/>
    </row>
    <row r="10" spans="1:12" x14ac:dyDescent="0.25">
      <c r="A10" s="15"/>
      <c r="B10" s="15">
        <v>1800</v>
      </c>
      <c r="C10" s="15"/>
      <c r="D10" s="19">
        <v>128.898</v>
      </c>
      <c r="E10" s="19">
        <v>118.22499999999999</v>
      </c>
      <c r="F10" s="19">
        <v>113.40900000000001</v>
      </c>
      <c r="G10" s="19">
        <v>115.758</v>
      </c>
      <c r="H10" s="19">
        <v>110.68</v>
      </c>
      <c r="I10" s="19">
        <f t="shared" si="0"/>
        <v>114.518</v>
      </c>
      <c r="J10" s="19"/>
      <c r="K10" s="11"/>
    </row>
    <row r="11" spans="1:12" s="27" customFormat="1" x14ac:dyDescent="0.25">
      <c r="A11" s="24"/>
      <c r="B11" s="24"/>
      <c r="C11" s="24"/>
      <c r="D11" s="25">
        <v>102.524</v>
      </c>
      <c r="E11" s="25">
        <v>100.199</v>
      </c>
      <c r="F11" s="25">
        <v>102.15</v>
      </c>
      <c r="G11" s="25">
        <v>101.557</v>
      </c>
      <c r="H11" s="25">
        <v>102.727</v>
      </c>
      <c r="I11" s="25">
        <f t="shared" si="0"/>
        <v>101.65825000000001</v>
      </c>
      <c r="J11" s="25"/>
      <c r="K11" s="26"/>
    </row>
    <row r="12" spans="1:12" x14ac:dyDescent="0.25">
      <c r="A12" s="15" t="s">
        <v>2</v>
      </c>
      <c r="B12" s="15">
        <v>180</v>
      </c>
      <c r="C12" s="15">
        <v>0.1</v>
      </c>
      <c r="D12" s="19">
        <v>12.481</v>
      </c>
      <c r="E12" s="19">
        <v>11.172000000000001</v>
      </c>
      <c r="F12" s="19">
        <v>11.747</v>
      </c>
      <c r="G12" s="19">
        <v>10.997</v>
      </c>
      <c r="H12" s="19">
        <v>11.298999999999999</v>
      </c>
      <c r="I12" s="19">
        <f t="shared" si="0"/>
        <v>11.303749999999999</v>
      </c>
      <c r="J12" s="19">
        <f>I6 / I12</f>
        <v>0.89799845184120319</v>
      </c>
      <c r="K12" s="11"/>
    </row>
    <row r="13" spans="1:12" s="27" customFormat="1" x14ac:dyDescent="0.25">
      <c r="A13" s="24"/>
      <c r="B13" s="24"/>
      <c r="C13" s="24"/>
      <c r="D13" s="25">
        <v>10.92</v>
      </c>
      <c r="E13" s="25">
        <v>10.842000000000001</v>
      </c>
      <c r="F13" s="25">
        <v>10.904999999999999</v>
      </c>
      <c r="G13" s="25">
        <v>10.904999999999999</v>
      </c>
      <c r="H13" s="25">
        <v>10.888999999999999</v>
      </c>
      <c r="I13" s="25">
        <f t="shared" si="0"/>
        <v>10.885249999999999</v>
      </c>
      <c r="J13" s="25">
        <f>I7 / I13</f>
        <v>0.88029673181598955</v>
      </c>
      <c r="K13" s="26"/>
    </row>
    <row r="14" spans="1:12" x14ac:dyDescent="0.25">
      <c r="A14" s="15"/>
      <c r="B14" s="15"/>
      <c r="C14" s="15">
        <v>0.5</v>
      </c>
      <c r="D14" s="19">
        <v>16.725999999999999</v>
      </c>
      <c r="E14" s="19">
        <v>12.997999999999999</v>
      </c>
      <c r="F14" s="19">
        <v>11.598000000000001</v>
      </c>
      <c r="G14" s="19">
        <v>11.173999999999999</v>
      </c>
      <c r="H14" s="19">
        <v>10.768000000000001</v>
      </c>
      <c r="I14" s="19">
        <f t="shared" si="0"/>
        <v>11.634499999999999</v>
      </c>
      <c r="J14" s="19">
        <f>I6 / I14</f>
        <v>0.87246980961794673</v>
      </c>
      <c r="K14" s="11"/>
    </row>
    <row r="15" spans="1:12" s="27" customFormat="1" x14ac:dyDescent="0.25">
      <c r="A15" s="24"/>
      <c r="B15" s="24"/>
      <c r="C15" s="24"/>
      <c r="D15" s="25">
        <v>10.545999999999999</v>
      </c>
      <c r="E15" s="25">
        <v>10.420999999999999</v>
      </c>
      <c r="F15" s="25">
        <v>10.592000000000001</v>
      </c>
      <c r="G15" s="25">
        <v>10.388999999999999</v>
      </c>
      <c r="H15" s="25">
        <v>10.608000000000001</v>
      </c>
      <c r="I15" s="25">
        <f t="shared" si="0"/>
        <v>10.5025</v>
      </c>
      <c r="J15" s="25">
        <f>I7 / I15</f>
        <v>0.91237800523684842</v>
      </c>
      <c r="K15" s="26"/>
    </row>
    <row r="16" spans="1:12" x14ac:dyDescent="0.25">
      <c r="A16" s="15"/>
      <c r="B16" s="15"/>
      <c r="C16" s="15">
        <v>1</v>
      </c>
      <c r="D16" s="19">
        <v>11.616</v>
      </c>
      <c r="E16" s="19">
        <v>11.032999999999999</v>
      </c>
      <c r="F16" s="19">
        <v>10.831</v>
      </c>
      <c r="G16" s="19">
        <v>10.95</v>
      </c>
      <c r="H16" s="19">
        <v>11.327999999999999</v>
      </c>
      <c r="I16" s="19">
        <f t="shared" si="0"/>
        <v>11.035499999999999</v>
      </c>
      <c r="J16" s="19">
        <f>I6 / I16</f>
        <v>0.91982692220560924</v>
      </c>
      <c r="K16" s="11"/>
    </row>
    <row r="17" spans="1:11" s="27" customFormat="1" x14ac:dyDescent="0.25">
      <c r="A17" s="24"/>
      <c r="B17" s="24"/>
      <c r="C17" s="24"/>
      <c r="D17" s="25">
        <v>13.65</v>
      </c>
      <c r="E17" s="25">
        <v>11.154</v>
      </c>
      <c r="F17" s="25">
        <v>10.654999999999999</v>
      </c>
      <c r="G17" s="25">
        <v>10.67</v>
      </c>
      <c r="H17" s="25">
        <v>10.654999999999999</v>
      </c>
      <c r="I17" s="25">
        <f t="shared" si="0"/>
        <v>10.7835</v>
      </c>
      <c r="J17" s="25">
        <f>I7 / I17</f>
        <v>0.88860295822321145</v>
      </c>
      <c r="K17" s="26"/>
    </row>
    <row r="18" spans="1:11" x14ac:dyDescent="0.25">
      <c r="A18" s="15"/>
      <c r="B18" s="15">
        <v>300</v>
      </c>
      <c r="C18" s="15">
        <v>0.1</v>
      </c>
      <c r="D18" s="19">
        <v>19.283999999999999</v>
      </c>
      <c r="E18" s="19">
        <v>19.321000000000002</v>
      </c>
      <c r="F18" s="19">
        <v>19.062999999999999</v>
      </c>
      <c r="G18" s="19">
        <v>19.596</v>
      </c>
      <c r="H18" s="19">
        <v>19.411999999999999</v>
      </c>
      <c r="I18" s="19">
        <f t="shared" si="0"/>
        <v>19.347999999999999</v>
      </c>
      <c r="J18" s="19">
        <f>I8 / I18</f>
        <v>0.87864378747157335</v>
      </c>
      <c r="K18" s="11"/>
    </row>
    <row r="19" spans="1:11" s="27" customFormat="1" x14ac:dyDescent="0.25">
      <c r="A19" s="24"/>
      <c r="B19" s="24"/>
      <c r="C19" s="24"/>
      <c r="D19" s="25">
        <v>18.440000000000001</v>
      </c>
      <c r="E19" s="25">
        <v>18.315000000000001</v>
      </c>
      <c r="F19" s="25">
        <v>18.361000000000001</v>
      </c>
      <c r="G19" s="25">
        <v>18.408000000000001</v>
      </c>
      <c r="H19" s="25">
        <v>18.283000000000001</v>
      </c>
      <c r="I19" s="25">
        <f t="shared" si="0"/>
        <v>18.341750000000001</v>
      </c>
      <c r="J19" s="25">
        <f>I9 / I19</f>
        <v>0.90156337317867696</v>
      </c>
      <c r="K19" s="26"/>
    </row>
    <row r="20" spans="1:11" x14ac:dyDescent="0.25">
      <c r="A20" s="15"/>
      <c r="B20" s="15"/>
      <c r="C20" s="15">
        <v>0.5</v>
      </c>
      <c r="D20" s="19">
        <v>19.492999999999999</v>
      </c>
      <c r="E20" s="19">
        <v>18.471</v>
      </c>
      <c r="F20" s="19">
        <v>18.061</v>
      </c>
      <c r="G20" s="19">
        <v>18.189</v>
      </c>
      <c r="H20" s="19">
        <v>18.266999999999999</v>
      </c>
      <c r="I20" s="19">
        <f t="shared" si="0"/>
        <v>18.247</v>
      </c>
      <c r="J20" s="19">
        <f>I8 / I20</f>
        <v>0.93165999890392936</v>
      </c>
      <c r="K20" s="11"/>
    </row>
    <row r="21" spans="1:11" s="27" customFormat="1" x14ac:dyDescent="0.25">
      <c r="A21" s="24"/>
      <c r="B21" s="24"/>
      <c r="C21" s="24"/>
      <c r="D21" s="25">
        <v>17.707000000000001</v>
      </c>
      <c r="E21" s="25">
        <v>17.847000000000001</v>
      </c>
      <c r="F21" s="25">
        <v>17.876999999999999</v>
      </c>
      <c r="G21" s="25">
        <v>17.940000000000001</v>
      </c>
      <c r="H21" s="25">
        <v>17.893000000000001</v>
      </c>
      <c r="I21" s="25">
        <f t="shared" si="0"/>
        <v>17.889250000000001</v>
      </c>
      <c r="J21" s="25">
        <f>I9 / I21</f>
        <v>0.92436798636052364</v>
      </c>
      <c r="K21" s="26"/>
    </row>
    <row r="22" spans="1:11" x14ac:dyDescent="0.25">
      <c r="A22" s="15"/>
      <c r="B22" s="15"/>
      <c r="C22" s="15">
        <v>1</v>
      </c>
      <c r="D22" s="19">
        <v>19.922999999999998</v>
      </c>
      <c r="E22" s="19">
        <v>19.617000000000001</v>
      </c>
      <c r="F22" s="19">
        <v>19.643999999999998</v>
      </c>
      <c r="G22" s="19">
        <v>18.631</v>
      </c>
      <c r="H22" s="19">
        <v>18.675999999999998</v>
      </c>
      <c r="I22" s="19">
        <f t="shared" si="0"/>
        <v>19.141999999999999</v>
      </c>
      <c r="J22" s="19">
        <f>I8 / I22</f>
        <v>0.88809946714031973</v>
      </c>
      <c r="K22" s="11"/>
    </row>
    <row r="23" spans="1:11" s="27" customFormat="1" x14ac:dyDescent="0.25">
      <c r="A23" s="24"/>
      <c r="B23" s="24"/>
      <c r="C23" s="24"/>
      <c r="D23" s="25">
        <v>19.126000000000001</v>
      </c>
      <c r="E23" s="25">
        <v>18.065000000000001</v>
      </c>
      <c r="F23" s="25">
        <v>17.940000000000001</v>
      </c>
      <c r="G23" s="25">
        <v>17.908999999999999</v>
      </c>
      <c r="H23" s="25">
        <v>18.001999999999999</v>
      </c>
      <c r="I23" s="25">
        <f t="shared" si="0"/>
        <v>17.978999999999999</v>
      </c>
      <c r="J23" s="25">
        <f>I9 / I23</f>
        <v>0.9197536014238834</v>
      </c>
      <c r="K23" s="26"/>
    </row>
    <row r="24" spans="1:11" x14ac:dyDescent="0.25">
      <c r="A24" s="15"/>
      <c r="B24" s="15">
        <v>1800</v>
      </c>
      <c r="C24" s="15">
        <v>0.1</v>
      </c>
      <c r="D24" s="19">
        <v>118.515</v>
      </c>
      <c r="E24" s="19">
        <v>117.15900000000001</v>
      </c>
      <c r="F24" s="19">
        <v>115.80200000000001</v>
      </c>
      <c r="G24" s="19">
        <v>114.964</v>
      </c>
      <c r="H24" s="19">
        <v>116.444</v>
      </c>
      <c r="I24" s="19">
        <f t="shared" si="0"/>
        <v>116.09225000000001</v>
      </c>
      <c r="J24" s="19">
        <f>I10 / I24</f>
        <v>0.98643966328501687</v>
      </c>
      <c r="K24" s="11"/>
    </row>
    <row r="25" spans="1:11" s="27" customFormat="1" x14ac:dyDescent="0.25">
      <c r="A25" s="24"/>
      <c r="B25" s="24"/>
      <c r="C25" s="24"/>
      <c r="D25" s="25">
        <v>109.498</v>
      </c>
      <c r="E25" s="25">
        <v>109.84099999999999</v>
      </c>
      <c r="F25" s="25">
        <v>108.93600000000001</v>
      </c>
      <c r="G25" s="25">
        <v>110.09</v>
      </c>
      <c r="H25" s="25">
        <v>110.48</v>
      </c>
      <c r="I25" s="25">
        <f t="shared" si="0"/>
        <v>109.83674999999999</v>
      </c>
      <c r="J25" s="25">
        <f>I11 / I25</f>
        <v>0.92553949383972134</v>
      </c>
      <c r="K25" s="26"/>
    </row>
    <row r="26" spans="1:11" x14ac:dyDescent="0.25">
      <c r="A26" s="15"/>
      <c r="B26" s="15"/>
      <c r="C26" s="15">
        <v>0.5</v>
      </c>
      <c r="D26" s="19">
        <v>113.68600000000001</v>
      </c>
      <c r="E26" s="19">
        <v>114.547</v>
      </c>
      <c r="F26" s="19">
        <v>116.30800000000001</v>
      </c>
      <c r="G26" s="19">
        <v>115.15</v>
      </c>
      <c r="H26" s="19">
        <v>116.62</v>
      </c>
      <c r="I26" s="19">
        <f t="shared" si="0"/>
        <v>115.65625</v>
      </c>
      <c r="J26" s="19">
        <f>I10 / I26</f>
        <v>0.99015833558497701</v>
      </c>
      <c r="K26" s="11"/>
    </row>
    <row r="27" spans="1:11" s="27" customFormat="1" x14ac:dyDescent="0.25">
      <c r="A27" s="24"/>
      <c r="B27" s="24"/>
      <c r="C27" s="24"/>
      <c r="D27" s="25">
        <v>104.599</v>
      </c>
      <c r="E27" s="25">
        <v>108.077</v>
      </c>
      <c r="F27" s="25">
        <v>106.721</v>
      </c>
      <c r="G27" s="25">
        <v>105.89400000000001</v>
      </c>
      <c r="H27" s="25">
        <v>106.268</v>
      </c>
      <c r="I27" s="25">
        <f t="shared" si="0"/>
        <v>106.74000000000001</v>
      </c>
      <c r="J27" s="25">
        <f>I11 / I27</f>
        <v>0.95239132471425891</v>
      </c>
      <c r="K27" s="26"/>
    </row>
    <row r="28" spans="1:11" x14ac:dyDescent="0.25">
      <c r="A28" s="15"/>
      <c r="B28" s="15"/>
      <c r="C28" s="15">
        <v>1</v>
      </c>
      <c r="D28" s="19">
        <v>112.752</v>
      </c>
      <c r="E28" s="19">
        <v>113.001</v>
      </c>
      <c r="F28" s="19">
        <v>111.971</v>
      </c>
      <c r="G28" s="19">
        <v>112.331</v>
      </c>
      <c r="H28" s="19">
        <v>113.729</v>
      </c>
      <c r="I28" s="19">
        <f t="shared" si="0"/>
        <v>112.758</v>
      </c>
      <c r="J28" s="19">
        <f>I10 / I28</f>
        <v>1.0156086486102982</v>
      </c>
      <c r="K28" s="11"/>
    </row>
    <row r="29" spans="1:11" s="27" customFormat="1" x14ac:dyDescent="0.25">
      <c r="A29" s="24"/>
      <c r="B29" s="24"/>
      <c r="C29" s="24"/>
      <c r="D29" s="25">
        <v>105.613</v>
      </c>
      <c r="E29" s="25">
        <v>106.205</v>
      </c>
      <c r="F29" s="25">
        <v>105.51900000000001</v>
      </c>
      <c r="G29" s="25">
        <v>108.748</v>
      </c>
      <c r="H29" s="25">
        <v>110.98</v>
      </c>
      <c r="I29" s="25">
        <f t="shared" si="0"/>
        <v>107.863</v>
      </c>
      <c r="J29" s="25">
        <f>I11 / I29</f>
        <v>0.94247564039568721</v>
      </c>
      <c r="K29" s="26"/>
    </row>
    <row r="30" spans="1:11" x14ac:dyDescent="0.25">
      <c r="A30" s="16"/>
      <c r="B30" s="16"/>
      <c r="C30" s="16"/>
      <c r="D30" s="16"/>
      <c r="E30" s="16"/>
      <c r="F30" s="16"/>
      <c r="G30" s="16"/>
      <c r="H30" s="16"/>
      <c r="I30" s="16"/>
      <c r="J30" s="16"/>
    </row>
    <row r="31" spans="1:11" x14ac:dyDescent="0.25">
      <c r="A31" s="12" t="s">
        <v>11</v>
      </c>
      <c r="B31" s="16"/>
      <c r="C31" s="16"/>
      <c r="D31" s="16"/>
      <c r="E31" s="16"/>
      <c r="F31" s="16"/>
      <c r="G31" s="16"/>
      <c r="H31" s="16"/>
      <c r="I31" s="16"/>
      <c r="J31" s="16"/>
      <c r="K31" s="10"/>
    </row>
    <row r="32" spans="1:11" s="1" customFormat="1" ht="60" x14ac:dyDescent="0.25">
      <c r="A32" s="14" t="s">
        <v>8</v>
      </c>
      <c r="B32" s="14" t="s">
        <v>4</v>
      </c>
      <c r="C32" s="14" t="s">
        <v>24</v>
      </c>
      <c r="D32" s="14" t="s">
        <v>23</v>
      </c>
      <c r="E32" s="14" t="s">
        <v>22</v>
      </c>
      <c r="F32" s="14" t="s">
        <v>21</v>
      </c>
      <c r="G32" s="14" t="s">
        <v>15</v>
      </c>
      <c r="H32" s="13" t="s">
        <v>5</v>
      </c>
      <c r="I32" s="13"/>
      <c r="J32" s="13"/>
      <c r="K32" s="9"/>
    </row>
    <row r="33" spans="1:11" x14ac:dyDescent="0.25">
      <c r="A33" s="16">
        <v>180</v>
      </c>
      <c r="B33" s="16"/>
      <c r="C33" s="17">
        <v>98.752340000000004</v>
      </c>
      <c r="D33" s="17">
        <v>1.03773</v>
      </c>
      <c r="E33" s="17"/>
      <c r="F33" s="17"/>
      <c r="G33" s="16"/>
      <c r="H33" s="16"/>
      <c r="I33" s="16"/>
      <c r="J33" s="16"/>
      <c r="K33" s="10"/>
    </row>
    <row r="34" spans="1:11" s="27" customFormat="1" x14ac:dyDescent="0.25">
      <c r="A34" s="28"/>
      <c r="B34" s="28"/>
      <c r="C34" s="29">
        <v>51.202390000000001</v>
      </c>
      <c r="D34" s="29">
        <v>0.67778000000000005</v>
      </c>
      <c r="E34" s="29"/>
      <c r="F34" s="29"/>
      <c r="G34" s="28"/>
      <c r="H34" s="28"/>
      <c r="I34" s="28"/>
      <c r="J34" s="28"/>
      <c r="K34" s="30"/>
    </row>
    <row r="35" spans="1:11" x14ac:dyDescent="0.25">
      <c r="A35" s="16"/>
      <c r="B35" s="16">
        <v>0.1</v>
      </c>
      <c r="C35" s="18"/>
      <c r="D35" s="17"/>
      <c r="E35" s="17">
        <v>104.75744</v>
      </c>
      <c r="F35" s="17">
        <v>1.0825100000000001</v>
      </c>
      <c r="G35" s="16">
        <f>D33 / F35</f>
        <v>0.95863317659883041</v>
      </c>
      <c r="H35" s="16"/>
      <c r="I35" s="16"/>
      <c r="J35" s="16"/>
      <c r="K35" s="10"/>
    </row>
    <row r="36" spans="1:11" s="27" customFormat="1" x14ac:dyDescent="0.25">
      <c r="A36" s="28"/>
      <c r="B36" s="28"/>
      <c r="C36" s="31"/>
      <c r="D36" s="29"/>
      <c r="E36" s="29">
        <v>51.5259</v>
      </c>
      <c r="F36" s="29">
        <v>0.89229999999999998</v>
      </c>
      <c r="G36" s="28">
        <f t="shared" ref="G36:G40" si="1">D34 / F36</f>
        <v>0.75958758265157467</v>
      </c>
      <c r="H36" s="28"/>
      <c r="I36" s="28"/>
      <c r="J36" s="28"/>
      <c r="K36" s="30"/>
    </row>
    <row r="37" spans="1:11" x14ac:dyDescent="0.25">
      <c r="A37" s="16"/>
      <c r="B37" s="16">
        <v>0.5</v>
      </c>
      <c r="C37" s="18"/>
      <c r="D37" s="17"/>
      <c r="E37" s="17">
        <v>104.75744</v>
      </c>
      <c r="F37" s="17">
        <v>1.0825100000000001</v>
      </c>
      <c r="G37" s="16">
        <f>D33 / F37</f>
        <v>0.95863317659883041</v>
      </c>
      <c r="H37" s="16"/>
      <c r="I37" s="16"/>
      <c r="J37" s="16"/>
      <c r="K37" s="10"/>
    </row>
    <row r="38" spans="1:11" s="27" customFormat="1" x14ac:dyDescent="0.25">
      <c r="A38" s="28"/>
      <c r="B38" s="28"/>
      <c r="C38" s="31"/>
      <c r="D38" s="29"/>
      <c r="E38" s="29">
        <v>51.5259</v>
      </c>
      <c r="F38" s="29">
        <v>0.89229999999999998</v>
      </c>
      <c r="G38" s="28">
        <f>D34 / F38</f>
        <v>0.75958758265157467</v>
      </c>
      <c r="H38" s="28"/>
      <c r="I38" s="28"/>
      <c r="J38" s="28"/>
      <c r="K38" s="30"/>
    </row>
    <row r="39" spans="1:11" x14ac:dyDescent="0.25">
      <c r="A39" s="16"/>
      <c r="B39" s="16">
        <v>1</v>
      </c>
      <c r="C39" s="18"/>
      <c r="D39" s="17"/>
      <c r="E39" s="17">
        <v>104.75744</v>
      </c>
      <c r="F39" s="17">
        <v>1.0825100000000001</v>
      </c>
      <c r="G39" s="16">
        <f>D33 / F39</f>
        <v>0.95863317659883041</v>
      </c>
      <c r="H39" s="16"/>
      <c r="I39" s="16"/>
      <c r="J39" s="16"/>
      <c r="K39" s="10"/>
    </row>
    <row r="40" spans="1:11" s="27" customFormat="1" x14ac:dyDescent="0.25">
      <c r="A40" s="28"/>
      <c r="B40" s="28"/>
      <c r="C40" s="31"/>
      <c r="D40" s="29"/>
      <c r="E40" s="29">
        <v>51.5259</v>
      </c>
      <c r="F40" s="29">
        <v>0.89229999999999998</v>
      </c>
      <c r="G40" s="28">
        <f>D34 / F40</f>
        <v>0.75958758265157467</v>
      </c>
      <c r="H40" s="28"/>
      <c r="I40" s="28"/>
      <c r="J40" s="28"/>
      <c r="K40" s="30"/>
    </row>
    <row r="41" spans="1:11" x14ac:dyDescent="0.25">
      <c r="A41" s="16">
        <v>300</v>
      </c>
      <c r="B41" s="16"/>
      <c r="C41" s="17">
        <v>98.752340000000004</v>
      </c>
      <c r="D41" s="17">
        <v>1.6055299999999999</v>
      </c>
      <c r="E41" s="17"/>
      <c r="G41" s="16"/>
      <c r="H41" s="16"/>
      <c r="I41" s="16"/>
      <c r="J41" s="16"/>
      <c r="K41" s="10"/>
    </row>
    <row r="42" spans="1:11" s="27" customFormat="1" x14ac:dyDescent="0.25">
      <c r="A42" s="28"/>
      <c r="B42" s="28"/>
      <c r="C42" s="29">
        <v>51.202390000000001</v>
      </c>
      <c r="D42" s="29">
        <v>1.34595</v>
      </c>
      <c r="E42" s="29"/>
      <c r="G42" s="16"/>
      <c r="H42" s="28"/>
      <c r="I42" s="28"/>
      <c r="J42" s="28"/>
      <c r="K42" s="30"/>
    </row>
    <row r="43" spans="1:11" x14ac:dyDescent="0.25">
      <c r="A43" s="16"/>
      <c r="B43" s="16">
        <v>0.1</v>
      </c>
      <c r="C43" s="17"/>
      <c r="D43" s="17"/>
      <c r="E43" s="17">
        <v>104.75744</v>
      </c>
      <c r="F43" s="17">
        <v>1.6001300000000001</v>
      </c>
      <c r="G43" s="16">
        <f>D41 / F43</f>
        <v>1.0033747258035284</v>
      </c>
      <c r="H43" s="16"/>
      <c r="I43" s="16"/>
      <c r="J43" s="16"/>
      <c r="K43" s="10"/>
    </row>
    <row r="44" spans="1:11" s="27" customFormat="1" x14ac:dyDescent="0.25">
      <c r="A44" s="28"/>
      <c r="B44" s="28"/>
      <c r="C44" s="29"/>
      <c r="D44" s="29"/>
      <c r="E44" s="29">
        <v>51.5259</v>
      </c>
      <c r="F44" s="29">
        <v>1.4634</v>
      </c>
      <c r="G44" s="28">
        <f>D42 / F44</f>
        <v>0.91974169741697409</v>
      </c>
      <c r="H44" s="28"/>
      <c r="I44" s="28"/>
      <c r="J44" s="28"/>
      <c r="K44" s="30"/>
    </row>
    <row r="45" spans="1:11" x14ac:dyDescent="0.25">
      <c r="A45" s="16"/>
      <c r="B45" s="16">
        <v>0.5</v>
      </c>
      <c r="C45" s="17"/>
      <c r="D45" s="17"/>
      <c r="E45" s="17">
        <v>104.75744</v>
      </c>
      <c r="F45" s="17">
        <v>1.6001300000000001</v>
      </c>
      <c r="G45" s="16">
        <f>D41 / F45</f>
        <v>1.0033747258035284</v>
      </c>
      <c r="H45" s="16"/>
      <c r="I45" s="16"/>
      <c r="J45" s="16"/>
      <c r="K45" s="10"/>
    </row>
    <row r="46" spans="1:11" s="27" customFormat="1" x14ac:dyDescent="0.25">
      <c r="A46" s="28"/>
      <c r="B46" s="28"/>
      <c r="C46" s="29"/>
      <c r="D46" s="29"/>
      <c r="E46" s="29">
        <v>51.5259</v>
      </c>
      <c r="F46" s="29">
        <v>1.4634</v>
      </c>
      <c r="G46" s="28">
        <f>D42 / F46</f>
        <v>0.91974169741697409</v>
      </c>
      <c r="H46" s="28"/>
      <c r="I46" s="28"/>
      <c r="J46" s="28"/>
      <c r="K46" s="30"/>
    </row>
    <row r="47" spans="1:11" x14ac:dyDescent="0.25">
      <c r="A47" s="16"/>
      <c r="B47" s="16">
        <v>1</v>
      </c>
      <c r="C47" s="17"/>
      <c r="D47" s="17"/>
      <c r="E47" s="17">
        <v>104.75744</v>
      </c>
      <c r="F47" s="17">
        <v>1.6001300000000001</v>
      </c>
      <c r="G47" s="16">
        <f t="shared" ref="G41:G56" si="2">D41 / F47</f>
        <v>1.0033747258035284</v>
      </c>
      <c r="H47" s="16"/>
      <c r="I47" s="16"/>
      <c r="J47" s="16"/>
      <c r="K47" s="10"/>
    </row>
    <row r="48" spans="1:11" s="27" customFormat="1" x14ac:dyDescent="0.25">
      <c r="A48" s="28"/>
      <c r="B48" s="28"/>
      <c r="C48" s="29"/>
      <c r="D48" s="29"/>
      <c r="E48" s="29">
        <v>51.5259</v>
      </c>
      <c r="F48" s="29">
        <v>1.4634</v>
      </c>
      <c r="G48" s="28">
        <f t="shared" si="2"/>
        <v>0.91974169741697409</v>
      </c>
      <c r="H48" s="28"/>
      <c r="I48" s="28"/>
      <c r="J48" s="28"/>
      <c r="K48" s="30"/>
    </row>
    <row r="49" spans="1:11" x14ac:dyDescent="0.25">
      <c r="A49" s="16">
        <v>1800</v>
      </c>
      <c r="B49" s="16"/>
      <c r="C49" s="17">
        <v>100</v>
      </c>
      <c r="D49" s="17">
        <v>2.77251</v>
      </c>
      <c r="E49" s="17"/>
      <c r="F49" s="17"/>
      <c r="G49" s="16"/>
      <c r="H49" s="16"/>
      <c r="I49" s="16"/>
      <c r="J49" s="16"/>
      <c r="K49" s="10"/>
    </row>
    <row r="50" spans="1:11" s="27" customFormat="1" x14ac:dyDescent="0.25">
      <c r="A50" s="28"/>
      <c r="B50" s="28"/>
      <c r="C50" s="29">
        <v>100</v>
      </c>
      <c r="D50" s="29">
        <v>2.7810000000000001</v>
      </c>
      <c r="E50" s="29"/>
      <c r="F50" s="29"/>
      <c r="G50" s="16"/>
      <c r="H50" s="28"/>
      <c r="I50" s="28"/>
      <c r="J50" s="28"/>
      <c r="K50" s="30"/>
    </row>
    <row r="51" spans="1:11" x14ac:dyDescent="0.25">
      <c r="A51" s="16"/>
      <c r="B51" s="16">
        <v>0.1</v>
      </c>
      <c r="C51" s="17"/>
      <c r="D51" s="17"/>
      <c r="E51" s="17">
        <v>104.75744</v>
      </c>
      <c r="F51" s="17">
        <v>2.6417600000000001</v>
      </c>
      <c r="G51" s="16">
        <f>D49 / F51</f>
        <v>1.0494935194718673</v>
      </c>
      <c r="H51" s="16"/>
      <c r="I51" s="16"/>
      <c r="J51" s="16"/>
      <c r="K51" s="10"/>
    </row>
    <row r="52" spans="1:11" s="27" customFormat="1" x14ac:dyDescent="0.25">
      <c r="A52" s="28"/>
      <c r="B52" s="28"/>
      <c r="C52" s="29"/>
      <c r="D52" s="29"/>
      <c r="E52" s="29">
        <v>90.05</v>
      </c>
      <c r="F52" s="29">
        <v>2.6950500000000002</v>
      </c>
      <c r="G52" s="28">
        <f>D50 / F52</f>
        <v>1.0318918016363332</v>
      </c>
      <c r="H52" s="28"/>
      <c r="I52" s="28"/>
      <c r="J52" s="28"/>
      <c r="K52" s="30"/>
    </row>
    <row r="53" spans="1:11" x14ac:dyDescent="0.25">
      <c r="A53" s="16"/>
      <c r="B53" s="16">
        <v>0.5</v>
      </c>
      <c r="C53" s="17"/>
      <c r="D53" s="17"/>
      <c r="E53" s="17">
        <v>104.75744</v>
      </c>
      <c r="F53" s="17">
        <v>2.6417600000000001</v>
      </c>
      <c r="G53" s="16">
        <f>D49 / F53</f>
        <v>1.0494935194718673</v>
      </c>
      <c r="H53" s="16"/>
      <c r="I53" s="16"/>
      <c r="J53" s="16"/>
      <c r="K53" s="10"/>
    </row>
    <row r="54" spans="1:11" s="27" customFormat="1" x14ac:dyDescent="0.25">
      <c r="A54" s="28"/>
      <c r="B54" s="28"/>
      <c r="C54" s="29"/>
      <c r="D54" s="29"/>
      <c r="E54" s="29">
        <v>90.05</v>
      </c>
      <c r="F54" s="29">
        <v>2.6950500000000002</v>
      </c>
      <c r="G54" s="28">
        <f>D50 / F54</f>
        <v>1.0318918016363332</v>
      </c>
      <c r="H54" s="28"/>
      <c r="I54" s="28"/>
      <c r="J54" s="28"/>
      <c r="K54" s="30"/>
    </row>
    <row r="55" spans="1:11" x14ac:dyDescent="0.25">
      <c r="A55" s="16"/>
      <c r="B55" s="16">
        <v>1</v>
      </c>
      <c r="C55" s="17"/>
      <c r="D55" s="17"/>
      <c r="E55" s="17">
        <v>104.75744</v>
      </c>
      <c r="F55" s="17">
        <v>2.6417600000000001</v>
      </c>
      <c r="G55" s="16">
        <f t="shared" si="2"/>
        <v>1.0494935194718673</v>
      </c>
      <c r="H55" s="16"/>
      <c r="I55" s="16"/>
      <c r="J55" s="16"/>
      <c r="K55" s="10"/>
    </row>
    <row r="56" spans="1:11" s="27" customFormat="1" x14ac:dyDescent="0.25">
      <c r="A56" s="28"/>
      <c r="B56" s="28"/>
      <c r="C56" s="29"/>
      <c r="D56" s="29"/>
      <c r="E56" s="29">
        <v>90.05</v>
      </c>
      <c r="F56" s="29">
        <v>2.6950500000000002</v>
      </c>
      <c r="G56" s="28">
        <f t="shared" si="2"/>
        <v>1.0318918016363332</v>
      </c>
      <c r="H56" s="28"/>
      <c r="I56" s="28"/>
      <c r="J56" s="28"/>
      <c r="K56" s="30"/>
    </row>
    <row r="57" spans="1:11" x14ac:dyDescent="0.25">
      <c r="A57" s="16"/>
      <c r="B57" s="16"/>
      <c r="C57" s="16"/>
      <c r="D57" s="16"/>
      <c r="E57" s="16"/>
      <c r="F57" s="16"/>
      <c r="G57" s="16"/>
      <c r="H57" s="16"/>
      <c r="I57" s="16"/>
      <c r="J57" s="16"/>
      <c r="K57" s="10"/>
    </row>
    <row r="58" spans="1:11" x14ac:dyDescent="0.25">
      <c r="A58" s="21" t="s">
        <v>6</v>
      </c>
      <c r="B58" s="21"/>
      <c r="C58" s="16"/>
      <c r="D58" s="16"/>
      <c r="E58" s="16"/>
      <c r="F58" s="16"/>
      <c r="G58" s="16"/>
      <c r="H58" s="16"/>
      <c r="I58" s="16"/>
      <c r="J58" s="16"/>
    </row>
    <row r="59" spans="1:11" ht="76.5" customHeight="1" x14ac:dyDescent="0.25">
      <c r="A59" s="22" t="s">
        <v>9</v>
      </c>
      <c r="B59" s="22"/>
      <c r="C59" s="22"/>
      <c r="D59" s="22"/>
      <c r="E59" s="22"/>
      <c r="F59" s="22"/>
      <c r="G59" s="22"/>
      <c r="H59" s="22"/>
      <c r="I59" s="22"/>
      <c r="J59" s="22"/>
      <c r="K59" s="22"/>
    </row>
  </sheetData>
  <mergeCells count="4">
    <mergeCell ref="A1:K1"/>
    <mergeCell ref="A58:B58"/>
    <mergeCell ref="A59:K59"/>
    <mergeCell ref="A2:B2"/>
  </mergeCells>
  <printOptions gridLines="1"/>
  <pageMargins left="0" right="0" top="0.75" bottom="0.75" header="0.3" footer="0.3"/>
  <pageSetup scale="52" orientation="landscape" blackAndWhite="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Portland State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Miller</dc:creator>
  <cp:lastModifiedBy>James Miller</cp:lastModifiedBy>
  <cp:lastPrinted>2013-11-07T01:26:59Z</cp:lastPrinted>
  <dcterms:created xsi:type="dcterms:W3CDTF">2013-06-30T23:36:37Z</dcterms:created>
  <dcterms:modified xsi:type="dcterms:W3CDTF">2013-11-17T05:52:28Z</dcterms:modified>
</cp:coreProperties>
</file>