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-2\dolores\analysis\Results_model\DOLORES_max_cap_6regions\"/>
    </mc:Choice>
  </mc:AlternateContent>
  <xr:revisionPtr revIDLastSave="0" documentId="13_ncr:1_{B061BD1D-CC41-40AC-BD38-129601043D1C}" xr6:coauthVersionLast="37" xr6:coauthVersionMax="37" xr10:uidLastSave="{00000000-0000-0000-0000-000000000000}"/>
  <bookViews>
    <workbookView xWindow="0" yWindow="0" windowWidth="21570" windowHeight="10035" activeTab="3" xr2:uid="{00000000-000D-0000-FFFF-FFFF00000000}"/>
  </bookViews>
  <sheets>
    <sheet name="report_tech" sheetId="4" r:id="rId1"/>
    <sheet name="report_tech_old" sheetId="7" r:id="rId2"/>
    <sheet name="figure" sheetId="9" r:id="rId3"/>
    <sheet name="figure Jonathan" sheetId="13" r:id="rId4"/>
    <sheet name="report_tech_M" sheetId="10" r:id="rId5"/>
    <sheet name="report_tech_D" sheetId="11" r:id="rId6"/>
    <sheet name="Tabelle2" sheetId="12" r:id="rId7"/>
  </sheets>
  <definedNames>
    <definedName name="_xlnm._FilterDatabase" localSheetId="4" hidden="1">report_tech_M!$A$1:$C$1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P21" i="11" l="1"/>
  <c r="P22" i="11"/>
  <c r="P23" i="11"/>
  <c r="P24" i="11"/>
  <c r="P25" i="11"/>
  <c r="P26" i="11"/>
  <c r="P42" i="11" s="1"/>
  <c r="P27" i="11"/>
  <c r="P28" i="11"/>
  <c r="P29" i="11"/>
  <c r="P30" i="11"/>
  <c r="P46" i="11" s="1"/>
  <c r="P31" i="11"/>
  <c r="P32" i="11"/>
  <c r="P33" i="11"/>
  <c r="P34" i="11"/>
  <c r="P35" i="11"/>
  <c r="P20" i="11"/>
  <c r="N55" i="11"/>
  <c r="O55" i="11"/>
  <c r="N56" i="11"/>
  <c r="O56" i="11"/>
  <c r="N57" i="11"/>
  <c r="O57" i="11"/>
  <c r="N58" i="11"/>
  <c r="O58" i="11"/>
  <c r="N59" i="11"/>
  <c r="O59" i="11"/>
  <c r="N60" i="11"/>
  <c r="O60" i="11"/>
  <c r="N61" i="11"/>
  <c r="O61" i="11"/>
  <c r="N62" i="11"/>
  <c r="O62" i="11"/>
  <c r="N63" i="11"/>
  <c r="O63" i="11"/>
  <c r="N64" i="11"/>
  <c r="O64" i="11"/>
  <c r="N65" i="11"/>
  <c r="O65" i="11"/>
  <c r="N66" i="11"/>
  <c r="O66" i="11"/>
  <c r="N67" i="11"/>
  <c r="O67" i="11"/>
  <c r="E54" i="11"/>
  <c r="N54" i="11"/>
  <c r="P54" i="11" s="1"/>
  <c r="O54" i="11"/>
  <c r="D55" i="11"/>
  <c r="E55" i="11"/>
  <c r="P55" i="11" s="1"/>
  <c r="D56" i="11"/>
  <c r="P56" i="11" s="1"/>
  <c r="E56" i="11"/>
  <c r="D57" i="11"/>
  <c r="E57" i="11"/>
  <c r="P57" i="11" s="1"/>
  <c r="F57" i="11"/>
  <c r="D58" i="11"/>
  <c r="P58" i="11" s="1"/>
  <c r="E58" i="11"/>
  <c r="F58" i="11"/>
  <c r="D59" i="11"/>
  <c r="P59" i="11" s="1"/>
  <c r="E59" i="11"/>
  <c r="F59" i="11"/>
  <c r="L59" i="11"/>
  <c r="D60" i="11"/>
  <c r="P60" i="11" s="1"/>
  <c r="E60" i="11"/>
  <c r="F60" i="11"/>
  <c r="L60" i="11"/>
  <c r="D61" i="11"/>
  <c r="P61" i="11" s="1"/>
  <c r="P45" i="11" s="1"/>
  <c r="E61" i="11"/>
  <c r="F61" i="11"/>
  <c r="G61" i="11"/>
  <c r="L61" i="11"/>
  <c r="D62" i="11"/>
  <c r="P62" i="11" s="1"/>
  <c r="E62" i="11"/>
  <c r="F62" i="11"/>
  <c r="G62" i="11"/>
  <c r="I62" i="11"/>
  <c r="L62" i="11"/>
  <c r="D63" i="11"/>
  <c r="P63" i="11" s="1"/>
  <c r="E63" i="11"/>
  <c r="F63" i="11"/>
  <c r="G63" i="11"/>
  <c r="I63" i="11"/>
  <c r="L63" i="11"/>
  <c r="M63" i="11"/>
  <c r="D64" i="11"/>
  <c r="E64" i="11"/>
  <c r="F64" i="11"/>
  <c r="P64" i="11" s="1"/>
  <c r="G64" i="11"/>
  <c r="I64" i="11"/>
  <c r="L64" i="11"/>
  <c r="M64" i="11"/>
  <c r="D65" i="11"/>
  <c r="P65" i="11" s="1"/>
  <c r="E65" i="11"/>
  <c r="F65" i="11"/>
  <c r="G65" i="11"/>
  <c r="H65" i="11"/>
  <c r="L65" i="11"/>
  <c r="M65" i="11"/>
  <c r="D66" i="11"/>
  <c r="P66" i="11" s="1"/>
  <c r="E66" i="11"/>
  <c r="F66" i="11"/>
  <c r="G66" i="11"/>
  <c r="H66" i="11"/>
  <c r="K66" i="11"/>
  <c r="L66" i="11"/>
  <c r="M66" i="11"/>
  <c r="D67" i="11"/>
  <c r="P67" i="11" s="1"/>
  <c r="E67" i="11"/>
  <c r="F67" i="11"/>
  <c r="G67" i="11"/>
  <c r="H67" i="11"/>
  <c r="I67" i="11"/>
  <c r="J67" i="11"/>
  <c r="K67" i="11"/>
  <c r="L67" i="11"/>
  <c r="M67" i="11"/>
  <c r="D54" i="1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R23" i="7"/>
  <c r="R27" i="7"/>
  <c r="R31" i="7"/>
  <c r="R35" i="7"/>
  <c r="R52" i="7"/>
  <c r="D54" i="7"/>
  <c r="P52" i="7"/>
  <c r="D55" i="7"/>
  <c r="P53" i="7"/>
  <c r="P54" i="7"/>
  <c r="O52" i="7"/>
  <c r="Q52" i="7" s="1"/>
  <c r="O53" i="7"/>
  <c r="Q53" i="7" s="1"/>
  <c r="R53" i="7" s="1"/>
  <c r="O54" i="7"/>
  <c r="Q54" i="7" s="1"/>
  <c r="R54" i="7" s="1"/>
  <c r="E55" i="7"/>
  <c r="O55" i="7"/>
  <c r="Q55" i="7" s="1"/>
  <c r="E56" i="7"/>
  <c r="N56" i="7"/>
  <c r="O56" i="7"/>
  <c r="E57" i="7"/>
  <c r="F57" i="7"/>
  <c r="N57" i="7"/>
  <c r="O57" i="7"/>
  <c r="E58" i="7"/>
  <c r="F58" i="7"/>
  <c r="L58" i="7"/>
  <c r="N58" i="7"/>
  <c r="O58" i="7"/>
  <c r="E59" i="7"/>
  <c r="F59" i="7"/>
  <c r="P59" i="7" s="1"/>
  <c r="G59" i="7"/>
  <c r="L59" i="7"/>
  <c r="N59" i="7"/>
  <c r="O59" i="7"/>
  <c r="E60" i="7"/>
  <c r="F60" i="7"/>
  <c r="G60" i="7"/>
  <c r="L60" i="7"/>
  <c r="N60" i="7"/>
  <c r="O60" i="7"/>
  <c r="E61" i="7"/>
  <c r="F61" i="7"/>
  <c r="G61" i="7"/>
  <c r="L61" i="7"/>
  <c r="M61" i="7"/>
  <c r="N61" i="7"/>
  <c r="O61" i="7"/>
  <c r="E62" i="7"/>
  <c r="F62" i="7"/>
  <c r="G62" i="7"/>
  <c r="I62" i="7"/>
  <c r="L62" i="7"/>
  <c r="M62" i="7"/>
  <c r="N62" i="7"/>
  <c r="O62" i="7"/>
  <c r="E63" i="7"/>
  <c r="F63" i="7"/>
  <c r="G63" i="7"/>
  <c r="I63" i="7"/>
  <c r="L63" i="7"/>
  <c r="M63" i="7"/>
  <c r="N63" i="7"/>
  <c r="O63" i="7"/>
  <c r="E64" i="7"/>
  <c r="F64" i="7"/>
  <c r="G64" i="7"/>
  <c r="H64" i="7"/>
  <c r="K64" i="7"/>
  <c r="L64" i="7"/>
  <c r="M64" i="7"/>
  <c r="N64" i="7"/>
  <c r="O64" i="7"/>
  <c r="E65" i="7"/>
  <c r="F65" i="7"/>
  <c r="G65" i="7"/>
  <c r="H65" i="7"/>
  <c r="K65" i="7"/>
  <c r="L65" i="7"/>
  <c r="M65" i="7"/>
  <c r="N65" i="7"/>
  <c r="O65" i="7"/>
  <c r="E66" i="7"/>
  <c r="F66" i="7"/>
  <c r="G66" i="7"/>
  <c r="H66" i="7"/>
  <c r="J66" i="7"/>
  <c r="K66" i="7"/>
  <c r="L66" i="7"/>
  <c r="M66" i="7"/>
  <c r="N66" i="7"/>
  <c r="O66" i="7"/>
  <c r="E67" i="7"/>
  <c r="F67" i="7"/>
  <c r="G67" i="7"/>
  <c r="H67" i="7"/>
  <c r="I67" i="7"/>
  <c r="J67" i="7"/>
  <c r="K67" i="7"/>
  <c r="L67" i="7"/>
  <c r="M67" i="7"/>
  <c r="N67" i="7"/>
  <c r="O67" i="7"/>
  <c r="D67" i="7"/>
  <c r="D56" i="7"/>
  <c r="D57" i="7"/>
  <c r="P57" i="7" s="1"/>
  <c r="D58" i="7"/>
  <c r="P58" i="7" s="1"/>
  <c r="D59" i="7"/>
  <c r="D60" i="7"/>
  <c r="D61" i="7"/>
  <c r="D62" i="7"/>
  <c r="P62" i="7" s="1"/>
  <c r="D63" i="7"/>
  <c r="D64" i="7"/>
  <c r="D65" i="7"/>
  <c r="D66" i="7"/>
  <c r="P66" i="7" s="1"/>
  <c r="Q35" i="7"/>
  <c r="P20" i="7"/>
  <c r="R20" i="7" s="1"/>
  <c r="R36" i="7" s="1"/>
  <c r="Q20" i="7"/>
  <c r="Q36" i="7" s="1"/>
  <c r="P21" i="7"/>
  <c r="R21" i="7" s="1"/>
  <c r="Q21" i="7"/>
  <c r="P22" i="7"/>
  <c r="P38" i="7" s="1"/>
  <c r="Q22" i="7"/>
  <c r="Q38" i="7" s="1"/>
  <c r="P23" i="7"/>
  <c r="Q23" i="7"/>
  <c r="Q39" i="7" s="1"/>
  <c r="P24" i="7"/>
  <c r="Q24" i="7"/>
  <c r="P25" i="7"/>
  <c r="R25" i="7" s="1"/>
  <c r="Q25" i="7"/>
  <c r="P26" i="7"/>
  <c r="Q26" i="7"/>
  <c r="P27" i="7"/>
  <c r="Q27" i="7"/>
  <c r="P28" i="7"/>
  <c r="Q28" i="7"/>
  <c r="P29" i="7"/>
  <c r="R29" i="7" s="1"/>
  <c r="Q29" i="7"/>
  <c r="P30" i="7"/>
  <c r="Q30" i="7"/>
  <c r="P31" i="7"/>
  <c r="Q31" i="7"/>
  <c r="P32" i="7"/>
  <c r="Q32" i="7"/>
  <c r="P33" i="7"/>
  <c r="R33" i="7" s="1"/>
  <c r="Q33" i="7"/>
  <c r="P34" i="7"/>
  <c r="Q34" i="7"/>
  <c r="P35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3" i="7"/>
  <c r="P48" i="11" l="1"/>
  <c r="P40" i="11"/>
  <c r="P47" i="11"/>
  <c r="P50" i="11"/>
  <c r="P38" i="11"/>
  <c r="P44" i="11"/>
  <c r="P51" i="11"/>
  <c r="P43" i="11"/>
  <c r="P39" i="11"/>
  <c r="R37" i="7"/>
  <c r="P49" i="11"/>
  <c r="P41" i="11"/>
  <c r="P50" i="7"/>
  <c r="P46" i="7"/>
  <c r="P42" i="7"/>
  <c r="P40" i="7"/>
  <c r="P61" i="7"/>
  <c r="P45" i="7" s="1"/>
  <c r="R30" i="7"/>
  <c r="R22" i="7"/>
  <c r="R38" i="7" s="1"/>
  <c r="Q37" i="7"/>
  <c r="P64" i="7"/>
  <c r="P48" i="7" s="1"/>
  <c r="P60" i="7"/>
  <c r="P56" i="7"/>
  <c r="P44" i="7"/>
  <c r="P65" i="7"/>
  <c r="R34" i="7"/>
  <c r="R26" i="7"/>
  <c r="P49" i="7"/>
  <c r="P43" i="7"/>
  <c r="P41" i="7"/>
  <c r="P63" i="7"/>
  <c r="P47" i="7" s="1"/>
  <c r="R32" i="7"/>
  <c r="R28" i="7"/>
  <c r="R24" i="7"/>
  <c r="Q60" i="7"/>
  <c r="Q58" i="7"/>
  <c r="Q57" i="7"/>
  <c r="Q56" i="7"/>
  <c r="P67" i="7"/>
  <c r="P51" i="7" s="1"/>
  <c r="Q67" i="7"/>
  <c r="P55" i="7"/>
  <c r="Q64" i="7"/>
  <c r="Q63" i="7"/>
  <c r="Q62" i="7"/>
  <c r="Q61" i="7"/>
  <c r="Q59" i="7"/>
  <c r="Q65" i="7"/>
  <c r="Q66" i="7"/>
  <c r="Q48" i="7" l="1"/>
  <c r="R64" i="7"/>
  <c r="R40" i="7"/>
  <c r="P39" i="7"/>
  <c r="R55" i="7"/>
  <c r="R39" i="7" s="1"/>
  <c r="Q50" i="7"/>
  <c r="R66" i="7"/>
  <c r="Q46" i="7"/>
  <c r="R62" i="7"/>
  <c r="Q51" i="7"/>
  <c r="R67" i="7"/>
  <c r="R51" i="7" s="1"/>
  <c r="Q42" i="7"/>
  <c r="R58" i="7"/>
  <c r="R42" i="7" s="1"/>
  <c r="R48" i="7"/>
  <c r="R50" i="7"/>
  <c r="Q43" i="7"/>
  <c r="R59" i="7"/>
  <c r="R43" i="7" s="1"/>
  <c r="Q40" i="7"/>
  <c r="R56" i="7"/>
  <c r="Q45" i="7"/>
  <c r="R61" i="7"/>
  <c r="R45" i="7" s="1"/>
  <c r="Q41" i="7"/>
  <c r="R57" i="7"/>
  <c r="R41" i="7" s="1"/>
  <c r="Q49" i="7"/>
  <c r="R65" i="7"/>
  <c r="R49" i="7" s="1"/>
  <c r="Q47" i="7"/>
  <c r="R63" i="7"/>
  <c r="R47" i="7" s="1"/>
  <c r="Q44" i="7"/>
  <c r="R60" i="7"/>
  <c r="R44" i="7" s="1"/>
  <c r="R46" i="7"/>
</calcChain>
</file>

<file path=xl/sharedStrings.xml><?xml version="1.0" encoding="utf-8"?>
<sst xmlns="http://schemas.openxmlformats.org/spreadsheetml/2006/main" count="618" uniqueCount="43">
  <si>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</si>
  <si>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</si>
  <si>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</si>
  <si>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</si>
  <si>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</si>
  <si>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</si>
  <si>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</si>
  <si>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</si>
  <si>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</si>
  <si>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</si>
  <si>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</si>
  <si>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</si>
  <si>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</si>
  <si>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</si>
  <si>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</si>
  <si>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</si>
  <si>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</si>
  <si>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1000</t>
  </si>
  <si>
    <t>storage</t>
  </si>
  <si>
    <t>base</t>
  </si>
  <si>
    <t>peak</t>
  </si>
  <si>
    <t>solar</t>
  </si>
  <si>
    <t>wind</t>
  </si>
  <si>
    <t>r1</t>
  </si>
  <si>
    <t>r2</t>
  </si>
  <si>
    <t>r3</t>
  </si>
  <si>
    <t>r4</t>
  </si>
  <si>
    <t>r5</t>
  </si>
  <si>
    <t>r6</t>
  </si>
  <si>
    <t>capacities renewable GW</t>
  </si>
  <si>
    <t>renewables curtailed absolute</t>
  </si>
  <si>
    <t>renewables curtailed relative</t>
  </si>
  <si>
    <t>capacities storage GWh</t>
  </si>
  <si>
    <t>capacities storage GW</t>
  </si>
  <si>
    <t>summe</t>
  </si>
  <si>
    <t>renewables generation</t>
  </si>
  <si>
    <t>rg</t>
  </si>
  <si>
    <t>both</t>
  </si>
  <si>
    <t>tech</t>
  </si>
  <si>
    <t>value</t>
  </si>
  <si>
    <t>percent</t>
  </si>
  <si>
    <t>Category</t>
  </si>
  <si>
    <t>renewable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</si>
</sst>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Font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DOLORES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storage_E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4.6038915921655894</c:v>
                </c:pt>
                <c:pt idx="3">
                  <c:v>9.4047814871401645</c:v>
                </c:pt>
                <c:pt idx="4">
                  <c:v>19.963370777682265</c:v>
                </c:pt>
                <c:pt idx="5">
                  <c:v>34.86268009300548</c:v>
                </c:pt>
                <c:pt idx="6">
                  <c:v>66.738819692480419</c:v>
                </c:pt>
                <c:pt idx="7">
                  <c:v>84.096602127245049</c:v>
                </c:pt>
                <c:pt idx="8">
                  <c:v>117.7602182370584</c:v>
                </c:pt>
                <c:pt idx="9">
                  <c:v>167.31567331023328</c:v>
                </c:pt>
                <c:pt idx="10">
                  <c:v>241.40839945696644</c:v>
                </c:pt>
                <c:pt idx="11">
                  <c:v>337.05073901179833</c:v>
                </c:pt>
                <c:pt idx="12">
                  <c:v>453.48878154759933</c:v>
                </c:pt>
                <c:pt idx="13">
                  <c:v>573.29806541502944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6-4830-893E-2D1537F214A4}"/>
            </c:ext>
          </c:extLst>
        </c:ser>
        <c:ser>
          <c:idx val="1"/>
          <c:order val="1"/>
          <c:tx>
            <c:v>storage_P</c:v>
          </c:tx>
          <c:spPr>
            <a:solidFill>
              <a:schemeClr val="tx1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report_tech!$F$21:$F$34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1.6832971899189142</c:v>
                </c:pt>
                <c:pt idx="3">
                  <c:v>3.1810745153350242</c:v>
                </c:pt>
                <c:pt idx="4">
                  <c:v>5.4338196080728887</c:v>
                </c:pt>
                <c:pt idx="5">
                  <c:v>7.7491884201820724</c:v>
                </c:pt>
                <c:pt idx="6">
                  <c:v>12.011737909476146</c:v>
                </c:pt>
                <c:pt idx="7">
                  <c:v>12.540935289861869</c:v>
                </c:pt>
                <c:pt idx="8">
                  <c:v>15.45427819671114</c:v>
                </c:pt>
                <c:pt idx="9">
                  <c:v>22.149330680733641</c:v>
                </c:pt>
                <c:pt idx="10">
                  <c:v>34.112445297648719</c:v>
                </c:pt>
                <c:pt idx="11">
                  <c:v>45.147321503628397</c:v>
                </c:pt>
                <c:pt idx="12">
                  <c:v>52.619361368716682</c:v>
                </c:pt>
                <c:pt idx="13">
                  <c:v>56.49929704566923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6-4830-893E-2D1537F2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83872"/>
        <c:axId val="114402432"/>
      </c:barChart>
      <c:scatterChart>
        <c:scatterStyle val="lineMarker"/>
        <c:varyColors val="0"/>
        <c:ser>
          <c:idx val="2"/>
          <c:order val="2"/>
          <c:tx>
            <c:v>curtailment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yVal>
            <c:numRef>
              <c:f>report_tech_old!$R$36:$R$51</c:f>
              <c:numCache>
                <c:formatCode>General</c:formatCode>
                <c:ptCount val="16"/>
                <c:pt idx="0">
                  <c:v>3.1032286715004363E-5</c:v>
                </c:pt>
                <c:pt idx="1">
                  <c:v>5.0037774299093798E-3</c:v>
                </c:pt>
                <c:pt idx="2">
                  <c:v>8.5864344748973007E-3</c:v>
                </c:pt>
                <c:pt idx="3">
                  <c:v>1.7637964294485876E-2</c:v>
                </c:pt>
                <c:pt idx="4">
                  <c:v>2.5983061631926867E-2</c:v>
                </c:pt>
                <c:pt idx="5">
                  <c:v>3.5243262557421835E-2</c:v>
                </c:pt>
                <c:pt idx="6">
                  <c:v>4.1771007630496584E-2</c:v>
                </c:pt>
                <c:pt idx="7">
                  <c:v>5.5924938580151747E-2</c:v>
                </c:pt>
                <c:pt idx="8">
                  <c:v>7.5120370202561043E-2</c:v>
                </c:pt>
                <c:pt idx="9">
                  <c:v>0.10041084579686019</c:v>
                </c:pt>
                <c:pt idx="10">
                  <c:v>0.12642135097419463</c:v>
                </c:pt>
                <c:pt idx="11">
                  <c:v>0.1541441874401431</c:v>
                </c:pt>
                <c:pt idx="12">
                  <c:v>0.18197433846204655</c:v>
                </c:pt>
                <c:pt idx="13">
                  <c:v>0.2283429062128168</c:v>
                </c:pt>
                <c:pt idx="14">
                  <c:v>0.26642038552721392</c:v>
                </c:pt>
                <c:pt idx="15">
                  <c:v>0.30804970108895319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56-4830-893E-2D1537F2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2144"/>
        <c:axId val="114403968"/>
      </c:scatterChart>
      <c:catAx>
        <c:axId val="114383872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114402432"/>
        <c:crosses val="autoZero"/>
        <c:auto val="1"/>
        <c:lblAlgn val="ctr"/>
        <c:lblOffset val="100"/>
        <c:noMultiLvlLbl val="0"/>
      </c:catAx>
      <c:valAx>
        <c:axId val="11440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83872"/>
        <c:crosses val="autoZero"/>
        <c:crossBetween val="between"/>
      </c:valAx>
      <c:valAx>
        <c:axId val="114403968"/>
        <c:scaling>
          <c:orientation val="minMax"/>
          <c:max val="0.34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114422144"/>
        <c:crosses val="max"/>
        <c:crossBetween val="midCat"/>
      </c:valAx>
      <c:valAx>
        <c:axId val="114422144"/>
        <c:scaling>
          <c:orientation val="minMax"/>
        </c:scaling>
        <c:delete val="1"/>
        <c:axPos val="b"/>
        <c:majorTickMark val="out"/>
        <c:minorTickMark val="none"/>
        <c:tickLblPos val="none"/>
        <c:crossAx val="11440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MORITS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storage_E</c:v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report_tech_M!$C$3:$C$16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27.187103927446099</c:v>
                </c:pt>
                <c:pt idx="5">
                  <c:v>43.412656719508298</c:v>
                </c:pt>
                <c:pt idx="6">
                  <c:v>60.396607444319798</c:v>
                </c:pt>
                <c:pt idx="7">
                  <c:v>86.551849847157101</c:v>
                </c:pt>
                <c:pt idx="8">
                  <c:v>138.91811804019099</c:v>
                </c:pt>
                <c:pt idx="9">
                  <c:v>196.12586450557299</c:v>
                </c:pt>
                <c:pt idx="10">
                  <c:v>270.83564214092598</c:v>
                </c:pt>
                <c:pt idx="11">
                  <c:v>352.83913678925398</c:v>
                </c:pt>
                <c:pt idx="12">
                  <c:v>461.07218936113998</c:v>
                </c:pt>
                <c:pt idx="13">
                  <c:v>687.35800435822296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D-4CCB-B53C-4B69FE4C1DED}"/>
            </c:ext>
          </c:extLst>
        </c:ser>
        <c:ser>
          <c:idx val="1"/>
          <c:order val="1"/>
          <c:tx>
            <c:v>storage_P</c:v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report_tech_M!$C$20:$C$33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6.1236850593377996</c:v>
                </c:pt>
                <c:pt idx="5">
                  <c:v>8.2065378444029893</c:v>
                </c:pt>
                <c:pt idx="6">
                  <c:v>10.2142698009644</c:v>
                </c:pt>
                <c:pt idx="7">
                  <c:v>12.216238131962299</c:v>
                </c:pt>
                <c:pt idx="8">
                  <c:v>18.992394794164699</c:v>
                </c:pt>
                <c:pt idx="9">
                  <c:v>26.375416369456101</c:v>
                </c:pt>
                <c:pt idx="10">
                  <c:v>36.421343523685898</c:v>
                </c:pt>
                <c:pt idx="11">
                  <c:v>44.763685638172497</c:v>
                </c:pt>
                <c:pt idx="12">
                  <c:v>53.542907442285802</c:v>
                </c:pt>
                <c:pt idx="13">
                  <c:v>58.610731907019499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D-4CCB-B53C-4B69FE4C1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41376"/>
        <c:axId val="116355840"/>
      </c:barChart>
      <c:scatterChart>
        <c:scatterStyle val="lineMarker"/>
        <c:varyColors val="0"/>
        <c:ser>
          <c:idx val="2"/>
          <c:order val="2"/>
          <c:tx>
            <c:v>curtailment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yVal>
            <c:numRef>
              <c:f>report_tech_M!$E$36:$E$51</c:f>
              <c:numCache>
                <c:formatCode>General</c:formatCode>
                <c:ptCount val="16"/>
                <c:pt idx="4" formatCode="0.00">
                  <c:v>2.412777742385401E-2</c:v>
                </c:pt>
                <c:pt idx="5" formatCode="0.00">
                  <c:v>3.6911973078595645E-2</c:v>
                </c:pt>
                <c:pt idx="6" formatCode="0.00">
                  <c:v>5.5317787957186657E-2</c:v>
                </c:pt>
                <c:pt idx="7" formatCode="0.00">
                  <c:v>7.8215148988548533E-2</c:v>
                </c:pt>
                <c:pt idx="8" formatCode="0.00">
                  <c:v>9.3484773441398716E-2</c:v>
                </c:pt>
                <c:pt idx="9" formatCode="0.00">
                  <c:v>0.11099998851667732</c:v>
                </c:pt>
                <c:pt idx="10" formatCode="0.00">
                  <c:v>0.12543992127716888</c:v>
                </c:pt>
                <c:pt idx="11" formatCode="0.00">
                  <c:v>0.14632963513611816</c:v>
                </c:pt>
                <c:pt idx="12" formatCode="0.00">
                  <c:v>0.17568778154431289</c:v>
                </c:pt>
                <c:pt idx="13" formatCode="0.00">
                  <c:v>0.21790699135613234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D-4CCB-B53C-4B69FE4C1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59168"/>
        <c:axId val="116357376"/>
      </c:scatterChart>
      <c:catAx>
        <c:axId val="116341376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116355840"/>
        <c:crosses val="autoZero"/>
        <c:auto val="1"/>
        <c:lblAlgn val="ctr"/>
        <c:lblOffset val="100"/>
        <c:noMultiLvlLbl val="0"/>
      </c:catAx>
      <c:valAx>
        <c:axId val="1163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41376"/>
        <c:crosses val="autoZero"/>
        <c:crossBetween val="between"/>
      </c:valAx>
      <c:valAx>
        <c:axId val="116357376"/>
        <c:scaling>
          <c:orientation val="minMax"/>
          <c:max val="0.34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116359168"/>
        <c:crosses val="max"/>
        <c:crossBetween val="midCat"/>
      </c:valAx>
      <c:valAx>
        <c:axId val="116359168"/>
        <c:scaling>
          <c:orientation val="minMax"/>
        </c:scaling>
        <c:delete val="1"/>
        <c:axPos val="b"/>
        <c:majorTickMark val="out"/>
        <c:minorTickMark val="none"/>
        <c:tickLblPos val="none"/>
        <c:crossAx val="116357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19417731701076E-2"/>
          <c:y val="8.213018884195819E-2"/>
          <c:w val="0.7940332625784331"/>
          <c:h val="0.65644226817573459"/>
        </c:manualLayout>
      </c:layout>
      <c:barChart>
        <c:barDir val="col"/>
        <c:grouping val="clustered"/>
        <c:varyColors val="0"/>
        <c:ser>
          <c:idx val="3"/>
          <c:order val="0"/>
          <c:tx>
            <c:v>Storage energy capacity 6 regions</c:v>
          </c:tx>
          <c:spPr>
            <a:solidFill>
              <a:schemeClr val="accent1">
                <a:lumMod val="75000"/>
              </a:schemeClr>
            </a:solidFill>
            <a:ln w="19050">
              <a:noFill/>
            </a:ln>
          </c:spPr>
          <c:invertIfNegative val="0"/>
          <c:dLbls>
            <c:dLbl>
              <c:idx val="8"/>
              <c:layout>
                <c:manualLayout>
                  <c:x val="-5.3904077058212607E-3"/>
                  <c:y val="8.60214762436784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2B-44E8-B1F2-BA6DC5338FB5}"/>
                </c:ext>
              </c:extLst>
            </c:dLbl>
            <c:dLbl>
              <c:idx val="9"/>
              <c:layout>
                <c:manualLayout>
                  <c:x val="-2.2532362161705216E-3"/>
                  <c:y val="8.60222214637662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2B-44E8-B1F2-BA6DC5338FB5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2B-44E8-B1F2-BA6DC5338FB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report_tech!$F$7:$F$17</c:f>
              <c:numCache>
                <c:formatCode>General</c:formatCode>
                <c:ptCount val="11"/>
                <c:pt idx="0">
                  <c:v>9.4047814871401645</c:v>
                </c:pt>
                <c:pt idx="1">
                  <c:v>19.963370777682265</c:v>
                </c:pt>
                <c:pt idx="2">
                  <c:v>34.86268009300548</c:v>
                </c:pt>
                <c:pt idx="3">
                  <c:v>66.738819692480419</c:v>
                </c:pt>
                <c:pt idx="4">
                  <c:v>84.096602127245049</c:v>
                </c:pt>
                <c:pt idx="5">
                  <c:v>117.7602182370584</c:v>
                </c:pt>
                <c:pt idx="6">
                  <c:v>167.31567331023328</c:v>
                </c:pt>
                <c:pt idx="7">
                  <c:v>241.40839945696644</c:v>
                </c:pt>
                <c:pt idx="8">
                  <c:v>337.05073901179833</c:v>
                </c:pt>
                <c:pt idx="9">
                  <c:v>453.48878154759933</c:v>
                </c:pt>
                <c:pt idx="10">
                  <c:v>573.29806541502944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B-44E8-B1F2-BA6DC5338FB5}"/>
            </c:ext>
          </c:extLst>
        </c:ser>
        <c:ser>
          <c:idx val="4"/>
          <c:order val="1"/>
          <c:tx>
            <c:v>Storage Power capacity 6 regions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report_tech!$F$24:$F$34</c:f>
              <c:numCache>
                <c:formatCode>General</c:formatCode>
                <c:ptCount val="11"/>
                <c:pt idx="0">
                  <c:v>3.1810745153350242</c:v>
                </c:pt>
                <c:pt idx="1">
                  <c:v>5.4338196080728887</c:v>
                </c:pt>
                <c:pt idx="2">
                  <c:v>7.7491884201820724</c:v>
                </c:pt>
                <c:pt idx="3">
                  <c:v>12.011737909476146</c:v>
                </c:pt>
                <c:pt idx="4">
                  <c:v>12.540935289861869</c:v>
                </c:pt>
                <c:pt idx="5">
                  <c:v>15.45427819671114</c:v>
                </c:pt>
                <c:pt idx="6">
                  <c:v>22.149330680733641</c:v>
                </c:pt>
                <c:pt idx="7">
                  <c:v>34.112445297648719</c:v>
                </c:pt>
                <c:pt idx="8">
                  <c:v>45.147321503628397</c:v>
                </c:pt>
                <c:pt idx="9">
                  <c:v>52.619361368716682</c:v>
                </c:pt>
                <c:pt idx="10">
                  <c:v>56.49929704566923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2B-44E8-B1F2-BA6DC5338FB5}"/>
            </c:ext>
          </c:extLst>
        </c:ser>
        <c:ser>
          <c:idx val="0"/>
          <c:order val="3"/>
          <c:tx>
            <c:v>Storage Energy capacity 1 region</c:v>
          </c:tx>
          <c:spPr>
            <a:solidFill>
              <a:schemeClr val="bg2">
                <a:lumMod val="90000"/>
              </a:schemeClr>
            </a:solidFill>
          </c:spPr>
          <c:invertIfNegative val="0"/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72B-44E8-B1F2-BA6DC5338FB5}"/>
              </c:ext>
            </c:extLst>
          </c:dPt>
          <c:dLbls>
            <c:dLbl>
              <c:idx val="3"/>
              <c:layout>
                <c:manualLayout>
                  <c:x val="0"/>
                  <c:y val="8.60214762436792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2B-44E8-B1F2-BA6DC5338FB5}"/>
                </c:ext>
              </c:extLst>
            </c:dLbl>
            <c:dLbl>
              <c:idx val="8"/>
              <c:layout>
                <c:manualLayout>
                  <c:x val="0"/>
                  <c:y val="8.60214762436792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2B-44E8-B1F2-BA6DC5338FB5}"/>
                </c:ext>
              </c:extLst>
            </c:dLbl>
            <c:dLbl>
              <c:idx val="9"/>
              <c:layout>
                <c:manualLayout>
                  <c:x val="1.0928099319633526E-3"/>
                  <c:y val="-2.5149710209072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2B-44E8-B1F2-BA6DC5338FB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report_tech_M!$C$6:$C$16</c:f>
              <c:numCache>
                <c:formatCode>General</c:formatCode>
                <c:ptCount val="11"/>
                <c:pt idx="0">
                  <c:v>0</c:v>
                </c:pt>
                <c:pt idx="1">
                  <c:v>27.187103927446099</c:v>
                </c:pt>
                <c:pt idx="2">
                  <c:v>43.412656719508298</c:v>
                </c:pt>
                <c:pt idx="3">
                  <c:v>60.396607444319798</c:v>
                </c:pt>
                <c:pt idx="4">
                  <c:v>86.551849847157101</c:v>
                </c:pt>
                <c:pt idx="5">
                  <c:v>138.91811804019099</c:v>
                </c:pt>
                <c:pt idx="6">
                  <c:v>196.12586450557299</c:v>
                </c:pt>
                <c:pt idx="7">
                  <c:v>270.83564214092598</c:v>
                </c:pt>
                <c:pt idx="8">
                  <c:v>352.83913678925398</c:v>
                </c:pt>
                <c:pt idx="9">
                  <c:v>461.07218936113998</c:v>
                </c:pt>
                <c:pt idx="10">
                  <c:v>687.35800435822296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2B-44E8-B1F2-BA6DC5338FB5}"/>
            </c:ext>
          </c:extLst>
        </c:ser>
        <c:ser>
          <c:idx val="1"/>
          <c:order val="4"/>
          <c:tx>
            <c:v>Storage Power capacity 1 region</c:v>
          </c:tx>
          <c:spPr>
            <a:solidFill>
              <a:schemeClr val="bg2">
                <a:lumMod val="25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report_tech_M!$C$23:$C$33</c:f>
              <c:numCache>
                <c:formatCode>General</c:formatCode>
                <c:ptCount val="11"/>
                <c:pt idx="0">
                  <c:v>0</c:v>
                </c:pt>
                <c:pt idx="1">
                  <c:v>6.1236850593377996</c:v>
                </c:pt>
                <c:pt idx="2">
                  <c:v>8.2065378444029893</c:v>
                </c:pt>
                <c:pt idx="3">
                  <c:v>10.2142698009644</c:v>
                </c:pt>
                <c:pt idx="4">
                  <c:v>12.216238131962299</c:v>
                </c:pt>
                <c:pt idx="5">
                  <c:v>18.992394794164699</c:v>
                </c:pt>
                <c:pt idx="6">
                  <c:v>26.375416369456101</c:v>
                </c:pt>
                <c:pt idx="7">
                  <c:v>36.421343523685898</c:v>
                </c:pt>
                <c:pt idx="8">
                  <c:v>44.763685638172497</c:v>
                </c:pt>
                <c:pt idx="9">
                  <c:v>53.542907442285802</c:v>
                </c:pt>
                <c:pt idx="10">
                  <c:v>58.610731907019499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2B-44E8-B1F2-BA6DC533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13568"/>
        <c:axId val="116415872"/>
      </c:barChart>
      <c:scatterChart>
        <c:scatterStyle val="lineMarker"/>
        <c:varyColors val="0"/>
        <c:ser>
          <c:idx val="5"/>
          <c:order val="2"/>
          <c:tx>
            <c:v>Curtailment 6 regions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yVal>
            <c:numRef>
              <c:f>report_tech_D!$P$39:$P$49</c:f>
              <c:numCache>
                <c:formatCode>0.00</c:formatCode>
                <c:ptCount val="11"/>
                <c:pt idx="0">
                  <c:v>1.2135282325329701E-2</c:v>
                </c:pt>
                <c:pt idx="1">
                  <c:v>2.0189195985738949E-2</c:v>
                </c:pt>
                <c:pt idx="2">
                  <c:v>3.0225344984532974E-2</c:v>
                </c:pt>
                <c:pt idx="3">
                  <c:v>4.1190041436737899E-2</c:v>
                </c:pt>
                <c:pt idx="4">
                  <c:v>5.9657204709540904E-2</c:v>
                </c:pt>
                <c:pt idx="5">
                  <c:v>7.78881510025934E-2</c:v>
                </c:pt>
                <c:pt idx="6">
                  <c:v>9.1664012214111953E-2</c:v>
                </c:pt>
                <c:pt idx="7">
                  <c:v>0.10130769495152424</c:v>
                </c:pt>
                <c:pt idx="8">
                  <c:v>0.1138480826464168</c:v>
                </c:pt>
                <c:pt idx="9">
                  <c:v>0.13761116636475293</c:v>
                </c:pt>
                <c:pt idx="10">
                  <c:v>0.18415718029765601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72B-44E8-B1F2-BA6DC5338FB5}"/>
            </c:ext>
          </c:extLst>
        </c:ser>
        <c:ser>
          <c:idx val="2"/>
          <c:order val="5"/>
          <c:tx>
            <c:v>Curtailment 1 region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19050">
                <a:solidFill>
                  <a:schemeClr val="bg2">
                    <a:lumMod val="25000"/>
                  </a:schemeClr>
                </a:solidFill>
              </a:ln>
            </c:spPr>
          </c:marker>
          <c:yVal>
            <c:numRef>
              <c:f>report_tech_M!$E$39:$E$49</c:f>
              <c:numCache>
                <c:formatCode>0.00</c:formatCode>
                <c:ptCount val="11"/>
                <c:pt idx="1">
                  <c:v>2.412777742385401E-2</c:v>
                </c:pt>
                <c:pt idx="2">
                  <c:v>3.6911973078595645E-2</c:v>
                </c:pt>
                <c:pt idx="3">
                  <c:v>5.5317787957186657E-2</c:v>
                </c:pt>
                <c:pt idx="4">
                  <c:v>7.8215148988548533E-2</c:v>
                </c:pt>
                <c:pt idx="5">
                  <c:v>9.3484773441398716E-2</c:v>
                </c:pt>
                <c:pt idx="6">
                  <c:v>0.11099998851667732</c:v>
                </c:pt>
                <c:pt idx="7">
                  <c:v>0.12543992127716888</c:v>
                </c:pt>
                <c:pt idx="8">
                  <c:v>0.14632963513611816</c:v>
                </c:pt>
                <c:pt idx="9">
                  <c:v>0.17568778154431289</c:v>
                </c:pt>
                <c:pt idx="10">
                  <c:v>0.21790699135613234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72B-44E8-B1F2-BA6DC533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36352"/>
        <c:axId val="116434432"/>
      </c:scatterChart>
      <c:catAx>
        <c:axId val="116413568"/>
        <c:scaling>
          <c:orientation val="minMax"/>
        </c:scaling>
        <c:delete val="0"/>
        <c:axPos val="b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de-DE" sz="13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aladea" pitchFamily="18" charset="0"/>
                    <a:ea typeface="+mn-ea"/>
                    <a:cs typeface="+mn-cs"/>
                  </a:defRPr>
                </a:pPr>
                <a:r>
                  <a:rPr lang="de-DE" sz="13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aladea" pitchFamily="18" charset="0"/>
                    <a:ea typeface="+mn-ea"/>
                    <a:cs typeface="+mn-cs"/>
                  </a:rPr>
                  <a:t>Share of variable renewables in final consumer demand in percent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de-DE"/>
          </a:p>
        </c:txPr>
        <c:crossAx val="116415872"/>
        <c:crosses val="autoZero"/>
        <c:auto val="1"/>
        <c:lblAlgn val="ctr"/>
        <c:lblOffset val="100"/>
        <c:noMultiLvlLbl val="0"/>
      </c:catAx>
      <c:valAx>
        <c:axId val="116415872"/>
        <c:scaling>
          <c:orientation val="minMax"/>
          <c:max val="1400"/>
          <c:min val="0"/>
        </c:scaling>
        <c:delete val="0"/>
        <c:axPos val="l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de-DE">
                    <a:solidFill>
                      <a:schemeClr val="bg1">
                        <a:lumMod val="50000"/>
                      </a:schemeClr>
                    </a:solidFill>
                  </a:rPr>
                  <a:t>Storage Energy capacity in GWh</a:t>
                </a:r>
              </a:p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de-DE">
                    <a:solidFill>
                      <a:schemeClr val="bg1">
                        <a:lumMod val="50000"/>
                      </a:schemeClr>
                    </a:solidFill>
                  </a:rPr>
                  <a:t>Storage Power capacity in GW</a:t>
                </a:r>
              </a:p>
            </c:rich>
          </c:tx>
          <c:layout>
            <c:manualLayout>
              <c:xMode val="edge"/>
              <c:yMode val="edge"/>
              <c:x val="5.3482176641870219E-3"/>
              <c:y val="8.068585068252169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de-DE"/>
          </a:p>
        </c:txPr>
        <c:crossAx val="116413568"/>
        <c:crosses val="autoZero"/>
        <c:crossBetween val="between"/>
        <c:majorUnit val="100"/>
      </c:valAx>
      <c:valAx>
        <c:axId val="116434432"/>
        <c:scaling>
          <c:orientation val="minMax"/>
          <c:max val="0.30000000000000021"/>
          <c:min val="0"/>
        </c:scaling>
        <c:delete val="0"/>
        <c:axPos val="r"/>
        <c:majorGridlines>
          <c:spPr>
            <a:ln>
              <a:solidFill>
                <a:schemeClr val="bg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-5400000" vert="horz"/>
              <a:lstStyle/>
              <a:p>
                <a:pPr algn="ctr" rtl="0"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de-DE">
                    <a:solidFill>
                      <a:schemeClr val="bg1">
                        <a:lumMod val="50000"/>
                      </a:schemeClr>
                    </a:solidFill>
                  </a:rPr>
                  <a:t>Renewable curtailment in percent</a:t>
                </a:r>
              </a:p>
              <a:p>
                <a:pPr algn="ctr" rtl="0"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de-DE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4800751797322902"/>
              <c:y val="6.8526403473774672E-2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de-DE"/>
          </a:p>
        </c:txPr>
        <c:crossAx val="116436352"/>
        <c:crosses val="max"/>
        <c:crossBetween val="midCat"/>
        <c:majorUnit val="2.0000000000000011E-2"/>
      </c:valAx>
      <c:valAx>
        <c:axId val="11643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6434432"/>
        <c:crosses val="autoZero"/>
        <c:crossBetween val="midCat"/>
      </c:valAx>
      <c:spPr>
        <a:noFill/>
        <a:ln>
          <a:gradFill>
            <a:gsLst>
              <a:gs pos="0">
                <a:schemeClr val="accent3"/>
              </a:gs>
              <a:gs pos="50000">
                <a:srgbClr val="4472C4">
                  <a:tint val="44500"/>
                  <a:satMod val="160000"/>
                </a:srgbClr>
              </a:gs>
              <a:gs pos="100000">
                <a:srgbClr val="4472C4">
                  <a:tint val="23500"/>
                  <a:satMod val="160000"/>
                </a:srgbClr>
              </a:gs>
            </a:gsLst>
            <a:lin ang="5400000" scaled="0"/>
          </a:gradFill>
        </a:ln>
      </c:spPr>
    </c:plotArea>
    <c:legend>
      <c:legendPos val="r"/>
      <c:layout>
        <c:manualLayout>
          <c:xMode val="edge"/>
          <c:yMode val="edge"/>
          <c:x val="9.0383200340980643E-2"/>
          <c:y val="0.85480324342799607"/>
          <c:w val="0.78810457065469575"/>
          <c:h val="0.1050505888248811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300">
          <a:latin typeface="Caladea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DOLORES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storage_E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4.6038915921655894</c:v>
                </c:pt>
                <c:pt idx="3">
                  <c:v>9.4047814871401645</c:v>
                </c:pt>
                <c:pt idx="4">
                  <c:v>19.963370777682265</c:v>
                </c:pt>
                <c:pt idx="5">
                  <c:v>34.86268009300548</c:v>
                </c:pt>
                <c:pt idx="6">
                  <c:v>66.738819692480419</c:v>
                </c:pt>
                <c:pt idx="7">
                  <c:v>84.096602127245049</c:v>
                </c:pt>
                <c:pt idx="8">
                  <c:v>117.7602182370584</c:v>
                </c:pt>
                <c:pt idx="9">
                  <c:v>167.31567331023328</c:v>
                </c:pt>
                <c:pt idx="10">
                  <c:v>241.40839945696644</c:v>
                </c:pt>
                <c:pt idx="11">
                  <c:v>337.05073901179833</c:v>
                </c:pt>
                <c:pt idx="12">
                  <c:v>453.48878154759933</c:v>
                </c:pt>
                <c:pt idx="13">
                  <c:v>573.29806541502944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4-4108-86E1-F2E180631EC9}"/>
            </c:ext>
          </c:extLst>
        </c:ser>
        <c:ser>
          <c:idx val="1"/>
          <c:order val="1"/>
          <c:tx>
            <c:v>storage_P</c:v>
          </c:tx>
          <c:spPr>
            <a:solidFill>
              <a:schemeClr val="tx1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report_tech!$F$21:$F$34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1.6832971899189142</c:v>
                </c:pt>
                <c:pt idx="3">
                  <c:v>3.1810745153350242</c:v>
                </c:pt>
                <c:pt idx="4">
                  <c:v>5.4338196080728887</c:v>
                </c:pt>
                <c:pt idx="5">
                  <c:v>7.7491884201820724</c:v>
                </c:pt>
                <c:pt idx="6">
                  <c:v>12.011737909476146</c:v>
                </c:pt>
                <c:pt idx="7">
                  <c:v>12.540935289861869</c:v>
                </c:pt>
                <c:pt idx="8">
                  <c:v>15.45427819671114</c:v>
                </c:pt>
                <c:pt idx="9">
                  <c:v>22.149330680733641</c:v>
                </c:pt>
                <c:pt idx="10">
                  <c:v>34.112445297648719</c:v>
                </c:pt>
                <c:pt idx="11">
                  <c:v>45.147321503628397</c:v>
                </c:pt>
                <c:pt idx="12">
                  <c:v>52.619361368716682</c:v>
                </c:pt>
                <c:pt idx="13">
                  <c:v>56.49929704566923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4-4108-86E1-F2E18063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83872"/>
        <c:axId val="114402432"/>
      </c:barChart>
      <c:scatterChart>
        <c:scatterStyle val="lineMarker"/>
        <c:varyColors val="0"/>
        <c:ser>
          <c:idx val="2"/>
          <c:order val="2"/>
          <c:tx>
            <c:v>curtailment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yVal>
            <c:numRef>
              <c:f>report_tech_old!$R$36:$R$51</c:f>
              <c:numCache>
                <c:formatCode>General</c:formatCode>
                <c:ptCount val="16"/>
                <c:pt idx="0">
                  <c:v>3.1032286715004363E-5</c:v>
                </c:pt>
                <c:pt idx="1">
                  <c:v>5.0037774299093798E-3</c:v>
                </c:pt>
                <c:pt idx="2">
                  <c:v>8.5864344748973007E-3</c:v>
                </c:pt>
                <c:pt idx="3">
                  <c:v>1.7637964294485876E-2</c:v>
                </c:pt>
                <c:pt idx="4">
                  <c:v>2.5983061631926867E-2</c:v>
                </c:pt>
                <c:pt idx="5">
                  <c:v>3.5243262557421835E-2</c:v>
                </c:pt>
                <c:pt idx="6">
                  <c:v>4.1771007630496584E-2</c:v>
                </c:pt>
                <c:pt idx="7">
                  <c:v>5.5924938580151747E-2</c:v>
                </c:pt>
                <c:pt idx="8">
                  <c:v>7.5120370202561043E-2</c:v>
                </c:pt>
                <c:pt idx="9">
                  <c:v>0.10041084579686019</c:v>
                </c:pt>
                <c:pt idx="10">
                  <c:v>0.12642135097419463</c:v>
                </c:pt>
                <c:pt idx="11">
                  <c:v>0.1541441874401431</c:v>
                </c:pt>
                <c:pt idx="12">
                  <c:v>0.18197433846204655</c:v>
                </c:pt>
                <c:pt idx="13">
                  <c:v>0.2283429062128168</c:v>
                </c:pt>
                <c:pt idx="14">
                  <c:v>0.26642038552721392</c:v>
                </c:pt>
                <c:pt idx="15">
                  <c:v>0.30804970108895319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14-4108-86E1-F2E18063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2144"/>
        <c:axId val="114403968"/>
      </c:scatterChart>
      <c:catAx>
        <c:axId val="114383872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114402432"/>
        <c:crosses val="autoZero"/>
        <c:auto val="1"/>
        <c:lblAlgn val="ctr"/>
        <c:lblOffset val="100"/>
        <c:noMultiLvlLbl val="0"/>
      </c:catAx>
      <c:valAx>
        <c:axId val="11440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83872"/>
        <c:crosses val="autoZero"/>
        <c:crossBetween val="between"/>
      </c:valAx>
      <c:valAx>
        <c:axId val="114403968"/>
        <c:scaling>
          <c:orientation val="minMax"/>
          <c:max val="0.34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114422144"/>
        <c:crosses val="max"/>
        <c:crossBetween val="midCat"/>
      </c:valAx>
      <c:valAx>
        <c:axId val="114422144"/>
        <c:scaling>
          <c:orientation val="minMax"/>
        </c:scaling>
        <c:delete val="1"/>
        <c:axPos val="b"/>
        <c:majorTickMark val="out"/>
        <c:minorTickMark val="none"/>
        <c:tickLblPos val="none"/>
        <c:crossAx val="11440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MORITS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storage_E</c:v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report_tech_M!$C$3:$C$16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27.187103927446099</c:v>
                </c:pt>
                <c:pt idx="5">
                  <c:v>43.412656719508298</c:v>
                </c:pt>
                <c:pt idx="6">
                  <c:v>60.396607444319798</c:v>
                </c:pt>
                <c:pt idx="7">
                  <c:v>86.551849847157101</c:v>
                </c:pt>
                <c:pt idx="8">
                  <c:v>138.91811804019099</c:v>
                </c:pt>
                <c:pt idx="9">
                  <c:v>196.12586450557299</c:v>
                </c:pt>
                <c:pt idx="10">
                  <c:v>270.83564214092598</c:v>
                </c:pt>
                <c:pt idx="11">
                  <c:v>352.83913678925398</c:v>
                </c:pt>
                <c:pt idx="12">
                  <c:v>461.07218936113998</c:v>
                </c:pt>
                <c:pt idx="13">
                  <c:v>687.35800435822296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E-4902-992A-A4A0AAD668AD}"/>
            </c:ext>
          </c:extLst>
        </c:ser>
        <c:ser>
          <c:idx val="1"/>
          <c:order val="1"/>
          <c:tx>
            <c:v>storage_P</c:v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report_tech_M!$C$20:$C$33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6.1236850593377996</c:v>
                </c:pt>
                <c:pt idx="5">
                  <c:v>8.2065378444029893</c:v>
                </c:pt>
                <c:pt idx="6">
                  <c:v>10.2142698009644</c:v>
                </c:pt>
                <c:pt idx="7">
                  <c:v>12.216238131962299</c:v>
                </c:pt>
                <c:pt idx="8">
                  <c:v>18.992394794164699</c:v>
                </c:pt>
                <c:pt idx="9">
                  <c:v>26.375416369456101</c:v>
                </c:pt>
                <c:pt idx="10">
                  <c:v>36.421343523685898</c:v>
                </c:pt>
                <c:pt idx="11">
                  <c:v>44.763685638172497</c:v>
                </c:pt>
                <c:pt idx="12">
                  <c:v>53.542907442285802</c:v>
                </c:pt>
                <c:pt idx="13">
                  <c:v>58.610731907019499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E-4902-992A-A4A0AAD66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41376"/>
        <c:axId val="116355840"/>
      </c:barChart>
      <c:scatterChart>
        <c:scatterStyle val="lineMarker"/>
        <c:varyColors val="0"/>
        <c:ser>
          <c:idx val="2"/>
          <c:order val="2"/>
          <c:tx>
            <c:v>curtailment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yVal>
            <c:numRef>
              <c:f>report_tech_M!$E$36:$E$51</c:f>
              <c:numCache>
                <c:formatCode>General</c:formatCode>
                <c:ptCount val="16"/>
                <c:pt idx="4" formatCode="0.00">
                  <c:v>2.412777742385401E-2</c:v>
                </c:pt>
                <c:pt idx="5" formatCode="0.00">
                  <c:v>3.6911973078595645E-2</c:v>
                </c:pt>
                <c:pt idx="6" formatCode="0.00">
                  <c:v>5.5317787957186657E-2</c:v>
                </c:pt>
                <c:pt idx="7" formatCode="0.00">
                  <c:v>7.8215148988548533E-2</c:v>
                </c:pt>
                <c:pt idx="8" formatCode="0.00">
                  <c:v>9.3484773441398716E-2</c:v>
                </c:pt>
                <c:pt idx="9" formatCode="0.00">
                  <c:v>0.11099998851667732</c:v>
                </c:pt>
                <c:pt idx="10" formatCode="0.00">
                  <c:v>0.12543992127716888</c:v>
                </c:pt>
                <c:pt idx="11" formatCode="0.00">
                  <c:v>0.14632963513611816</c:v>
                </c:pt>
                <c:pt idx="12" formatCode="0.00">
                  <c:v>0.17568778154431289</c:v>
                </c:pt>
                <c:pt idx="13" formatCode="0.00">
                  <c:v>0.21790699135613234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1E-4902-992A-A4A0AAD66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59168"/>
        <c:axId val="116357376"/>
      </c:scatterChart>
      <c:catAx>
        <c:axId val="116341376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116355840"/>
        <c:crosses val="autoZero"/>
        <c:auto val="1"/>
        <c:lblAlgn val="ctr"/>
        <c:lblOffset val="100"/>
        <c:noMultiLvlLbl val="0"/>
      </c:catAx>
      <c:valAx>
        <c:axId val="1163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41376"/>
        <c:crosses val="autoZero"/>
        <c:crossBetween val="between"/>
      </c:valAx>
      <c:valAx>
        <c:axId val="116357376"/>
        <c:scaling>
          <c:orientation val="minMax"/>
          <c:max val="0.34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116359168"/>
        <c:crosses val="max"/>
        <c:crossBetween val="midCat"/>
      </c:valAx>
      <c:valAx>
        <c:axId val="116359168"/>
        <c:scaling>
          <c:orientation val="minMax"/>
        </c:scaling>
        <c:delete val="1"/>
        <c:axPos val="b"/>
        <c:majorTickMark val="out"/>
        <c:minorTickMark val="none"/>
        <c:tickLblPos val="none"/>
        <c:crossAx val="116357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51704545454542"/>
          <c:y val="6.0963611111111114E-2"/>
          <c:w val="0.77294665404040408"/>
          <c:h val="0.69736616161616161"/>
        </c:manualLayout>
      </c:layout>
      <c:barChart>
        <c:barDir val="col"/>
        <c:grouping val="clustered"/>
        <c:varyColors val="0"/>
        <c:ser>
          <c:idx val="3"/>
          <c:order val="0"/>
          <c:tx>
            <c:v>Storage energy capacity 6 regions</c:v>
          </c:tx>
          <c:spPr>
            <a:solidFill>
              <a:schemeClr val="accent1">
                <a:lumMod val="75000"/>
              </a:schemeClr>
            </a:solidFill>
            <a:ln w="19050">
              <a:noFill/>
            </a:ln>
          </c:spPr>
          <c:invertIfNegative val="0"/>
          <c:dLbls>
            <c:dLbl>
              <c:idx val="8"/>
              <c:layout>
                <c:manualLayout>
                  <c:x val="-5.3904077058212607E-3"/>
                  <c:y val="8.60214762436784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5F-43E3-9408-FB367D372F43}"/>
                </c:ext>
              </c:extLst>
            </c:dLbl>
            <c:dLbl>
              <c:idx val="9"/>
              <c:layout>
                <c:manualLayout>
                  <c:x val="-2.2532362161705216E-3"/>
                  <c:y val="8.60222214637662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5F-43E3-9408-FB367D372F43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5F-43E3-9408-FB367D372F4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report_tech!$F$7:$F$17</c:f>
              <c:numCache>
                <c:formatCode>General</c:formatCode>
                <c:ptCount val="11"/>
                <c:pt idx="0">
                  <c:v>9.4047814871401645</c:v>
                </c:pt>
                <c:pt idx="1">
                  <c:v>19.963370777682265</c:v>
                </c:pt>
                <c:pt idx="2">
                  <c:v>34.86268009300548</c:v>
                </c:pt>
                <c:pt idx="3">
                  <c:v>66.738819692480419</c:v>
                </c:pt>
                <c:pt idx="4">
                  <c:v>84.096602127245049</c:v>
                </c:pt>
                <c:pt idx="5">
                  <c:v>117.7602182370584</c:v>
                </c:pt>
                <c:pt idx="6">
                  <c:v>167.31567331023328</c:v>
                </c:pt>
                <c:pt idx="7">
                  <c:v>241.40839945696644</c:v>
                </c:pt>
                <c:pt idx="8">
                  <c:v>337.05073901179833</c:v>
                </c:pt>
                <c:pt idx="9">
                  <c:v>453.48878154759933</c:v>
                </c:pt>
                <c:pt idx="10">
                  <c:v>573.29806541502944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5F-43E3-9408-FB367D372F43}"/>
            </c:ext>
          </c:extLst>
        </c:ser>
        <c:ser>
          <c:idx val="4"/>
          <c:order val="1"/>
          <c:tx>
            <c:v>Storage Power capacity 6 regions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report_tech!$F$24:$F$34</c:f>
              <c:numCache>
                <c:formatCode>General</c:formatCode>
                <c:ptCount val="11"/>
                <c:pt idx="0">
                  <c:v>3.1810745153350242</c:v>
                </c:pt>
                <c:pt idx="1">
                  <c:v>5.4338196080728887</c:v>
                </c:pt>
                <c:pt idx="2">
                  <c:v>7.7491884201820724</c:v>
                </c:pt>
                <c:pt idx="3">
                  <c:v>12.011737909476146</c:v>
                </c:pt>
                <c:pt idx="4">
                  <c:v>12.540935289861869</c:v>
                </c:pt>
                <c:pt idx="5">
                  <c:v>15.45427819671114</c:v>
                </c:pt>
                <c:pt idx="6">
                  <c:v>22.149330680733641</c:v>
                </c:pt>
                <c:pt idx="7">
                  <c:v>34.112445297648719</c:v>
                </c:pt>
                <c:pt idx="8">
                  <c:v>45.147321503628397</c:v>
                </c:pt>
                <c:pt idx="9">
                  <c:v>52.619361368716682</c:v>
                </c:pt>
                <c:pt idx="10">
                  <c:v>56.49929704566923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5F-43E3-9408-FB367D372F43}"/>
            </c:ext>
          </c:extLst>
        </c:ser>
        <c:ser>
          <c:idx val="0"/>
          <c:order val="3"/>
          <c:tx>
            <c:v>Storage Energy capacity 1 region</c:v>
          </c:tx>
          <c:spPr>
            <a:solidFill>
              <a:schemeClr val="bg2">
                <a:lumMod val="90000"/>
              </a:schemeClr>
            </a:solidFill>
            <a:ln>
              <a:noFill/>
            </a:ln>
          </c:spPr>
          <c:invertIfNegative val="0"/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A15F-43E3-9408-FB367D372F43}"/>
              </c:ext>
            </c:extLst>
          </c:dPt>
          <c:dLbls>
            <c:dLbl>
              <c:idx val="3"/>
              <c:layout>
                <c:manualLayout>
                  <c:x val="0"/>
                  <c:y val="8.60214762436792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5F-43E3-9408-FB367D372F43}"/>
                </c:ext>
              </c:extLst>
            </c:dLbl>
            <c:dLbl>
              <c:idx val="8"/>
              <c:layout>
                <c:manualLayout>
                  <c:x val="0"/>
                  <c:y val="8.60214762436792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5F-43E3-9408-FB367D372F43}"/>
                </c:ext>
              </c:extLst>
            </c:dLbl>
            <c:dLbl>
              <c:idx val="9"/>
              <c:layout>
                <c:manualLayout>
                  <c:x val="1.0928099319633526E-3"/>
                  <c:y val="-2.5149710209072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5F-43E3-9408-FB367D372F4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report_tech_M!$C$6:$C$16</c:f>
              <c:numCache>
                <c:formatCode>General</c:formatCode>
                <c:ptCount val="11"/>
                <c:pt idx="0">
                  <c:v>0</c:v>
                </c:pt>
                <c:pt idx="1">
                  <c:v>27.187103927446099</c:v>
                </c:pt>
                <c:pt idx="2">
                  <c:v>43.412656719508298</c:v>
                </c:pt>
                <c:pt idx="3">
                  <c:v>60.396607444319798</c:v>
                </c:pt>
                <c:pt idx="4">
                  <c:v>86.551849847157101</c:v>
                </c:pt>
                <c:pt idx="5">
                  <c:v>138.91811804019099</c:v>
                </c:pt>
                <c:pt idx="6">
                  <c:v>196.12586450557299</c:v>
                </c:pt>
                <c:pt idx="7">
                  <c:v>270.83564214092598</c:v>
                </c:pt>
                <c:pt idx="8">
                  <c:v>352.83913678925398</c:v>
                </c:pt>
                <c:pt idx="9">
                  <c:v>461.07218936113998</c:v>
                </c:pt>
                <c:pt idx="10">
                  <c:v>687.35800435822296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5F-43E3-9408-FB367D372F43}"/>
            </c:ext>
          </c:extLst>
        </c:ser>
        <c:ser>
          <c:idx val="1"/>
          <c:order val="4"/>
          <c:tx>
            <c:v>Storage Power capacity 1 region</c:v>
          </c:tx>
          <c:spPr>
            <a:solidFill>
              <a:schemeClr val="bg2">
                <a:lumMod val="25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report_tech_M!$C$23:$C$33</c:f>
              <c:numCache>
                <c:formatCode>General</c:formatCode>
                <c:ptCount val="11"/>
                <c:pt idx="0">
                  <c:v>0</c:v>
                </c:pt>
                <c:pt idx="1">
                  <c:v>6.1236850593377996</c:v>
                </c:pt>
                <c:pt idx="2">
                  <c:v>8.2065378444029893</c:v>
                </c:pt>
                <c:pt idx="3">
                  <c:v>10.2142698009644</c:v>
                </c:pt>
                <c:pt idx="4">
                  <c:v>12.216238131962299</c:v>
                </c:pt>
                <c:pt idx="5">
                  <c:v>18.992394794164699</c:v>
                </c:pt>
                <c:pt idx="6">
                  <c:v>26.375416369456101</c:v>
                </c:pt>
                <c:pt idx="7">
                  <c:v>36.421343523685898</c:v>
                </c:pt>
                <c:pt idx="8">
                  <c:v>44.763685638172497</c:v>
                </c:pt>
                <c:pt idx="9">
                  <c:v>53.542907442285802</c:v>
                </c:pt>
                <c:pt idx="10">
                  <c:v>58.610731907019499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5F-43E3-9408-FB367D372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13568"/>
        <c:axId val="116415872"/>
      </c:barChart>
      <c:scatterChart>
        <c:scatterStyle val="lineMarker"/>
        <c:varyColors val="0"/>
        <c:ser>
          <c:idx val="5"/>
          <c:order val="2"/>
          <c:tx>
            <c:v>Curtailment 6 regions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dLbls>
            <c:dLbl>
              <c:idx val="1"/>
              <c:layout>
                <c:manualLayout>
                  <c:x val="-3.3222916666666699E-2"/>
                  <c:y val="-0.154728333333333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5F-43E3-9408-FB367D372F43}"/>
                </c:ext>
              </c:extLst>
            </c:dLbl>
            <c:dLbl>
              <c:idx val="2"/>
              <c:layout>
                <c:manualLayout>
                  <c:x val="-3.3222916666666699E-2"/>
                  <c:y val="-8.7700555555555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15F-43E3-9408-FB367D372F43}"/>
                </c:ext>
              </c:extLst>
            </c:dLbl>
            <c:dLbl>
              <c:idx val="3"/>
              <c:layout>
                <c:manualLayout>
                  <c:x val="-3.3222916666666664E-2"/>
                  <c:y val="-0.105339444444444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15F-43E3-9408-FB367D372F43}"/>
                </c:ext>
              </c:extLst>
            </c:dLbl>
            <c:dLbl>
              <c:idx val="4"/>
              <c:layout>
                <c:manualLayout>
                  <c:x val="-3.3222916666666734E-2"/>
                  <c:y val="-0.108867222222222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15F-43E3-9408-FB367D372F43}"/>
                </c:ext>
              </c:extLst>
            </c:dLbl>
            <c:dLbl>
              <c:idx val="5"/>
              <c:layout>
                <c:manualLayout>
                  <c:x val="-3.3222916666666664E-2"/>
                  <c:y val="-0.112394999999999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15F-43E3-9408-FB367D372F43}"/>
                </c:ext>
              </c:extLst>
            </c:dLbl>
            <c:dLbl>
              <c:idx val="6"/>
              <c:layout>
                <c:manualLayout>
                  <c:x val="-3.3222916666666734E-2"/>
                  <c:y val="-0.130033888888888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15F-43E3-9408-FB367D372F4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report_tech_D!$P$39:$P$49</c:f>
              <c:numCache>
                <c:formatCode>0.00</c:formatCode>
                <c:ptCount val="11"/>
                <c:pt idx="0">
                  <c:v>1.2135282325329701E-2</c:v>
                </c:pt>
                <c:pt idx="1">
                  <c:v>2.0189195985738949E-2</c:v>
                </c:pt>
                <c:pt idx="2">
                  <c:v>3.0225344984532974E-2</c:v>
                </c:pt>
                <c:pt idx="3">
                  <c:v>4.1190041436737899E-2</c:v>
                </c:pt>
                <c:pt idx="4">
                  <c:v>5.9657204709540904E-2</c:v>
                </c:pt>
                <c:pt idx="5">
                  <c:v>7.78881510025934E-2</c:v>
                </c:pt>
                <c:pt idx="6">
                  <c:v>9.1664012214111953E-2</c:v>
                </c:pt>
                <c:pt idx="7">
                  <c:v>0.10130769495152424</c:v>
                </c:pt>
                <c:pt idx="8">
                  <c:v>0.1138480826464168</c:v>
                </c:pt>
                <c:pt idx="9">
                  <c:v>0.13761116636475293</c:v>
                </c:pt>
                <c:pt idx="10">
                  <c:v>0.18415718029765601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15F-43E3-9408-FB367D372F43}"/>
            </c:ext>
          </c:extLst>
        </c:ser>
        <c:ser>
          <c:idx val="2"/>
          <c:order val="5"/>
          <c:tx>
            <c:v>Curtailment 1 region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19050">
                <a:solidFill>
                  <a:schemeClr val="bg2">
                    <a:lumMod val="25000"/>
                  </a:schemeClr>
                </a:solidFill>
              </a:ln>
            </c:spPr>
          </c:marker>
          <c:dLbls>
            <c:dLbl>
              <c:idx val="1"/>
              <c:layout>
                <c:manualLayout>
                  <c:x val="-3.3222916666666699E-2"/>
                  <c:y val="-8.7700555555555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15F-43E3-9408-FB367D372F43}"/>
                </c:ext>
              </c:extLst>
            </c:dLbl>
            <c:dLbl>
              <c:idx val="2"/>
              <c:layout>
                <c:manualLayout>
                  <c:x val="-3.498680555555559E-2"/>
                  <c:y val="-0.115922777777777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15F-43E3-9408-FB367D372F43}"/>
                </c:ext>
              </c:extLst>
            </c:dLbl>
            <c:dLbl>
              <c:idx val="3"/>
              <c:layout>
                <c:manualLayout>
                  <c:x val="-3.3222916666666664E-2"/>
                  <c:y val="-0.122978333333333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15F-43E3-9408-FB367D372F43}"/>
                </c:ext>
              </c:extLst>
            </c:dLbl>
            <c:dLbl>
              <c:idx val="4"/>
              <c:layout>
                <c:manualLayout>
                  <c:x val="-3.3222916666666734E-2"/>
                  <c:y val="-0.112394999999999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15F-43E3-9408-FB367D372F43}"/>
                </c:ext>
              </c:extLst>
            </c:dLbl>
            <c:dLbl>
              <c:idx val="5"/>
              <c:layout>
                <c:manualLayout>
                  <c:x val="-3.3222916666666664E-2"/>
                  <c:y val="-0.126506111111111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15F-43E3-9408-FB367D372F43}"/>
                </c:ext>
              </c:extLst>
            </c:dLbl>
            <c:dLbl>
              <c:idx val="6"/>
              <c:layout>
                <c:manualLayout>
                  <c:x val="-3.3222916666666734E-2"/>
                  <c:y val="-0.133561666666666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15F-43E3-9408-FB367D372F4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report_tech_M!$E$39:$E$49</c:f>
              <c:numCache>
                <c:formatCode>0.00</c:formatCode>
                <c:ptCount val="11"/>
                <c:pt idx="1">
                  <c:v>2.412777742385401E-2</c:v>
                </c:pt>
                <c:pt idx="2">
                  <c:v>3.6911973078595645E-2</c:v>
                </c:pt>
                <c:pt idx="3">
                  <c:v>5.5317787957186657E-2</c:v>
                </c:pt>
                <c:pt idx="4">
                  <c:v>7.8215148988548533E-2</c:v>
                </c:pt>
                <c:pt idx="5">
                  <c:v>9.3484773441398716E-2</c:v>
                </c:pt>
                <c:pt idx="6">
                  <c:v>0.11099998851667732</c:v>
                </c:pt>
                <c:pt idx="7">
                  <c:v>0.12543992127716888</c:v>
                </c:pt>
                <c:pt idx="8">
                  <c:v>0.14632963513611816</c:v>
                </c:pt>
                <c:pt idx="9">
                  <c:v>0.17568778154431289</c:v>
                </c:pt>
                <c:pt idx="10">
                  <c:v>0.21790699135613234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15F-43E3-9408-FB367D372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36352"/>
        <c:axId val="116434432"/>
      </c:scatterChart>
      <c:catAx>
        <c:axId val="1164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de-DE"/>
                  <a:t>Share of variable renewables in final consumer demand in percent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116415872"/>
        <c:crosses val="autoZero"/>
        <c:auto val="1"/>
        <c:lblAlgn val="ctr"/>
        <c:lblOffset val="100"/>
        <c:noMultiLvlLbl val="0"/>
      </c:catAx>
      <c:valAx>
        <c:axId val="116415872"/>
        <c:scaling>
          <c:orientation val="minMax"/>
          <c:max val="1200"/>
          <c:min val="0"/>
        </c:scaling>
        <c:delete val="0"/>
        <c:axPos val="l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Storage Energy capacity in GWh</a:t>
                </a:r>
              </a:p>
              <a:p>
                <a:pPr>
                  <a:defRPr/>
                </a:pPr>
                <a:r>
                  <a:rPr lang="de-DE"/>
                  <a:t>Storage Power capacity in GW</a:t>
                </a:r>
              </a:p>
            </c:rich>
          </c:tx>
          <c:layout>
            <c:manualLayout>
              <c:xMode val="edge"/>
              <c:yMode val="edge"/>
              <c:x val="1.4283950617283948E-3"/>
              <c:y val="8.0685833333333332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</c:spPr>
        <c:crossAx val="116413568"/>
        <c:crosses val="autoZero"/>
        <c:crossBetween val="between"/>
        <c:majorUnit val="100"/>
      </c:valAx>
      <c:valAx>
        <c:axId val="116434432"/>
        <c:scaling>
          <c:orientation val="minMax"/>
          <c:max val="0.24000000000000002"/>
          <c:min val="0"/>
        </c:scaling>
        <c:delete val="0"/>
        <c:axPos val="r"/>
        <c:majorGridlines>
          <c:spPr>
            <a:ln>
              <a:solidFill>
                <a:schemeClr val="bg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de-DE"/>
                  <a:t>Renewable curtailment in percent</a:t>
                </a:r>
              </a:p>
            </c:rich>
          </c:tx>
          <c:layout>
            <c:manualLayout>
              <c:xMode val="edge"/>
              <c:yMode val="edge"/>
              <c:x val="0.9642162247474747"/>
              <c:y val="6.1470959595959607E-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116436352"/>
        <c:crosses val="max"/>
        <c:crossBetween val="midCat"/>
        <c:majorUnit val="2.0000000000000011E-2"/>
      </c:valAx>
      <c:valAx>
        <c:axId val="11643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6434432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009154040404071E-3"/>
          <c:y val="0.88355757575757565"/>
          <c:w val="0.98460258838383818"/>
          <c:h val="9.7199999999999995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>
          <a:solidFill>
            <a:sysClr val="windowText" lastClr="000000"/>
          </a:solidFill>
          <a:latin typeface="Caladea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</xdr:row>
      <xdr:rowOff>0</xdr:rowOff>
    </xdr:from>
    <xdr:to>
      <xdr:col>8</xdr:col>
      <xdr:colOff>295275</xdr:colOff>
      <xdr:row>22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4</xdr:row>
      <xdr:rowOff>9525</xdr:rowOff>
    </xdr:from>
    <xdr:to>
      <xdr:col>16</xdr:col>
      <xdr:colOff>733425</xdr:colOff>
      <xdr:row>22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78438</xdr:colOff>
      <xdr:row>25</xdr:row>
      <xdr:rowOff>100851</xdr:rowOff>
    </xdr:from>
    <xdr:to>
      <xdr:col>15</xdr:col>
      <xdr:colOff>728382</xdr:colOff>
      <xdr:row>58</xdr:row>
      <xdr:rowOff>145677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</xdr:row>
      <xdr:rowOff>0</xdr:rowOff>
    </xdr:from>
    <xdr:to>
      <xdr:col>8</xdr:col>
      <xdr:colOff>295275</xdr:colOff>
      <xdr:row>22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231F7D-B214-4EB9-88D1-EAAD40239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4</xdr:row>
      <xdr:rowOff>9525</xdr:rowOff>
    </xdr:from>
    <xdr:to>
      <xdr:col>16</xdr:col>
      <xdr:colOff>733425</xdr:colOff>
      <xdr:row>22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E551FC1-FC5F-4C62-A618-835CDE556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78438</xdr:colOff>
      <xdr:row>25</xdr:row>
      <xdr:rowOff>100851</xdr:rowOff>
    </xdr:from>
    <xdr:to>
      <xdr:col>9</xdr:col>
      <xdr:colOff>318438</xdr:colOff>
      <xdr:row>46</xdr:row>
      <xdr:rowOff>60351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B75D72C-489D-4B3B-A9A6-93EAEBD11AD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0</xdr:rowOff>
    </xdr:from>
    <xdr:to>
      <xdr:col>15</xdr:col>
      <xdr:colOff>97375</xdr:colOff>
      <xdr:row>33</xdr:row>
      <xdr:rowOff>53890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025" y="0"/>
          <a:ext cx="11327350" cy="634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54"/>
  <sheetViews>
    <sheetView workbookViewId="0">
      <selection activeCell="H3" sqref="H3"/>
    </sheetView>
  </sheetViews>
  <sheetFormatPr baseColWidth="10" defaultRowHeight="15" x14ac:dyDescent="0.25"/>
  <cols>
    <col min="1" max="1" width="41.140625" customWidth="1"/>
  </cols>
  <sheetData>
    <row r="2" spans="1:8" x14ac:dyDescent="0.25">
      <c r="D2" s="1" t="s">
        <v>19</v>
      </c>
      <c r="E2" s="1" t="s">
        <v>20</v>
      </c>
      <c r="F2" s="1" t="s">
        <v>18</v>
      </c>
      <c r="H2" s="1"/>
    </row>
    <row r="3" spans="1:8" x14ac:dyDescent="0.25">
      <c r="B3">
        <v>20</v>
      </c>
      <c r="C3" s="1" t="s">
        <v>17</v>
      </c>
      <c r="D3" s="1"/>
      <c r="E3" s="1"/>
      <c r="F3" s="1">
        <v>0</v>
      </c>
      <c r="G3">
        <f>B3/100</f>
        <v>0.2</v>
      </c>
      <c r="H3" s="1"/>
    </row>
    <row r="4" spans="1:8" x14ac:dyDescent="0.25">
      <c r="A4" s="1" t="s">
        <v>32</v>
      </c>
      <c r="B4" s="1" t="s">
        <v>1</v>
      </c>
      <c r="C4" s="1" t="s">
        <v>17</v>
      </c>
      <c r="D4" s="1"/>
      <c r="E4" s="1"/>
      <c r="F4" s="1">
        <v>0</v>
      </c>
      <c r="G4">
        <f t="shared" ref="G4:G19" si="0">B4/100</f>
        <v>0.25</v>
      </c>
      <c r="H4" s="1"/>
    </row>
    <row r="5" spans="1:8" x14ac:dyDescent="0.25">
      <c r="A5" s="1" t="s">
        <v>32</v>
      </c>
      <c r="B5" s="1" t="s">
        <v>2</v>
      </c>
      <c r="C5" s="1" t="s">
        <v>17</v>
      </c>
      <c r="D5" s="1"/>
      <c r="E5" s="1"/>
      <c r="F5" s="1">
        <v>0</v>
      </c>
      <c r="G5">
        <f t="shared" si="0"/>
        <v>0.3</v>
      </c>
      <c r="H5" s="1"/>
    </row>
    <row r="6" spans="1:8" x14ac:dyDescent="0.25">
      <c r="A6" s="1" t="s">
        <v>32</v>
      </c>
      <c r="B6" s="1" t="s">
        <v>3</v>
      </c>
      <c r="C6" s="1" t="s">
        <v>17</v>
      </c>
      <c r="D6" s="1"/>
      <c r="E6" s="1"/>
      <c r="F6">
        <v>4.6038915921655894</v>
      </c>
      <c r="G6">
        <f t="shared" si="0"/>
        <v>0.35</v>
      </c>
      <c r="H6" s="1"/>
    </row>
    <row r="7" spans="1:8" x14ac:dyDescent="0.25">
      <c r="A7" s="1" t="s">
        <v>32</v>
      </c>
      <c r="B7" s="1" t="s">
        <v>4</v>
      </c>
      <c r="C7" s="1" t="s">
        <v>17</v>
      </c>
      <c r="D7" s="1"/>
      <c r="E7" s="1"/>
      <c r="F7">
        <v>9.4047814871401645</v>
      </c>
      <c r="G7">
        <f t="shared" si="0"/>
        <v>0.4</v>
      </c>
      <c r="H7" s="1"/>
    </row>
    <row r="8" spans="1:8" x14ac:dyDescent="0.25">
      <c r="A8" s="1" t="s">
        <v>32</v>
      </c>
      <c r="B8" s="1" t="s">
        <v>5</v>
      </c>
      <c r="C8" s="1" t="s">
        <v>17</v>
      </c>
      <c r="D8" s="1"/>
      <c r="E8" s="1"/>
      <c r="F8">
        <v>19.963370777682265</v>
      </c>
      <c r="G8">
        <f t="shared" si="0"/>
        <v>0.45</v>
      </c>
      <c r="H8" s="1"/>
    </row>
    <row r="9" spans="1:8" x14ac:dyDescent="0.25">
      <c r="A9" s="1" t="s">
        <v>32</v>
      </c>
      <c r="B9" s="1" t="s">
        <v>6</v>
      </c>
      <c r="C9" s="1" t="s">
        <v>17</v>
      </c>
      <c r="F9">
        <v>34.86268009300548</v>
      </c>
      <c r="G9">
        <f t="shared" si="0"/>
        <v>0.5</v>
      </c>
    </row>
    <row r="10" spans="1:8" x14ac:dyDescent="0.25">
      <c r="A10" s="1" t="s">
        <v>32</v>
      </c>
      <c r="B10" s="1" t="s">
        <v>7</v>
      </c>
      <c r="C10" s="1" t="s">
        <v>17</v>
      </c>
      <c r="F10">
        <v>66.738819692480419</v>
      </c>
      <c r="G10">
        <f t="shared" si="0"/>
        <v>0.55000000000000004</v>
      </c>
    </row>
    <row r="11" spans="1:8" x14ac:dyDescent="0.25">
      <c r="A11" s="1" t="s">
        <v>32</v>
      </c>
      <c r="B11" s="1" t="s">
        <v>8</v>
      </c>
      <c r="C11" s="1" t="s">
        <v>17</v>
      </c>
      <c r="F11">
        <v>84.096602127245049</v>
      </c>
      <c r="G11">
        <f t="shared" si="0"/>
        <v>0.6</v>
      </c>
    </row>
    <row r="12" spans="1:8" x14ac:dyDescent="0.25">
      <c r="A12" s="1" t="s">
        <v>32</v>
      </c>
      <c r="B12" s="1" t="s">
        <v>9</v>
      </c>
      <c r="C12" s="1" t="s">
        <v>17</v>
      </c>
      <c r="F12">
        <v>117.7602182370584</v>
      </c>
      <c r="G12">
        <f t="shared" si="0"/>
        <v>0.65</v>
      </c>
    </row>
    <row r="13" spans="1:8" x14ac:dyDescent="0.25">
      <c r="A13" s="1" t="s">
        <v>32</v>
      </c>
      <c r="B13" s="1" t="s">
        <v>10</v>
      </c>
      <c r="C13" s="1" t="s">
        <v>17</v>
      </c>
      <c r="F13">
        <v>167.31567331023328</v>
      </c>
      <c r="G13">
        <f t="shared" si="0"/>
        <v>0.7</v>
      </c>
    </row>
    <row r="14" spans="1:8" x14ac:dyDescent="0.25">
      <c r="A14" s="1" t="s">
        <v>32</v>
      </c>
      <c r="B14" s="1" t="s">
        <v>11</v>
      </c>
      <c r="C14" s="1" t="s">
        <v>17</v>
      </c>
      <c r="F14">
        <v>241.40839945696644</v>
      </c>
      <c r="G14">
        <f t="shared" si="0"/>
        <v>0.75</v>
      </c>
    </row>
    <row r="15" spans="1:8" x14ac:dyDescent="0.25">
      <c r="A15" s="1" t="s">
        <v>32</v>
      </c>
      <c r="B15" s="1" t="s">
        <v>12</v>
      </c>
      <c r="C15" s="1" t="s">
        <v>17</v>
      </c>
      <c r="F15">
        <v>337.05073901179833</v>
      </c>
      <c r="G15">
        <f t="shared" si="0"/>
        <v>0.8</v>
      </c>
    </row>
    <row r="16" spans="1:8" x14ac:dyDescent="0.25">
      <c r="A16" s="1" t="s">
        <v>32</v>
      </c>
      <c r="B16" s="1" t="s">
        <v>13</v>
      </c>
      <c r="C16" s="1" t="s">
        <v>17</v>
      </c>
      <c r="F16">
        <v>453.48878154759933</v>
      </c>
      <c r="G16">
        <f t="shared" si="0"/>
        <v>0.85</v>
      </c>
    </row>
    <row r="17" spans="1:8" x14ac:dyDescent="0.25">
      <c r="A17" s="1" t="s">
        <v>32</v>
      </c>
      <c r="B17" s="1" t="s">
        <v>14</v>
      </c>
      <c r="C17" s="1" t="s">
        <v>17</v>
      </c>
      <c r="F17">
        <v>573.29806541502944</v>
      </c>
      <c r="G17">
        <f t="shared" si="0"/>
        <v>0.9</v>
      </c>
    </row>
    <row r="18" spans="1:8" x14ac:dyDescent="0.25">
      <c r="A18" s="1" t="s">
        <v>32</v>
      </c>
      <c r="B18" s="1" t="s">
        <v>15</v>
      </c>
      <c r="C18" s="1" t="s">
        <v>17</v>
      </c>
      <c r="F18">
        <v>1101.0029072730281</v>
      </c>
      <c r="G18">
        <f t="shared" si="0"/>
        <v>0.95</v>
      </c>
    </row>
    <row r="19" spans="1:8" x14ac:dyDescent="0.25">
      <c r="A19" s="1" t="s">
        <v>32</v>
      </c>
      <c r="B19" s="1" t="s">
        <v>16</v>
      </c>
      <c r="C19" s="1" t="s">
        <v>17</v>
      </c>
      <c r="F19">
        <v>5349.8986075255507</v>
      </c>
      <c r="G19">
        <f t="shared" si="0"/>
        <v>1</v>
      </c>
    </row>
    <row r="20" spans="1:8" x14ac:dyDescent="0.25">
      <c r="B20">
        <v>20</v>
      </c>
      <c r="C20" s="1" t="s">
        <v>17</v>
      </c>
      <c r="D20" s="1"/>
      <c r="E20" s="1"/>
      <c r="F20" s="1">
        <v>0</v>
      </c>
      <c r="H20" s="1"/>
    </row>
    <row r="21" spans="1:8" x14ac:dyDescent="0.25">
      <c r="A21" s="1" t="s">
        <v>32</v>
      </c>
      <c r="B21" s="1" t="s">
        <v>1</v>
      </c>
      <c r="C21" s="1" t="s">
        <v>17</v>
      </c>
      <c r="D21" s="1"/>
      <c r="E21" s="1"/>
      <c r="F21" s="1">
        <v>0</v>
      </c>
      <c r="H21" s="1"/>
    </row>
    <row r="22" spans="1:8" x14ac:dyDescent="0.25">
      <c r="A22" s="1" t="s">
        <v>32</v>
      </c>
      <c r="B22" s="1" t="s">
        <v>2</v>
      </c>
      <c r="C22" s="1" t="s">
        <v>17</v>
      </c>
      <c r="D22" s="1"/>
      <c r="E22" s="1"/>
      <c r="F22" s="1">
        <v>0</v>
      </c>
      <c r="H22" s="1"/>
    </row>
    <row r="23" spans="1:8" x14ac:dyDescent="0.25">
      <c r="A23" s="1" t="s">
        <v>32</v>
      </c>
      <c r="B23" s="1" t="s">
        <v>3</v>
      </c>
      <c r="C23" s="1" t="s">
        <v>17</v>
      </c>
      <c r="D23" s="1"/>
      <c r="E23" s="1"/>
      <c r="F23">
        <v>1.6832971899189142</v>
      </c>
      <c r="H23" s="1"/>
    </row>
    <row r="24" spans="1:8" x14ac:dyDescent="0.25">
      <c r="A24" s="1" t="s">
        <v>32</v>
      </c>
      <c r="B24" s="1" t="s">
        <v>4</v>
      </c>
      <c r="C24" s="1" t="s">
        <v>17</v>
      </c>
      <c r="D24" s="1"/>
      <c r="E24" s="1"/>
      <c r="F24">
        <v>3.1810745153350242</v>
      </c>
      <c r="H24" s="1"/>
    </row>
    <row r="25" spans="1:8" x14ac:dyDescent="0.25">
      <c r="A25" s="1" t="s">
        <v>32</v>
      </c>
      <c r="B25" s="1" t="s">
        <v>5</v>
      </c>
      <c r="C25" s="1" t="s">
        <v>17</v>
      </c>
      <c r="D25" s="1"/>
      <c r="E25" s="1"/>
      <c r="F25">
        <v>5.4338196080728887</v>
      </c>
      <c r="H25" s="1"/>
    </row>
    <row r="26" spans="1:8" x14ac:dyDescent="0.25">
      <c r="A26" s="1" t="s">
        <v>33</v>
      </c>
      <c r="B26" s="1" t="s">
        <v>6</v>
      </c>
      <c r="C26" s="1" t="s">
        <v>17</v>
      </c>
      <c r="F26">
        <v>7.7491884201820724</v>
      </c>
    </row>
    <row r="27" spans="1:8" x14ac:dyDescent="0.25">
      <c r="A27" s="1" t="s">
        <v>33</v>
      </c>
      <c r="B27" s="1" t="s">
        <v>7</v>
      </c>
      <c r="C27" s="1" t="s">
        <v>17</v>
      </c>
      <c r="F27">
        <v>12.011737909476146</v>
      </c>
    </row>
    <row r="28" spans="1:8" x14ac:dyDescent="0.25">
      <c r="A28" s="1" t="s">
        <v>33</v>
      </c>
      <c r="B28" s="1" t="s">
        <v>8</v>
      </c>
      <c r="C28" s="1" t="s">
        <v>17</v>
      </c>
      <c r="F28">
        <v>12.540935289861869</v>
      </c>
    </row>
    <row r="29" spans="1:8" x14ac:dyDescent="0.25">
      <c r="A29" s="1" t="s">
        <v>33</v>
      </c>
      <c r="B29" s="1" t="s">
        <v>9</v>
      </c>
      <c r="C29" s="1" t="s">
        <v>17</v>
      </c>
      <c r="F29">
        <v>15.45427819671114</v>
      </c>
    </row>
    <row r="30" spans="1:8" x14ac:dyDescent="0.25">
      <c r="A30" s="1" t="s">
        <v>33</v>
      </c>
      <c r="B30" s="1" t="s">
        <v>10</v>
      </c>
      <c r="C30" s="1" t="s">
        <v>17</v>
      </c>
      <c r="F30">
        <v>22.149330680733641</v>
      </c>
    </row>
    <row r="31" spans="1:8" x14ac:dyDescent="0.25">
      <c r="A31" s="1" t="s">
        <v>33</v>
      </c>
      <c r="B31" s="1" t="s">
        <v>11</v>
      </c>
      <c r="C31" s="1" t="s">
        <v>17</v>
      </c>
      <c r="F31">
        <v>34.112445297648719</v>
      </c>
    </row>
    <row r="32" spans="1:8" x14ac:dyDescent="0.25">
      <c r="A32" s="1" t="s">
        <v>33</v>
      </c>
      <c r="B32" s="1" t="s">
        <v>12</v>
      </c>
      <c r="C32" s="1" t="s">
        <v>17</v>
      </c>
      <c r="F32">
        <v>45.147321503628397</v>
      </c>
    </row>
    <row r="33" spans="1:6" x14ac:dyDescent="0.25">
      <c r="A33" s="1" t="s">
        <v>33</v>
      </c>
      <c r="B33" s="1" t="s">
        <v>13</v>
      </c>
      <c r="C33" s="1" t="s">
        <v>17</v>
      </c>
      <c r="F33">
        <v>52.619361368716682</v>
      </c>
    </row>
    <row r="34" spans="1:6" x14ac:dyDescent="0.25">
      <c r="A34" s="1" t="s">
        <v>33</v>
      </c>
      <c r="B34" s="1" t="s">
        <v>14</v>
      </c>
      <c r="C34" s="1" t="s">
        <v>17</v>
      </c>
      <c r="F34">
        <v>56.49929704566923</v>
      </c>
    </row>
    <row r="35" spans="1:6" x14ac:dyDescent="0.25">
      <c r="A35" s="1" t="s">
        <v>33</v>
      </c>
      <c r="B35" s="1" t="s">
        <v>15</v>
      </c>
      <c r="C35" s="1" t="s">
        <v>17</v>
      </c>
      <c r="F35">
        <v>63.918378600121969</v>
      </c>
    </row>
    <row r="36" spans="1:6" x14ac:dyDescent="0.25">
      <c r="A36" s="1" t="s">
        <v>33</v>
      </c>
      <c r="B36" s="1" t="s">
        <v>16</v>
      </c>
      <c r="C36" s="1" t="s">
        <v>17</v>
      </c>
      <c r="F36">
        <v>100.28890279047621</v>
      </c>
    </row>
    <row r="37" spans="1:6" x14ac:dyDescent="0.25">
      <c r="A37" s="1"/>
      <c r="B37" s="1"/>
      <c r="C37" s="1"/>
    </row>
    <row r="38" spans="1:6" x14ac:dyDescent="0.25">
      <c r="A38" s="1"/>
      <c r="B38" s="1"/>
      <c r="C38" s="1"/>
    </row>
    <row r="39" spans="1:6" x14ac:dyDescent="0.25">
      <c r="A39" s="1"/>
      <c r="B39" s="1"/>
      <c r="C39" s="1"/>
    </row>
    <row r="40" spans="1:6" x14ac:dyDescent="0.25">
      <c r="A40" s="1"/>
      <c r="B40" s="1"/>
      <c r="C40" s="1"/>
    </row>
    <row r="41" spans="1:6" x14ac:dyDescent="0.25">
      <c r="A41" s="1"/>
      <c r="B41" s="1"/>
      <c r="C41" s="1"/>
    </row>
    <row r="42" spans="1:6" x14ac:dyDescent="0.25">
      <c r="A42" s="1"/>
      <c r="B42" s="1"/>
      <c r="C42" s="1"/>
    </row>
    <row r="43" spans="1:6" x14ac:dyDescent="0.25">
      <c r="A43" s="1"/>
      <c r="B43" s="1"/>
      <c r="C43" s="1"/>
    </row>
    <row r="44" spans="1:6" x14ac:dyDescent="0.25">
      <c r="A44" s="1"/>
      <c r="B44" s="1"/>
      <c r="C44" s="1"/>
    </row>
    <row r="45" spans="1:6" x14ac:dyDescent="0.25">
      <c r="A45" s="1"/>
      <c r="B45" s="1"/>
      <c r="C45" s="1"/>
    </row>
    <row r="46" spans="1:6" x14ac:dyDescent="0.25">
      <c r="A46" s="1"/>
      <c r="B46" s="1"/>
      <c r="C46" s="1"/>
    </row>
    <row r="47" spans="1:6" x14ac:dyDescent="0.25">
      <c r="A47" s="1"/>
      <c r="B47" s="1"/>
      <c r="C47" s="1"/>
    </row>
    <row r="48" spans="1:6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9"/>
  <sheetViews>
    <sheetView topLeftCell="A31" workbookViewId="0">
      <selection activeCell="D54" sqref="D54"/>
    </sheetView>
  </sheetViews>
  <sheetFormatPr baseColWidth="10" defaultRowHeight="15" x14ac:dyDescent="0.25"/>
  <cols>
    <col min="1" max="1" width="43.42578125" customWidth="1"/>
    <col min="5" max="10" width="0" hidden="1" customWidth="1"/>
    <col min="17" max="18" width="12" bestFit="1" customWidth="1"/>
    <col min="19" max="19" width="23.42578125" customWidth="1"/>
  </cols>
  <sheetData>
    <row r="1" spans="1:18" x14ac:dyDescent="0.25">
      <c r="D1" s="1" t="s">
        <v>21</v>
      </c>
      <c r="E1" s="1" t="s">
        <v>21</v>
      </c>
      <c r="F1" s="1" t="s">
        <v>21</v>
      </c>
      <c r="G1" s="1" t="s">
        <v>21</v>
      </c>
      <c r="H1" s="1" t="s">
        <v>21</v>
      </c>
      <c r="I1" s="1" t="s">
        <v>21</v>
      </c>
      <c r="J1" s="1" t="s">
        <v>22</v>
      </c>
      <c r="K1" s="1" t="s">
        <v>22</v>
      </c>
      <c r="L1" s="1" t="s">
        <v>22</v>
      </c>
      <c r="M1" s="1" t="s">
        <v>22</v>
      </c>
      <c r="N1" s="1" t="s">
        <v>22</v>
      </c>
      <c r="O1" s="1" t="s">
        <v>22</v>
      </c>
      <c r="P1" t="s">
        <v>21</v>
      </c>
      <c r="Q1" t="s">
        <v>22</v>
      </c>
      <c r="R1" t="s">
        <v>37</v>
      </c>
    </row>
    <row r="2" spans="1:18" x14ac:dyDescent="0.25"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t="s">
        <v>34</v>
      </c>
      <c r="Q2" t="s">
        <v>34</v>
      </c>
    </row>
    <row r="3" spans="1:18" x14ac:dyDescent="0.25">
      <c r="A3" s="1" t="s">
        <v>29</v>
      </c>
      <c r="B3" s="1" t="s">
        <v>0</v>
      </c>
      <c r="C3" s="1" t="s">
        <v>17</v>
      </c>
      <c r="D3">
        <v>25.433283207714929</v>
      </c>
      <c r="O3">
        <v>32.513787200312422</v>
      </c>
      <c r="P3">
        <f>SUM(D3:I3)</f>
        <v>25.433283207714929</v>
      </c>
      <c r="Q3">
        <f>SUM(J3:O3)</f>
        <v>32.513787200312422</v>
      </c>
    </row>
    <row r="4" spans="1:18" x14ac:dyDescent="0.25">
      <c r="A4" s="1" t="s">
        <v>29</v>
      </c>
      <c r="B4" s="1" t="s">
        <v>1</v>
      </c>
      <c r="C4" s="1" t="s">
        <v>17</v>
      </c>
      <c r="D4">
        <v>40.283041472598143</v>
      </c>
      <c r="O4">
        <v>35.700000000000003</v>
      </c>
      <c r="P4">
        <f t="shared" ref="P4:P19" si="0">SUM(D4:I4)</f>
        <v>40.283041472598143</v>
      </c>
      <c r="Q4">
        <f t="shared" ref="Q4:Q19" si="1">SUM(J4:O4)</f>
        <v>35.700000000000003</v>
      </c>
    </row>
    <row r="5" spans="1:18" x14ac:dyDescent="0.25">
      <c r="A5" s="1" t="s">
        <v>29</v>
      </c>
      <c r="B5" s="1" t="s">
        <v>2</v>
      </c>
      <c r="C5" s="1" t="s">
        <v>17</v>
      </c>
      <c r="D5">
        <v>60.692858842937227</v>
      </c>
      <c r="E5">
        <v>0.22676512620355593</v>
      </c>
      <c r="O5">
        <v>35.700000000000003</v>
      </c>
      <c r="P5">
        <f t="shared" si="0"/>
        <v>60.91962396914078</v>
      </c>
      <c r="Q5">
        <f t="shared" si="1"/>
        <v>35.700000000000003</v>
      </c>
    </row>
    <row r="6" spans="1:18" x14ac:dyDescent="0.25">
      <c r="A6" s="1" t="s">
        <v>29</v>
      </c>
      <c r="B6" s="1" t="s">
        <v>3</v>
      </c>
      <c r="C6" s="1" t="s">
        <v>17</v>
      </c>
      <c r="D6">
        <v>60.692858842937227</v>
      </c>
      <c r="E6">
        <v>8.5240144771551076</v>
      </c>
      <c r="N6">
        <v>8.8495598588779902</v>
      </c>
      <c r="O6">
        <v>35.700000000000003</v>
      </c>
      <c r="P6">
        <f t="shared" si="0"/>
        <v>69.216873320092333</v>
      </c>
      <c r="Q6">
        <f t="shared" si="1"/>
        <v>44.549559858877991</v>
      </c>
    </row>
    <row r="7" spans="1:18" x14ac:dyDescent="0.25">
      <c r="A7" s="1" t="s">
        <v>29</v>
      </c>
      <c r="B7" s="1" t="s">
        <v>4</v>
      </c>
      <c r="C7" s="1" t="s">
        <v>17</v>
      </c>
      <c r="D7">
        <v>60.692858842937227</v>
      </c>
      <c r="E7">
        <v>11.183820686915755</v>
      </c>
      <c r="N7">
        <v>21.684551596145337</v>
      </c>
      <c r="O7">
        <v>35.700000000000003</v>
      </c>
      <c r="P7">
        <f t="shared" si="0"/>
        <v>71.876679529852979</v>
      </c>
      <c r="Q7">
        <f t="shared" si="1"/>
        <v>57.384551596145343</v>
      </c>
    </row>
    <row r="8" spans="1:18" x14ac:dyDescent="0.25">
      <c r="A8" s="1" t="s">
        <v>29</v>
      </c>
      <c r="B8" s="1" t="s">
        <v>5</v>
      </c>
      <c r="C8" s="1" t="s">
        <v>17</v>
      </c>
      <c r="D8">
        <v>60.692858842937227</v>
      </c>
      <c r="E8">
        <v>13.870358603482533</v>
      </c>
      <c r="N8">
        <v>35.387680394227395</v>
      </c>
      <c r="O8">
        <v>35.700000000000003</v>
      </c>
      <c r="P8">
        <f t="shared" si="0"/>
        <v>74.563217446419756</v>
      </c>
      <c r="Q8">
        <f t="shared" si="1"/>
        <v>71.087680394227391</v>
      </c>
    </row>
    <row r="9" spans="1:18" x14ac:dyDescent="0.25">
      <c r="A9" s="1" t="s">
        <v>29</v>
      </c>
      <c r="B9" s="1" t="s">
        <v>6</v>
      </c>
      <c r="C9" s="1" t="s">
        <v>17</v>
      </c>
      <c r="D9">
        <v>60.692858842937227</v>
      </c>
      <c r="E9">
        <v>4.9638220836564937</v>
      </c>
      <c r="F9">
        <v>13.432800411468925</v>
      </c>
      <c r="N9">
        <v>48.740068627642209</v>
      </c>
      <c r="O9">
        <v>35.700000000000003</v>
      </c>
      <c r="P9">
        <f t="shared" si="0"/>
        <v>79.089481338062654</v>
      </c>
      <c r="Q9">
        <f t="shared" si="1"/>
        <v>84.440068627642205</v>
      </c>
    </row>
    <row r="10" spans="1:18" x14ac:dyDescent="0.25">
      <c r="A10" s="1" t="s">
        <v>29</v>
      </c>
      <c r="B10" s="1" t="s">
        <v>7</v>
      </c>
      <c r="C10" s="1" t="s">
        <v>17</v>
      </c>
      <c r="D10">
        <v>60.692858842937227</v>
      </c>
      <c r="E10">
        <v>7.3614379319867718</v>
      </c>
      <c r="F10">
        <v>27.270084878696323</v>
      </c>
      <c r="L10">
        <v>5.6409351998392125</v>
      </c>
      <c r="N10">
        <v>51</v>
      </c>
      <c r="O10">
        <v>35.700000000000003</v>
      </c>
      <c r="P10">
        <f t="shared" si="0"/>
        <v>95.324381653620321</v>
      </c>
      <c r="Q10">
        <f t="shared" si="1"/>
        <v>92.340935199839208</v>
      </c>
    </row>
    <row r="11" spans="1:18" x14ac:dyDescent="0.25">
      <c r="A11" s="1" t="s">
        <v>29</v>
      </c>
      <c r="B11" s="1" t="s">
        <v>8</v>
      </c>
      <c r="C11" s="1" t="s">
        <v>17</v>
      </c>
      <c r="D11">
        <v>60.692858842937227</v>
      </c>
      <c r="E11">
        <v>5.579775126463006</v>
      </c>
      <c r="F11">
        <v>33.485715223689503</v>
      </c>
      <c r="G11">
        <v>4.5488179568975955</v>
      </c>
      <c r="L11">
        <v>20.682847015421661</v>
      </c>
      <c r="N11">
        <v>51</v>
      </c>
      <c r="O11">
        <v>35.700000000000003</v>
      </c>
      <c r="P11">
        <f t="shared" si="0"/>
        <v>104.30716714998734</v>
      </c>
      <c r="Q11">
        <f t="shared" si="1"/>
        <v>107.38284701542166</v>
      </c>
    </row>
    <row r="12" spans="1:18" x14ac:dyDescent="0.25">
      <c r="A12" s="1" t="s">
        <v>29</v>
      </c>
      <c r="B12" s="1" t="s">
        <v>9</v>
      </c>
      <c r="C12" s="1" t="s">
        <v>17</v>
      </c>
      <c r="D12">
        <v>60.692858842937227</v>
      </c>
      <c r="E12">
        <v>6.6123865070044285</v>
      </c>
      <c r="F12">
        <v>33.485715223689503</v>
      </c>
      <c r="G12">
        <v>10.515633340162465</v>
      </c>
      <c r="L12">
        <v>39.05565534770421</v>
      </c>
      <c r="N12">
        <v>51</v>
      </c>
      <c r="O12">
        <v>35.700000000000003</v>
      </c>
      <c r="P12">
        <f t="shared" si="0"/>
        <v>111.30659391379363</v>
      </c>
      <c r="Q12">
        <f t="shared" si="1"/>
        <v>125.75565534770421</v>
      </c>
    </row>
    <row r="13" spans="1:18" x14ac:dyDescent="0.25">
      <c r="A13" s="1" t="s">
        <v>29</v>
      </c>
      <c r="B13" s="1" t="s">
        <v>10</v>
      </c>
      <c r="C13" s="1" t="s">
        <v>17</v>
      </c>
      <c r="D13">
        <v>60.692858842937227</v>
      </c>
      <c r="E13">
        <v>12.955242488262327</v>
      </c>
      <c r="F13">
        <v>33.485715223689503</v>
      </c>
      <c r="G13">
        <v>16.956984831792333</v>
      </c>
      <c r="L13">
        <v>40.800000000000004</v>
      </c>
      <c r="M13">
        <v>17.721953369589755</v>
      </c>
      <c r="N13">
        <v>51</v>
      </c>
      <c r="O13">
        <v>35.700000000000003</v>
      </c>
      <c r="P13">
        <f t="shared" si="0"/>
        <v>124.09080138668139</v>
      </c>
      <c r="Q13">
        <f t="shared" si="1"/>
        <v>145.22195336958976</v>
      </c>
    </row>
    <row r="14" spans="1:18" x14ac:dyDescent="0.25">
      <c r="A14" s="1" t="s">
        <v>29</v>
      </c>
      <c r="B14" s="1" t="s">
        <v>11</v>
      </c>
      <c r="C14" s="1" t="s">
        <v>17</v>
      </c>
      <c r="D14">
        <v>60.692858842937227</v>
      </c>
      <c r="E14">
        <v>17.65803798045593</v>
      </c>
      <c r="F14">
        <v>33.485715223689503</v>
      </c>
      <c r="G14">
        <v>18.922134948603819</v>
      </c>
      <c r="I14">
        <v>0.38171193639577722</v>
      </c>
      <c r="L14">
        <v>40.800000000000004</v>
      </c>
      <c r="M14">
        <v>43.773948024824648</v>
      </c>
      <c r="N14">
        <v>51</v>
      </c>
      <c r="O14">
        <v>35.700000000000003</v>
      </c>
      <c r="P14">
        <f t="shared" si="0"/>
        <v>131.14045893208228</v>
      </c>
      <c r="Q14">
        <f t="shared" si="1"/>
        <v>171.27394802482468</v>
      </c>
    </row>
    <row r="15" spans="1:18" x14ac:dyDescent="0.25">
      <c r="A15" s="1" t="s">
        <v>29</v>
      </c>
      <c r="B15" s="1" t="s">
        <v>12</v>
      </c>
      <c r="C15" s="1" t="s">
        <v>17</v>
      </c>
      <c r="D15">
        <v>60.692858842937227</v>
      </c>
      <c r="E15">
        <v>29.158173058301735</v>
      </c>
      <c r="F15">
        <v>33.485715223689503</v>
      </c>
      <c r="G15">
        <v>13.652717133407272</v>
      </c>
      <c r="I15">
        <v>4.5258616501224314</v>
      </c>
      <c r="L15">
        <v>40.800000000000004</v>
      </c>
      <c r="M15">
        <v>71.400000000000006</v>
      </c>
      <c r="N15">
        <v>51</v>
      </c>
      <c r="O15">
        <v>35.700000000000003</v>
      </c>
      <c r="P15">
        <f t="shared" si="0"/>
        <v>141.51532590845818</v>
      </c>
      <c r="Q15">
        <f t="shared" si="1"/>
        <v>198.90000000000003</v>
      </c>
    </row>
    <row r="16" spans="1:18" x14ac:dyDescent="0.25">
      <c r="A16" s="1" t="s">
        <v>29</v>
      </c>
      <c r="B16" s="1" t="s">
        <v>13</v>
      </c>
      <c r="C16" s="1" t="s">
        <v>17</v>
      </c>
      <c r="D16">
        <v>60.692858842937227</v>
      </c>
      <c r="E16">
        <v>64.273701412289498</v>
      </c>
      <c r="F16">
        <v>33.485715223689503</v>
      </c>
      <c r="G16">
        <v>13.370045265263624</v>
      </c>
      <c r="H16">
        <v>3.9329029869336303</v>
      </c>
      <c r="K16">
        <v>22.521639985891074</v>
      </c>
      <c r="L16">
        <v>40.800000000000004</v>
      </c>
      <c r="M16">
        <v>71.400000000000006</v>
      </c>
      <c r="N16">
        <v>51</v>
      </c>
      <c r="O16">
        <v>35.700000000000003</v>
      </c>
      <c r="P16">
        <f t="shared" si="0"/>
        <v>175.75522373111349</v>
      </c>
      <c r="Q16">
        <f t="shared" si="1"/>
        <v>221.42163998589109</v>
      </c>
    </row>
    <row r="17" spans="1:18" x14ac:dyDescent="0.25">
      <c r="A17" s="1" t="s">
        <v>29</v>
      </c>
      <c r="B17" s="1" t="s">
        <v>14</v>
      </c>
      <c r="C17" s="1" t="s">
        <v>17</v>
      </c>
      <c r="D17">
        <v>60.692858842937227</v>
      </c>
      <c r="E17">
        <v>69.064287648859604</v>
      </c>
      <c r="F17">
        <v>33.485715223689503</v>
      </c>
      <c r="G17">
        <v>27.542144750820476</v>
      </c>
      <c r="H17">
        <v>4.0830644477423776</v>
      </c>
      <c r="K17">
        <v>70.305862855158594</v>
      </c>
      <c r="L17">
        <v>40.800000000000004</v>
      </c>
      <c r="M17">
        <v>71.400000000000006</v>
      </c>
      <c r="N17">
        <v>51</v>
      </c>
      <c r="O17">
        <v>35.700000000000003</v>
      </c>
      <c r="P17">
        <f t="shared" si="0"/>
        <v>194.86807091404921</v>
      </c>
      <c r="Q17">
        <f t="shared" si="1"/>
        <v>269.20586285515861</v>
      </c>
    </row>
    <row r="18" spans="1:18" x14ac:dyDescent="0.25">
      <c r="A18" s="1" t="s">
        <v>29</v>
      </c>
      <c r="B18" s="1" t="s">
        <v>15</v>
      </c>
      <c r="C18" s="1" t="s">
        <v>17</v>
      </c>
      <c r="D18">
        <v>60.692858842937227</v>
      </c>
      <c r="E18">
        <v>69.064287648859604</v>
      </c>
      <c r="F18">
        <v>33.485715223689503</v>
      </c>
      <c r="G18">
        <v>31.937388282891373</v>
      </c>
      <c r="H18">
        <v>31.072098050518392</v>
      </c>
      <c r="J18">
        <v>35.835615070460889</v>
      </c>
      <c r="K18">
        <v>84.15</v>
      </c>
      <c r="L18">
        <v>40.800000000000004</v>
      </c>
      <c r="M18">
        <v>71.400000000000006</v>
      </c>
      <c r="N18">
        <v>51</v>
      </c>
      <c r="O18">
        <v>35.700000000000003</v>
      </c>
      <c r="P18">
        <f t="shared" si="0"/>
        <v>226.25234804889612</v>
      </c>
      <c r="Q18">
        <f t="shared" si="1"/>
        <v>318.88561507046091</v>
      </c>
    </row>
    <row r="19" spans="1:18" x14ac:dyDescent="0.25">
      <c r="A19" s="1" t="s">
        <v>29</v>
      </c>
      <c r="B19" s="1" t="s">
        <v>16</v>
      </c>
      <c r="C19" s="1" t="s">
        <v>17</v>
      </c>
      <c r="D19">
        <v>60.692858842937227</v>
      </c>
      <c r="E19">
        <v>69.064287648859604</v>
      </c>
      <c r="F19">
        <v>33.485715223689503</v>
      </c>
      <c r="G19">
        <v>58.600001641456629</v>
      </c>
      <c r="H19">
        <v>41.857144029611881</v>
      </c>
      <c r="I19">
        <v>29.300000820728314</v>
      </c>
      <c r="J19">
        <v>73.95</v>
      </c>
      <c r="K19">
        <v>84.15</v>
      </c>
      <c r="L19">
        <v>40.800000000000004</v>
      </c>
      <c r="M19">
        <v>71.400000000000006</v>
      </c>
      <c r="N19">
        <v>51</v>
      </c>
      <c r="O19">
        <v>35.700000000000003</v>
      </c>
      <c r="P19">
        <f t="shared" si="0"/>
        <v>293.0000082072832</v>
      </c>
      <c r="Q19">
        <f t="shared" si="1"/>
        <v>357.00000000000006</v>
      </c>
    </row>
    <row r="20" spans="1:18" x14ac:dyDescent="0.25">
      <c r="A20" s="1" t="s">
        <v>30</v>
      </c>
      <c r="B20" s="1" t="s">
        <v>1</v>
      </c>
      <c r="C20" s="1" t="s">
        <v>17</v>
      </c>
      <c r="O20">
        <v>2360.6956434165695</v>
      </c>
      <c r="P20">
        <f t="shared" ref="P20:P35" si="2">SUM(D20:I20)</f>
        <v>0</v>
      </c>
      <c r="Q20">
        <f t="shared" ref="Q20:Q34" si="3">SUM(J20:O20)</f>
        <v>2360.6956434165695</v>
      </c>
      <c r="R20">
        <f>SUM(P20:Q20)</f>
        <v>2360.6956434165695</v>
      </c>
    </row>
    <row r="21" spans="1:18" x14ac:dyDescent="0.25">
      <c r="A21" s="1" t="s">
        <v>30</v>
      </c>
      <c r="B21" s="1" t="s">
        <v>2</v>
      </c>
      <c r="C21" s="1" t="s">
        <v>17</v>
      </c>
      <c r="O21">
        <v>380648.57056447095</v>
      </c>
      <c r="P21">
        <f t="shared" si="2"/>
        <v>0</v>
      </c>
      <c r="Q21">
        <f t="shared" si="3"/>
        <v>380648.57056447095</v>
      </c>
      <c r="R21">
        <f t="shared" ref="R21:R35" si="4">SUM(P21:Q21)</f>
        <v>380648.57056447095</v>
      </c>
    </row>
    <row r="22" spans="1:18" x14ac:dyDescent="0.25">
      <c r="A22" s="1" t="s">
        <v>30</v>
      </c>
      <c r="B22" s="1" t="s">
        <v>3</v>
      </c>
      <c r="C22" s="1" t="s">
        <v>17</v>
      </c>
      <c r="D22">
        <v>44582.252043058979</v>
      </c>
      <c r="O22">
        <v>1255076.3472689227</v>
      </c>
      <c r="P22">
        <f t="shared" si="2"/>
        <v>44582.252043058979</v>
      </c>
      <c r="Q22">
        <f t="shared" si="3"/>
        <v>1255076.3472689227</v>
      </c>
      <c r="R22">
        <f t="shared" si="4"/>
        <v>1299658.5993119818</v>
      </c>
    </row>
    <row r="23" spans="1:18" x14ac:dyDescent="0.25">
      <c r="A23" s="1" t="s">
        <v>30</v>
      </c>
      <c r="B23" s="1" t="s">
        <v>4</v>
      </c>
      <c r="C23" s="1" t="s">
        <v>17</v>
      </c>
      <c r="D23">
        <v>297445.88916656107</v>
      </c>
      <c r="E23">
        <v>18917.040673840165</v>
      </c>
      <c r="O23">
        <v>2586555.3465693942</v>
      </c>
      <c r="P23">
        <f t="shared" si="2"/>
        <v>316362.92984040122</v>
      </c>
      <c r="Q23">
        <f t="shared" si="3"/>
        <v>2586555.3465693942</v>
      </c>
      <c r="R23">
        <f t="shared" si="4"/>
        <v>2902918.2764097955</v>
      </c>
    </row>
    <row r="24" spans="1:18" x14ac:dyDescent="0.25">
      <c r="A24" s="1" t="s">
        <v>30</v>
      </c>
      <c r="B24" s="1" t="s">
        <v>5</v>
      </c>
      <c r="C24" s="1" t="s">
        <v>17</v>
      </c>
      <c r="D24">
        <v>962841.27066960582</v>
      </c>
      <c r="E24">
        <v>2010562.1889108787</v>
      </c>
      <c r="N24">
        <v>1775741.3893543226</v>
      </c>
      <c r="O24">
        <v>1305233.4401629146</v>
      </c>
      <c r="P24">
        <f t="shared" si="2"/>
        <v>2973403.4595804848</v>
      </c>
      <c r="Q24">
        <f t="shared" si="3"/>
        <v>3080974.8295172369</v>
      </c>
      <c r="R24">
        <f t="shared" si="4"/>
        <v>6054378.2890977217</v>
      </c>
    </row>
    <row r="25" spans="1:18" x14ac:dyDescent="0.25">
      <c r="A25" s="1" t="s">
        <v>30</v>
      </c>
      <c r="B25" s="1" t="s">
        <v>6</v>
      </c>
      <c r="C25" s="1" t="s">
        <v>17</v>
      </c>
      <c r="D25">
        <v>1865841.28922462</v>
      </c>
      <c r="E25">
        <v>382293.13068226568</v>
      </c>
      <c r="F25">
        <v>1781505.0528376263</v>
      </c>
      <c r="N25">
        <v>2035767.4668174882</v>
      </c>
      <c r="O25">
        <v>3191717.9040838117</v>
      </c>
      <c r="P25">
        <f t="shared" si="2"/>
        <v>4029639.4727445124</v>
      </c>
      <c r="Q25">
        <f t="shared" si="3"/>
        <v>5227485.3709012996</v>
      </c>
      <c r="R25">
        <f t="shared" si="4"/>
        <v>9257124.8436458111</v>
      </c>
    </row>
    <row r="26" spans="1:18" x14ac:dyDescent="0.25">
      <c r="A26" s="1" t="s">
        <v>30</v>
      </c>
      <c r="B26" s="1" t="s">
        <v>7</v>
      </c>
      <c r="C26" s="1" t="s">
        <v>17</v>
      </c>
      <c r="D26">
        <v>2084261.2130188786</v>
      </c>
      <c r="E26">
        <v>276998.70023749897</v>
      </c>
      <c r="F26">
        <v>2865570.4357850938</v>
      </c>
      <c r="L26">
        <v>180910.88036428351</v>
      </c>
      <c r="N26">
        <v>2053912.1189453264</v>
      </c>
      <c r="O26">
        <v>4857157.651683352</v>
      </c>
      <c r="P26">
        <f t="shared" si="2"/>
        <v>5226830.3490414713</v>
      </c>
      <c r="Q26">
        <f t="shared" si="3"/>
        <v>7091980.6509929616</v>
      </c>
      <c r="R26">
        <f t="shared" si="4"/>
        <v>12318811.000034433</v>
      </c>
    </row>
    <row r="27" spans="1:18" x14ac:dyDescent="0.25">
      <c r="A27" s="1" t="s">
        <v>30</v>
      </c>
      <c r="B27" s="1" t="s">
        <v>8</v>
      </c>
      <c r="C27" s="1" t="s">
        <v>17</v>
      </c>
      <c r="D27">
        <v>2573394.8055517287</v>
      </c>
      <c r="E27">
        <v>151278.21291580299</v>
      </c>
      <c r="F27">
        <v>3855370.0347947553</v>
      </c>
      <c r="G27">
        <v>37598.417280521258</v>
      </c>
      <c r="L27">
        <v>1617325.8916875783</v>
      </c>
      <c r="N27">
        <v>2683589.8028845531</v>
      </c>
      <c r="O27">
        <v>7528294.881911532</v>
      </c>
      <c r="P27">
        <f t="shared" si="2"/>
        <v>6617641.4705428081</v>
      </c>
      <c r="Q27">
        <f t="shared" si="3"/>
        <v>11829210.576483663</v>
      </c>
      <c r="R27">
        <f t="shared" si="4"/>
        <v>18446852.04702647</v>
      </c>
    </row>
    <row r="28" spans="1:18" x14ac:dyDescent="0.25">
      <c r="A28" s="1" t="s">
        <v>30</v>
      </c>
      <c r="B28" s="1" t="s">
        <v>9</v>
      </c>
      <c r="C28" s="1" t="s">
        <v>17</v>
      </c>
      <c r="D28">
        <v>3196752.4593922691</v>
      </c>
      <c r="E28">
        <v>249628.19085682931</v>
      </c>
      <c r="F28">
        <v>4631700.2201370243</v>
      </c>
      <c r="G28">
        <v>467635.84801202861</v>
      </c>
      <c r="L28">
        <v>3865038.2260367139</v>
      </c>
      <c r="N28">
        <v>3743242.0886014327</v>
      </c>
      <c r="O28">
        <v>11490172.683527391</v>
      </c>
      <c r="P28">
        <f t="shared" si="2"/>
        <v>8545716.7183981519</v>
      </c>
      <c r="Q28">
        <f t="shared" si="3"/>
        <v>19098452.99816554</v>
      </c>
      <c r="R28">
        <f t="shared" si="4"/>
        <v>27644169.716563694</v>
      </c>
    </row>
    <row r="29" spans="1:18" x14ac:dyDescent="0.25">
      <c r="A29" s="1" t="s">
        <v>30</v>
      </c>
      <c r="B29" s="1" t="s">
        <v>10</v>
      </c>
      <c r="C29" s="1" t="s">
        <v>17</v>
      </c>
      <c r="D29">
        <v>3735094.5746663706</v>
      </c>
      <c r="E29">
        <v>902353.82440384966</v>
      </c>
      <c r="F29">
        <v>6024946.189089423</v>
      </c>
      <c r="G29">
        <v>1687437.56991613</v>
      </c>
      <c r="L29">
        <v>5118256.5884711538</v>
      </c>
      <c r="M29">
        <v>2610144.7671462717</v>
      </c>
      <c r="N29">
        <v>5697348.5093115522</v>
      </c>
      <c r="O29">
        <v>15641317.657433752</v>
      </c>
      <c r="P29">
        <f t="shared" si="2"/>
        <v>12349832.158075772</v>
      </c>
      <c r="Q29">
        <f t="shared" si="3"/>
        <v>29067067.522362731</v>
      </c>
      <c r="R29">
        <f t="shared" si="4"/>
        <v>41416899.680438504</v>
      </c>
    </row>
    <row r="30" spans="1:18" x14ac:dyDescent="0.25">
      <c r="A30" s="1" t="s">
        <v>30</v>
      </c>
      <c r="B30" s="1" t="s">
        <v>11</v>
      </c>
      <c r="C30" s="1" t="s">
        <v>17</v>
      </c>
      <c r="D30">
        <v>4514309.3124018451</v>
      </c>
      <c r="E30">
        <v>1661545.376747455</v>
      </c>
      <c r="F30">
        <v>6509893.3802313432</v>
      </c>
      <c r="G30">
        <v>2041739.0182976511</v>
      </c>
      <c r="I30">
        <v>573.49491929634155</v>
      </c>
      <c r="J30">
        <v>3.865352482534945E-11</v>
      </c>
      <c r="K30">
        <v>-1.2732925824820995E-11</v>
      </c>
      <c r="L30">
        <v>8691030.6255708747</v>
      </c>
      <c r="M30">
        <v>8953840.3980962932</v>
      </c>
      <c r="N30">
        <v>9566816.8734646216</v>
      </c>
      <c r="O30">
        <v>16207939.845557285</v>
      </c>
      <c r="P30">
        <f t="shared" si="2"/>
        <v>14728060.582597591</v>
      </c>
      <c r="Q30">
        <f t="shared" si="3"/>
        <v>43419627.742689073</v>
      </c>
      <c r="R30">
        <f t="shared" si="4"/>
        <v>58147688.325286664</v>
      </c>
    </row>
    <row r="31" spans="1:18" x14ac:dyDescent="0.25">
      <c r="A31" s="1" t="s">
        <v>30</v>
      </c>
      <c r="B31" s="1" t="s">
        <v>12</v>
      </c>
      <c r="C31" s="1" t="s">
        <v>17</v>
      </c>
      <c r="D31">
        <v>6320020.0224365126</v>
      </c>
      <c r="E31">
        <v>4635611.6035348037</v>
      </c>
      <c r="F31">
        <v>6786474.092134296</v>
      </c>
      <c r="G31">
        <v>1948611.8184093018</v>
      </c>
      <c r="I31">
        <v>214929.61373016058</v>
      </c>
      <c r="J31">
        <v>-8.8220986071974039E-11</v>
      </c>
      <c r="K31">
        <v>-5.4569682106375694E-12</v>
      </c>
      <c r="L31">
        <v>10103882.493105691</v>
      </c>
      <c r="M31">
        <v>10354399.031616211</v>
      </c>
      <c r="N31">
        <v>17937122.344762903</v>
      </c>
      <c r="O31">
        <v>20878219.491156463</v>
      </c>
      <c r="P31">
        <f t="shared" si="2"/>
        <v>19905647.150245078</v>
      </c>
      <c r="Q31">
        <f t="shared" si="3"/>
        <v>59273623.360641271</v>
      </c>
      <c r="R31">
        <f t="shared" si="4"/>
        <v>79179270.510886341</v>
      </c>
    </row>
    <row r="32" spans="1:18" x14ac:dyDescent="0.25">
      <c r="A32" s="1" t="s">
        <v>30</v>
      </c>
      <c r="B32" s="1" t="s">
        <v>13</v>
      </c>
      <c r="C32" s="1" t="s">
        <v>17</v>
      </c>
      <c r="D32">
        <v>14140257.05142493</v>
      </c>
      <c r="E32">
        <v>8185814.7725595264</v>
      </c>
      <c r="F32">
        <v>8310019.7527050721</v>
      </c>
      <c r="G32">
        <v>2553477.8957017409</v>
      </c>
      <c r="H32">
        <v>90982.401183677212</v>
      </c>
      <c r="K32">
        <v>9008528.5110468287</v>
      </c>
      <c r="L32">
        <v>8175522.0403718427</v>
      </c>
      <c r="M32">
        <v>12546425.870993732</v>
      </c>
      <c r="N32">
        <v>20379889.463310651</v>
      </c>
      <c r="O32">
        <v>22383863.36217637</v>
      </c>
      <c r="P32">
        <f t="shared" si="2"/>
        <v>33280551.873574942</v>
      </c>
      <c r="Q32">
        <f t="shared" si="3"/>
        <v>72494229.247899428</v>
      </c>
      <c r="R32">
        <f t="shared" si="4"/>
        <v>105774781.12147437</v>
      </c>
    </row>
    <row r="33" spans="1:18" x14ac:dyDescent="0.25">
      <c r="A33" s="1" t="s">
        <v>30</v>
      </c>
      <c r="B33" s="1" t="s">
        <v>14</v>
      </c>
      <c r="C33" s="1" t="s">
        <v>17</v>
      </c>
      <c r="D33">
        <v>19080425.541779898</v>
      </c>
      <c r="E33">
        <v>8563131.4123008512</v>
      </c>
      <c r="F33">
        <v>10342548.40565281</v>
      </c>
      <c r="G33">
        <v>8151744.0846925173</v>
      </c>
      <c r="H33">
        <v>251536.36869027955</v>
      </c>
      <c r="J33">
        <v>1.3733369996771216E-10</v>
      </c>
      <c r="K33">
        <v>19299160.258393999</v>
      </c>
      <c r="L33">
        <v>16008079.363940997</v>
      </c>
      <c r="M33">
        <v>17964727.484509446</v>
      </c>
      <c r="N33">
        <v>24875483.518786274</v>
      </c>
      <c r="O33">
        <v>26376657.200989924</v>
      </c>
      <c r="P33">
        <f t="shared" si="2"/>
        <v>46389385.813116357</v>
      </c>
      <c r="Q33">
        <f t="shared" si="3"/>
        <v>104524107.82662064</v>
      </c>
      <c r="R33">
        <f t="shared" si="4"/>
        <v>150913493.63973701</v>
      </c>
    </row>
    <row r="34" spans="1:18" x14ac:dyDescent="0.25">
      <c r="A34" s="1" t="s">
        <v>30</v>
      </c>
      <c r="B34" s="1" t="s">
        <v>15</v>
      </c>
      <c r="C34" s="1" t="s">
        <v>17</v>
      </c>
      <c r="D34">
        <v>24665040.090821084</v>
      </c>
      <c r="E34">
        <v>7995785.8754349966</v>
      </c>
      <c r="F34">
        <v>10094859.335815726</v>
      </c>
      <c r="G34">
        <v>11592697.635261817</v>
      </c>
      <c r="H34">
        <v>10910482.516179975</v>
      </c>
      <c r="J34">
        <v>14777302.008223664</v>
      </c>
      <c r="K34">
        <v>17655129.29346893</v>
      </c>
      <c r="L34">
        <v>14680840.447379004</v>
      </c>
      <c r="M34">
        <v>26944589.317748863</v>
      </c>
      <c r="N34">
        <v>30863799.379416008</v>
      </c>
      <c r="O34">
        <v>29196595.042701881</v>
      </c>
      <c r="P34">
        <f t="shared" si="2"/>
        <v>65258865.453513607</v>
      </c>
      <c r="Q34">
        <f t="shared" si="3"/>
        <v>134118255.48893835</v>
      </c>
      <c r="R34">
        <f t="shared" si="4"/>
        <v>199377120.94245195</v>
      </c>
    </row>
    <row r="35" spans="1:18" x14ac:dyDescent="0.25">
      <c r="A35" s="1" t="s">
        <v>30</v>
      </c>
      <c r="B35" s="1" t="s">
        <v>16</v>
      </c>
      <c r="C35" s="1" t="s">
        <v>17</v>
      </c>
      <c r="D35">
        <v>29885356.301635411</v>
      </c>
      <c r="E35">
        <v>12305144.197680838</v>
      </c>
      <c r="F35">
        <v>10652608.613584286</v>
      </c>
      <c r="G35">
        <v>24742418.324689917</v>
      </c>
      <c r="H35">
        <v>22482578.691094317</v>
      </c>
      <c r="I35">
        <v>14390205.521525225</v>
      </c>
      <c r="J35">
        <v>16832682.401494961</v>
      </c>
      <c r="K35">
        <v>24594749.451677136</v>
      </c>
      <c r="L35">
        <v>19485660.776633073</v>
      </c>
      <c r="M35">
        <v>29999892.150144842</v>
      </c>
      <c r="N35">
        <v>33646672.460077912</v>
      </c>
      <c r="O35">
        <v>26458488.225881271</v>
      </c>
      <c r="P35">
        <f t="shared" si="2"/>
        <v>114458311.65020998</v>
      </c>
      <c r="Q35">
        <f>SUM(J35:O35)</f>
        <v>151018145.46590918</v>
      </c>
      <c r="R35">
        <f t="shared" si="4"/>
        <v>265476457.11611915</v>
      </c>
    </row>
    <row r="36" spans="1:18" x14ac:dyDescent="0.25">
      <c r="A36" s="1" t="s">
        <v>31</v>
      </c>
      <c r="B36" s="1" t="s">
        <v>1</v>
      </c>
      <c r="C36" s="1" t="s">
        <v>17</v>
      </c>
      <c r="O36">
        <v>3.1032286715004363E-5</v>
      </c>
      <c r="P36">
        <v>0</v>
      </c>
      <c r="Q36">
        <f>Q20/Q52</f>
        <v>3.1032286715004363E-5</v>
      </c>
      <c r="R36">
        <f>R20/R52</f>
        <v>3.1032286715004363E-5</v>
      </c>
    </row>
    <row r="37" spans="1:18" x14ac:dyDescent="0.25">
      <c r="A37" s="1" t="s">
        <v>31</v>
      </c>
      <c r="B37" s="1" t="s">
        <v>2</v>
      </c>
      <c r="C37" s="1" t="s">
        <v>17</v>
      </c>
      <c r="O37">
        <v>5.0037774299093798E-3</v>
      </c>
      <c r="P37">
        <v>0</v>
      </c>
      <c r="Q37">
        <f t="shared" ref="P37:R51" si="5">Q21/Q53</f>
        <v>5.0037774299093798E-3</v>
      </c>
      <c r="R37">
        <f t="shared" si="5"/>
        <v>5.0037774299093798E-3</v>
      </c>
    </row>
    <row r="38" spans="1:18" x14ac:dyDescent="0.25">
      <c r="A38" s="1" t="s">
        <v>31</v>
      </c>
      <c r="B38" s="1" t="s">
        <v>3</v>
      </c>
      <c r="C38" s="1" t="s">
        <v>17</v>
      </c>
      <c r="D38">
        <v>5.9214351242475145E-4</v>
      </c>
      <c r="O38">
        <v>1.6498479660555218E-2</v>
      </c>
      <c r="P38">
        <f t="shared" si="5"/>
        <v>5.9214351242475145E-4</v>
      </c>
      <c r="Q38">
        <f t="shared" si="5"/>
        <v>1.6498479660555218E-2</v>
      </c>
      <c r="R38">
        <f t="shared" si="5"/>
        <v>8.5864344748973007E-3</v>
      </c>
    </row>
    <row r="39" spans="1:18" x14ac:dyDescent="0.25">
      <c r="A39" s="1" t="s">
        <v>31</v>
      </c>
      <c r="B39" s="1" t="s">
        <v>4</v>
      </c>
      <c r="C39" s="1" t="s">
        <v>17</v>
      </c>
      <c r="D39">
        <v>3.9506899157377273E-3</v>
      </c>
      <c r="E39">
        <v>1.4307600464406507E-3</v>
      </c>
      <c r="O39">
        <v>3.4001302685000553E-2</v>
      </c>
      <c r="P39">
        <f t="shared" si="5"/>
        <v>3.5742668462567513E-3</v>
      </c>
      <c r="Q39">
        <f t="shared" si="5"/>
        <v>3.4001302685000553E-2</v>
      </c>
      <c r="R39">
        <f t="shared" si="5"/>
        <v>1.7637964294485876E-2</v>
      </c>
    </row>
    <row r="40" spans="1:18" x14ac:dyDescent="0.25">
      <c r="A40" s="1" t="s">
        <v>31</v>
      </c>
      <c r="B40" s="1" t="s">
        <v>5</v>
      </c>
      <c r="C40" s="1" t="s">
        <v>17</v>
      </c>
      <c r="D40">
        <v>1.2788501831875862E-2</v>
      </c>
      <c r="E40">
        <v>0.12261218256489712</v>
      </c>
      <c r="N40">
        <v>2.7213209439009498E-2</v>
      </c>
      <c r="O40">
        <v>1.715781467132552E-2</v>
      </c>
      <c r="P40">
        <f t="shared" si="5"/>
        <v>3.2429813989610604E-2</v>
      </c>
      <c r="Q40">
        <f t="shared" si="5"/>
        <v>2.1800610479504972E-2</v>
      </c>
      <c r="R40">
        <f t="shared" si="5"/>
        <v>2.5983061631926867E-2</v>
      </c>
    </row>
    <row r="41" spans="1:18" x14ac:dyDescent="0.25">
      <c r="A41" s="1" t="s">
        <v>31</v>
      </c>
      <c r="B41" s="1" t="s">
        <v>6</v>
      </c>
      <c r="C41" s="1" t="s">
        <v>17</v>
      </c>
      <c r="D41">
        <v>2.4782189413883739E-2</v>
      </c>
      <c r="E41">
        <v>6.5145450137777769E-2</v>
      </c>
      <c r="F41">
        <v>0.11449599645494583</v>
      </c>
      <c r="N41">
        <v>2.2651354465358542E-2</v>
      </c>
      <c r="O41">
        <v>4.1956406108156596E-2</v>
      </c>
      <c r="P41">
        <f t="shared" si="5"/>
        <v>4.1664038473339021E-2</v>
      </c>
      <c r="Q41">
        <f t="shared" si="5"/>
        <v>3.1501080083345082E-2</v>
      </c>
      <c r="R41">
        <f t="shared" si="5"/>
        <v>3.5243262557421835E-2</v>
      </c>
    </row>
    <row r="42" spans="1:18" x14ac:dyDescent="0.25">
      <c r="A42" s="1" t="s">
        <v>31</v>
      </c>
      <c r="B42" s="1" t="s">
        <v>7</v>
      </c>
      <c r="C42" s="1" t="s">
        <v>17</v>
      </c>
      <c r="D42">
        <v>2.7683252840068714E-2</v>
      </c>
      <c r="E42">
        <v>3.1828698351145421E-2</v>
      </c>
      <c r="F42">
        <v>9.0718195456363004E-2</v>
      </c>
      <c r="L42">
        <v>1.9622579749794863E-2</v>
      </c>
      <c r="N42">
        <v>2.184056274684977E-2</v>
      </c>
      <c r="O42">
        <v>6.3849276499222729E-2</v>
      </c>
      <c r="P42">
        <f t="shared" si="5"/>
        <v>4.5222616448720936E-2</v>
      </c>
      <c r="Q42">
        <f t="shared" si="5"/>
        <v>3.9546447144615769E-2</v>
      </c>
      <c r="R42">
        <f t="shared" si="5"/>
        <v>4.1771007630496584E-2</v>
      </c>
    </row>
    <row r="43" spans="1:18" x14ac:dyDescent="0.25">
      <c r="A43" s="1" t="s">
        <v>31</v>
      </c>
      <c r="B43" s="1" t="s">
        <v>8</v>
      </c>
      <c r="C43" s="1" t="s">
        <v>17</v>
      </c>
      <c r="D43">
        <v>3.4179947606577998E-2</v>
      </c>
      <c r="E43">
        <v>2.2933138329682457E-2</v>
      </c>
      <c r="F43">
        <v>9.9397690252872678E-2</v>
      </c>
      <c r="G43">
        <v>7.1488171933138233E-3</v>
      </c>
      <c r="L43">
        <v>4.7844249462999866E-2</v>
      </c>
      <c r="N43">
        <v>2.8536328763083985E-2</v>
      </c>
      <c r="O43">
        <v>9.8962441813323504E-2</v>
      </c>
      <c r="P43">
        <f t="shared" si="5"/>
        <v>5.2548987509452152E-2</v>
      </c>
      <c r="Q43">
        <f t="shared" si="5"/>
        <v>5.8009817117934723E-2</v>
      </c>
      <c r="R43">
        <f t="shared" si="5"/>
        <v>5.5924938580151747E-2</v>
      </c>
    </row>
    <row r="44" spans="1:18" x14ac:dyDescent="0.25">
      <c r="A44" s="1" t="s">
        <v>31</v>
      </c>
      <c r="B44" s="1" t="s">
        <v>9</v>
      </c>
      <c r="C44" s="1" t="s">
        <v>17</v>
      </c>
      <c r="D44">
        <v>4.2459412499591578E-2</v>
      </c>
      <c r="E44">
        <v>3.1932961693888241E-2</v>
      </c>
      <c r="F44">
        <v>0.11941274110407174</v>
      </c>
      <c r="G44">
        <v>3.8462326133405E-2</v>
      </c>
      <c r="L44">
        <v>6.0549755042714544E-2</v>
      </c>
      <c r="N44">
        <v>3.9804290046610714E-2</v>
      </c>
      <c r="O44">
        <v>0.15104290725257766</v>
      </c>
      <c r="P44">
        <f t="shared" si="5"/>
        <v>6.3749044556835277E-2</v>
      </c>
      <c r="Q44">
        <f t="shared" si="5"/>
        <v>8.1636212527575899E-2</v>
      </c>
      <c r="R44">
        <f t="shared" si="5"/>
        <v>7.5120370202561043E-2</v>
      </c>
    </row>
    <row r="45" spans="1:18" x14ac:dyDescent="0.25">
      <c r="A45" s="1" t="s">
        <v>31</v>
      </c>
      <c r="B45" s="1" t="s">
        <v>10</v>
      </c>
      <c r="C45" s="1" t="s">
        <v>17</v>
      </c>
      <c r="D45">
        <v>4.9609697117710308E-2</v>
      </c>
      <c r="E45">
        <v>5.8916253051238973E-2</v>
      </c>
      <c r="F45">
        <v>0.15533288106940879</v>
      </c>
      <c r="G45">
        <v>8.6068110225309913E-2</v>
      </c>
      <c r="L45">
        <v>7.6754600864733291E-2</v>
      </c>
      <c r="M45">
        <v>9.7835455720307038E-2</v>
      </c>
      <c r="N45">
        <v>6.0583554895321343E-2</v>
      </c>
      <c r="O45">
        <v>0.20561136523446921</v>
      </c>
      <c r="P45">
        <f t="shared" si="5"/>
        <v>8.2885536731208881E-2</v>
      </c>
      <c r="Q45">
        <f t="shared" si="5"/>
        <v>0.11032161539065076</v>
      </c>
      <c r="R45">
        <f t="shared" si="5"/>
        <v>0.10041084579686019</v>
      </c>
    </row>
    <row r="46" spans="1:18" x14ac:dyDescent="0.25">
      <c r="A46" s="1" t="s">
        <v>31</v>
      </c>
      <c r="B46" s="1" t="s">
        <v>11</v>
      </c>
      <c r="C46" s="1" t="s">
        <v>17</v>
      </c>
      <c r="D46">
        <v>5.9959262933501165E-2</v>
      </c>
      <c r="E46">
        <v>7.9592759400378868E-2</v>
      </c>
      <c r="F46">
        <v>0.16783560590751667</v>
      </c>
      <c r="G46">
        <v>9.3323985551720459E-2</v>
      </c>
      <c r="I46">
        <v>1.3456744186998706E-3</v>
      </c>
      <c r="L46">
        <v>0.1303327754750421</v>
      </c>
      <c r="M46">
        <v>0.13587416785515011</v>
      </c>
      <c r="N46">
        <v>0.10173008975662369</v>
      </c>
      <c r="O46">
        <v>0.21305984011515497</v>
      </c>
      <c r="P46">
        <f t="shared" si="5"/>
        <v>9.3656199558275408E-2</v>
      </c>
      <c r="Q46">
        <f t="shared" si="5"/>
        <v>0.14344357114754228</v>
      </c>
      <c r="R46">
        <f t="shared" si="5"/>
        <v>0.12642135097419463</v>
      </c>
    </row>
    <row r="47" spans="1:18" x14ac:dyDescent="0.25">
      <c r="A47" s="1" t="s">
        <v>31</v>
      </c>
      <c r="B47" s="1" t="s">
        <v>12</v>
      </c>
      <c r="C47" s="1" t="s">
        <v>17</v>
      </c>
      <c r="D47">
        <v>8.3942795242057791E-2</v>
      </c>
      <c r="E47">
        <v>0.13447778086677478</v>
      </c>
      <c r="F47">
        <v>0.17496630508387012</v>
      </c>
      <c r="G47">
        <v>0.12344384051338884</v>
      </c>
      <c r="I47">
        <v>4.2534481867366802E-2</v>
      </c>
      <c r="L47">
        <v>0.15152024024925737</v>
      </c>
      <c r="M47">
        <v>9.6331861406990724E-2</v>
      </c>
      <c r="N47">
        <v>0.19073690760921186</v>
      </c>
      <c r="O47">
        <v>0.27445253061537134</v>
      </c>
      <c r="P47">
        <f t="shared" si="5"/>
        <v>0.1175160578721552</v>
      </c>
      <c r="Q47">
        <f t="shared" si="5"/>
        <v>0.17216513208767101</v>
      </c>
      <c r="R47">
        <f t="shared" si="5"/>
        <v>0.1541441874401431</v>
      </c>
    </row>
    <row r="48" spans="1:18" x14ac:dyDescent="0.25">
      <c r="A48" s="1" t="s">
        <v>31</v>
      </c>
      <c r="B48" s="1" t="s">
        <v>13</v>
      </c>
      <c r="C48" s="1" t="s">
        <v>17</v>
      </c>
      <c r="D48">
        <v>0.18781154143879145</v>
      </c>
      <c r="E48">
        <v>0.10772894434390767</v>
      </c>
      <c r="F48">
        <v>0.21424578235552044</v>
      </c>
      <c r="G48">
        <v>0.16518188201038034</v>
      </c>
      <c r="H48">
        <v>2.0721589622746124E-2</v>
      </c>
      <c r="K48">
        <v>0.33282310335701204</v>
      </c>
      <c r="L48">
        <v>0.1226020853434803</v>
      </c>
      <c r="M48">
        <v>0.11672532171758483</v>
      </c>
      <c r="N48">
        <v>0.21671241456321882</v>
      </c>
      <c r="O48">
        <v>0.29424482041201666</v>
      </c>
      <c r="P48">
        <f t="shared" si="5"/>
        <v>0.15854563192623616</v>
      </c>
      <c r="Q48">
        <f t="shared" si="5"/>
        <v>0.19521776772169</v>
      </c>
      <c r="R48">
        <f t="shared" si="5"/>
        <v>0.18197433846204655</v>
      </c>
    </row>
    <row r="49" spans="1:18" x14ac:dyDescent="0.25">
      <c r="A49" s="1" t="s">
        <v>31</v>
      </c>
      <c r="B49" s="1" t="s">
        <v>14</v>
      </c>
      <c r="C49" s="1" t="s">
        <v>17</v>
      </c>
      <c r="D49">
        <v>0.2534270854679162</v>
      </c>
      <c r="E49">
        <v>0.1048776322281149</v>
      </c>
      <c r="F49">
        <v>0.26664766639063953</v>
      </c>
      <c r="G49">
        <v>0.2559858533642253</v>
      </c>
      <c r="H49">
        <v>5.5181494679453734E-2</v>
      </c>
      <c r="K49">
        <v>0.22840546456249719</v>
      </c>
      <c r="L49">
        <v>0.240060989704559</v>
      </c>
      <c r="M49">
        <v>0.16713433903483596</v>
      </c>
      <c r="N49">
        <v>0.264516944828807</v>
      </c>
      <c r="O49">
        <v>0.34673168950312916</v>
      </c>
      <c r="P49">
        <f t="shared" si="5"/>
        <v>0.19984349993982756</v>
      </c>
      <c r="Q49">
        <f t="shared" si="5"/>
        <v>0.24377167156050111</v>
      </c>
      <c r="R49">
        <f t="shared" si="5"/>
        <v>0.2283429062128168</v>
      </c>
    </row>
    <row r="50" spans="1:18" x14ac:dyDescent="0.25">
      <c r="A50" s="1" t="s">
        <v>31</v>
      </c>
      <c r="B50" s="1" t="s">
        <v>15</v>
      </c>
      <c r="C50" s="1" t="s">
        <v>17</v>
      </c>
      <c r="D50">
        <v>0.32760219154855369</v>
      </c>
      <c r="E50">
        <v>9.7929022695367837E-2</v>
      </c>
      <c r="F50">
        <v>0.2602618405890964</v>
      </c>
      <c r="G50">
        <v>0.31394118637435986</v>
      </c>
      <c r="H50">
        <v>0.31452291126612142</v>
      </c>
      <c r="J50">
        <v>0.41512327657765963</v>
      </c>
      <c r="K50">
        <v>0.17457272952331448</v>
      </c>
      <c r="L50">
        <v>0.22015739723474764</v>
      </c>
      <c r="M50">
        <v>0.25067823211179813</v>
      </c>
      <c r="N50">
        <v>0.32819454188646419</v>
      </c>
      <c r="O50">
        <v>0.38380089826222463</v>
      </c>
      <c r="P50">
        <f t="shared" si="5"/>
        <v>0.24410343210476881</v>
      </c>
      <c r="Q50">
        <f t="shared" si="5"/>
        <v>0.27882383676833339</v>
      </c>
      <c r="R50">
        <f t="shared" si="5"/>
        <v>0.26642038552721392</v>
      </c>
    </row>
    <row r="51" spans="1:18" x14ac:dyDescent="0.25">
      <c r="A51" s="1" t="s">
        <v>31</v>
      </c>
      <c r="B51" s="1" t="s">
        <v>16</v>
      </c>
      <c r="C51" s="1" t="s">
        <v>17</v>
      </c>
      <c r="D51">
        <v>0.39693867042480935</v>
      </c>
      <c r="E51">
        <v>0.15070823108290193</v>
      </c>
      <c r="F51">
        <v>0.274641521255301</v>
      </c>
      <c r="G51">
        <v>0.36518060348770393</v>
      </c>
      <c r="H51">
        <v>0.48112224532246411</v>
      </c>
      <c r="I51">
        <v>0.43989145593980317</v>
      </c>
      <c r="J51">
        <v>0.22914582572053632</v>
      </c>
      <c r="K51">
        <v>0.24319122632025236</v>
      </c>
      <c r="L51">
        <v>0.29221163293472302</v>
      </c>
      <c r="M51">
        <v>0.27910315644666944</v>
      </c>
      <c r="N51">
        <v>0.3577866133164363</v>
      </c>
      <c r="O51">
        <v>0.34780739099548069</v>
      </c>
      <c r="P51">
        <f t="shared" si="5"/>
        <v>0.3337734380029142</v>
      </c>
      <c r="Q51">
        <f t="shared" si="5"/>
        <v>0.29104900851805787</v>
      </c>
      <c r="R51">
        <f t="shared" si="5"/>
        <v>0.30804970108895319</v>
      </c>
    </row>
    <row r="52" spans="1:18" x14ac:dyDescent="0.25">
      <c r="A52" s="1" t="s">
        <v>35</v>
      </c>
      <c r="B52" s="1" t="s">
        <v>1</v>
      </c>
      <c r="C52" s="1" t="s">
        <v>17</v>
      </c>
      <c r="O52">
        <f t="shared" ref="O52:O67" si="6">O20/O36</f>
        <v>76072242.600000024</v>
      </c>
      <c r="P52">
        <f>SUM(D52:I52)</f>
        <v>0</v>
      </c>
      <c r="Q52">
        <f>SUM(J52:O52)</f>
        <v>76072242.600000024</v>
      </c>
      <c r="R52">
        <f>SUM(Q52+P52)</f>
        <v>76072242.600000024</v>
      </c>
    </row>
    <row r="53" spans="1:18" x14ac:dyDescent="0.25">
      <c r="A53" s="1" t="s">
        <v>35</v>
      </c>
      <c r="B53" s="1" t="s">
        <v>2</v>
      </c>
      <c r="C53" s="1" t="s">
        <v>17</v>
      </c>
      <c r="O53">
        <f t="shared" si="6"/>
        <v>76072242.600000024</v>
      </c>
      <c r="P53">
        <f t="shared" ref="P53:P67" si="7">SUM(D53:I53)</f>
        <v>0</v>
      </c>
      <c r="Q53">
        <f t="shared" ref="Q53:Q67" si="8">SUM(J53:O53)</f>
        <v>76072242.600000024</v>
      </c>
      <c r="R53">
        <f t="shared" ref="R53:R67" si="9">SUM(Q53+P53)</f>
        <v>76072242.600000024</v>
      </c>
    </row>
    <row r="54" spans="1:18" x14ac:dyDescent="0.25">
      <c r="A54" s="1" t="s">
        <v>35</v>
      </c>
      <c r="B54" s="1" t="s">
        <v>3</v>
      </c>
      <c r="C54" s="1" t="s">
        <v>17</v>
      </c>
      <c r="D54">
        <f t="shared" ref="D54:D67" si="10">D22/D38</f>
        <v>75289606.501809672</v>
      </c>
      <c r="O54">
        <f t="shared" si="6"/>
        <v>76072242.600000039</v>
      </c>
      <c r="P54">
        <f t="shared" si="7"/>
        <v>75289606.501809672</v>
      </c>
      <c r="Q54">
        <f t="shared" si="8"/>
        <v>76072242.600000039</v>
      </c>
      <c r="R54">
        <f t="shared" si="9"/>
        <v>151361849.10180971</v>
      </c>
    </row>
    <row r="55" spans="1:18" x14ac:dyDescent="0.25">
      <c r="A55" s="1" t="s">
        <v>35</v>
      </c>
      <c r="B55" s="1" t="s">
        <v>4</v>
      </c>
      <c r="C55" s="1" t="s">
        <v>17</v>
      </c>
      <c r="D55">
        <f t="shared" si="10"/>
        <v>75289606.501809672</v>
      </c>
      <c r="E55">
        <f t="shared" ref="E55:E67" si="11">E23/E39</f>
        <v>13221672.439694354</v>
      </c>
      <c r="O55">
        <f t="shared" si="6"/>
        <v>76072242.600000024</v>
      </c>
      <c r="P55">
        <f t="shared" si="7"/>
        <v>88511278.941504031</v>
      </c>
      <c r="Q55">
        <f t="shared" si="8"/>
        <v>76072242.600000024</v>
      </c>
      <c r="R55">
        <f t="shared" si="9"/>
        <v>164583521.54150406</v>
      </c>
    </row>
    <row r="56" spans="1:18" x14ac:dyDescent="0.25">
      <c r="A56" s="1" t="s">
        <v>35</v>
      </c>
      <c r="B56" s="1" t="s">
        <v>5</v>
      </c>
      <c r="C56" s="1" t="s">
        <v>17</v>
      </c>
      <c r="D56">
        <f t="shared" si="10"/>
        <v>75289606.501809672</v>
      </c>
      <c r="E56">
        <f t="shared" si="11"/>
        <v>16397735.90888257</v>
      </c>
      <c r="N56">
        <f t="shared" ref="N56:N67" si="12">N24/N40</f>
        <v>65252920.400077432</v>
      </c>
      <c r="O56">
        <f t="shared" si="6"/>
        <v>76072242.600000024</v>
      </c>
      <c r="P56">
        <f t="shared" si="7"/>
        <v>91687342.410692245</v>
      </c>
      <c r="Q56">
        <f t="shared" si="8"/>
        <v>141325163.00007746</v>
      </c>
      <c r="R56">
        <f t="shared" si="9"/>
        <v>233012505.4107697</v>
      </c>
    </row>
    <row r="57" spans="1:18" x14ac:dyDescent="0.25">
      <c r="A57" s="1" t="s">
        <v>35</v>
      </c>
      <c r="B57" s="1" t="s">
        <v>6</v>
      </c>
      <c r="C57" s="1" t="s">
        <v>17</v>
      </c>
      <c r="D57">
        <f t="shared" si="10"/>
        <v>75289606.501809672</v>
      </c>
      <c r="E57">
        <f t="shared" si="11"/>
        <v>5868301.3145775218</v>
      </c>
      <c r="F57">
        <f t="shared" ref="F57:F67" si="13">F25/F41</f>
        <v>15559540.14111444</v>
      </c>
      <c r="N57">
        <f t="shared" si="12"/>
        <v>89873983.912567079</v>
      </c>
      <c r="O57">
        <f t="shared" si="6"/>
        <v>76072242.600000024</v>
      </c>
      <c r="P57">
        <f t="shared" si="7"/>
        <v>96717447.957501635</v>
      </c>
      <c r="Q57">
        <f t="shared" si="8"/>
        <v>165946226.5125671</v>
      </c>
      <c r="R57">
        <f t="shared" si="9"/>
        <v>262663674.47006875</v>
      </c>
    </row>
    <row r="58" spans="1:18" x14ac:dyDescent="0.25">
      <c r="A58" s="1" t="s">
        <v>35</v>
      </c>
      <c r="B58" s="1" t="s">
        <v>7</v>
      </c>
      <c r="C58" s="1" t="s">
        <v>17</v>
      </c>
      <c r="D58">
        <f t="shared" si="10"/>
        <v>75289606.501809672</v>
      </c>
      <c r="E58">
        <f t="shared" si="11"/>
        <v>8702796.9909906983</v>
      </c>
      <c r="F58">
        <f t="shared" si="13"/>
        <v>31587604.023312852</v>
      </c>
      <c r="L58">
        <f t="shared" ref="L58:L67" si="14">L26/L42</f>
        <v>9219525.8050193321</v>
      </c>
      <c r="N58">
        <f t="shared" si="12"/>
        <v>94041172.050000295</v>
      </c>
      <c r="O58">
        <f t="shared" si="6"/>
        <v>76072242.600000024</v>
      </c>
      <c r="P58">
        <f t="shared" si="7"/>
        <v>115580007.51611322</v>
      </c>
      <c r="Q58">
        <f t="shared" si="8"/>
        <v>179332940.45501965</v>
      </c>
      <c r="R58">
        <f t="shared" si="9"/>
        <v>294912947.97113287</v>
      </c>
    </row>
    <row r="59" spans="1:18" x14ac:dyDescent="0.25">
      <c r="A59" s="1" t="s">
        <v>35</v>
      </c>
      <c r="B59" s="1" t="s">
        <v>8</v>
      </c>
      <c r="C59" s="1" t="s">
        <v>17</v>
      </c>
      <c r="D59">
        <f t="shared" si="10"/>
        <v>75289606.501809672</v>
      </c>
      <c r="E59">
        <f t="shared" si="11"/>
        <v>6596489.7931131804</v>
      </c>
      <c r="F59">
        <f t="shared" si="13"/>
        <v>38787320.157908112</v>
      </c>
      <c r="G59">
        <f t="shared" ref="G59:G67" si="15">G27/G43</f>
        <v>5259389.9471490849</v>
      </c>
      <c r="L59">
        <f t="shared" si="14"/>
        <v>33803976.650074318</v>
      </c>
      <c r="N59">
        <f t="shared" si="12"/>
        <v>94041172.050000295</v>
      </c>
      <c r="O59">
        <f t="shared" si="6"/>
        <v>76072242.600000024</v>
      </c>
      <c r="P59">
        <f>SUM(D59:I59)</f>
        <v>125932806.39998005</v>
      </c>
      <c r="Q59">
        <f t="shared" si="8"/>
        <v>203917391.30007464</v>
      </c>
      <c r="R59">
        <f t="shared" si="9"/>
        <v>329850197.70005471</v>
      </c>
    </row>
    <row r="60" spans="1:18" x14ac:dyDescent="0.25">
      <c r="A60" s="1" t="s">
        <v>35</v>
      </c>
      <c r="B60" s="1" t="s">
        <v>9</v>
      </c>
      <c r="C60" s="1" t="s">
        <v>17</v>
      </c>
      <c r="D60">
        <f t="shared" si="10"/>
        <v>75289606.501809672</v>
      </c>
      <c r="E60">
        <f t="shared" si="11"/>
        <v>7817257.7053698879</v>
      </c>
      <c r="F60">
        <f t="shared" si="13"/>
        <v>38787320.157908112</v>
      </c>
      <c r="G60">
        <f t="shared" si="15"/>
        <v>12158283.053137578</v>
      </c>
      <c r="L60">
        <f t="shared" si="14"/>
        <v>63832433.728429466</v>
      </c>
      <c r="N60">
        <f t="shared" si="12"/>
        <v>94041172.050000295</v>
      </c>
      <c r="O60">
        <f t="shared" si="6"/>
        <v>76072242.600000024</v>
      </c>
      <c r="P60">
        <f t="shared" si="7"/>
        <v>134052467.41822526</v>
      </c>
      <c r="Q60">
        <f t="shared" si="8"/>
        <v>233945848.37842977</v>
      </c>
      <c r="R60">
        <f t="shared" si="9"/>
        <v>367998315.79665506</v>
      </c>
    </row>
    <row r="61" spans="1:18" x14ac:dyDescent="0.25">
      <c r="A61" s="1" t="s">
        <v>35</v>
      </c>
      <c r="B61" s="1" t="s">
        <v>10</v>
      </c>
      <c r="C61" s="1" t="s">
        <v>17</v>
      </c>
      <c r="D61">
        <f t="shared" si="10"/>
        <v>75289606.501809672</v>
      </c>
      <c r="E61">
        <f t="shared" si="11"/>
        <v>15315872.57626652</v>
      </c>
      <c r="F61">
        <f t="shared" si="13"/>
        <v>38787320.157908112</v>
      </c>
      <c r="G61">
        <f t="shared" si="15"/>
        <v>19605839.671612866</v>
      </c>
      <c r="L61">
        <f t="shared" si="14"/>
        <v>66683384.850000009</v>
      </c>
      <c r="M61">
        <f t="shared" ref="M61:M67" si="16">M29/M45</f>
        <v>26678924.812372513</v>
      </c>
      <c r="N61">
        <f t="shared" si="12"/>
        <v>94041172.050000295</v>
      </c>
      <c r="O61">
        <f t="shared" si="6"/>
        <v>76072242.600000024</v>
      </c>
      <c r="P61">
        <f t="shared" si="7"/>
        <v>148998638.90759715</v>
      </c>
      <c r="Q61">
        <f t="shared" si="8"/>
        <v>263475724.31237286</v>
      </c>
      <c r="R61">
        <f t="shared" si="9"/>
        <v>412474363.21996999</v>
      </c>
    </row>
    <row r="62" spans="1:18" x14ac:dyDescent="0.25">
      <c r="A62" s="1" t="s">
        <v>35</v>
      </c>
      <c r="B62" s="1" t="s">
        <v>11</v>
      </c>
      <c r="C62" s="1" t="s">
        <v>17</v>
      </c>
      <c r="D62">
        <f t="shared" si="10"/>
        <v>75289606.501809672</v>
      </c>
      <c r="E62">
        <f t="shared" si="11"/>
        <v>20875584.528855346</v>
      </c>
      <c r="F62">
        <f t="shared" si="13"/>
        <v>38787320.157908112</v>
      </c>
      <c r="G62">
        <f t="shared" si="15"/>
        <v>21877966.37945893</v>
      </c>
      <c r="I62">
        <f>I30/I46</f>
        <v>426176.57832154247</v>
      </c>
      <c r="L62">
        <f t="shared" si="14"/>
        <v>66683384.850000009</v>
      </c>
      <c r="M62">
        <f t="shared" si="16"/>
        <v>65898033.006845102</v>
      </c>
      <c r="N62">
        <f t="shared" si="12"/>
        <v>94041172.050000295</v>
      </c>
      <c r="O62">
        <f t="shared" si="6"/>
        <v>76072242.600000024</v>
      </c>
      <c r="P62">
        <f t="shared" si="7"/>
        <v>157256654.1463536</v>
      </c>
      <c r="Q62">
        <f t="shared" si="8"/>
        <v>302694832.50684541</v>
      </c>
      <c r="R62">
        <f t="shared" si="9"/>
        <v>459951486.65319902</v>
      </c>
    </row>
    <row r="63" spans="1:18" x14ac:dyDescent="0.25">
      <c r="A63" s="1" t="s">
        <v>35</v>
      </c>
      <c r="B63" s="1" t="s">
        <v>12</v>
      </c>
      <c r="C63" s="1" t="s">
        <v>17</v>
      </c>
      <c r="D63">
        <f t="shared" si="10"/>
        <v>75289606.501809672</v>
      </c>
      <c r="E63">
        <f t="shared" si="11"/>
        <v>34471208.356176235</v>
      </c>
      <c r="F63">
        <f t="shared" si="13"/>
        <v>38787320.157908112</v>
      </c>
      <c r="G63">
        <f t="shared" si="15"/>
        <v>15785411.489996161</v>
      </c>
      <c r="I63">
        <f>I31/I47</f>
        <v>5053067.6358152218</v>
      </c>
      <c r="L63">
        <f t="shared" si="14"/>
        <v>66683384.850000016</v>
      </c>
      <c r="M63">
        <f t="shared" si="16"/>
        <v>107486753.40000023</v>
      </c>
      <c r="N63">
        <f t="shared" si="12"/>
        <v>94041172.050000295</v>
      </c>
      <c r="O63">
        <f t="shared" si="6"/>
        <v>76072242.600000024</v>
      </c>
      <c r="P63">
        <f t="shared" si="7"/>
        <v>169386614.14170542</v>
      </c>
      <c r="Q63">
        <f t="shared" si="8"/>
        <v>344283552.90000057</v>
      </c>
      <c r="R63">
        <f>SUM(Q63+P63)</f>
        <v>513670167.04170597</v>
      </c>
    </row>
    <row r="64" spans="1:18" x14ac:dyDescent="0.25">
      <c r="A64" s="1" t="s">
        <v>35</v>
      </c>
      <c r="B64" s="1" t="s">
        <v>13</v>
      </c>
      <c r="C64" s="1" t="s">
        <v>17</v>
      </c>
      <c r="D64">
        <f t="shared" si="10"/>
        <v>75289606.501809672</v>
      </c>
      <c r="E64">
        <f t="shared" si="11"/>
        <v>75985287.170619652</v>
      </c>
      <c r="F64">
        <f t="shared" si="13"/>
        <v>38787320.157908112</v>
      </c>
      <c r="G64">
        <f t="shared" si="15"/>
        <v>15458583.378661804</v>
      </c>
      <c r="H64">
        <f>H32/H48</f>
        <v>4390705.6765474053</v>
      </c>
      <c r="K64">
        <f>K32/K48</f>
        <v>27067016.743076209</v>
      </c>
      <c r="L64">
        <f t="shared" si="14"/>
        <v>66683384.850000009</v>
      </c>
      <c r="M64">
        <f t="shared" si="16"/>
        <v>107486753.40000023</v>
      </c>
      <c r="N64">
        <f t="shared" si="12"/>
        <v>94041172.050000295</v>
      </c>
      <c r="O64">
        <f t="shared" si="6"/>
        <v>76072242.600000024</v>
      </c>
      <c r="P64">
        <f t="shared" si="7"/>
        <v>209911502.88554665</v>
      </c>
      <c r="Q64">
        <f t="shared" si="8"/>
        <v>371350569.64307678</v>
      </c>
      <c r="R64">
        <f t="shared" si="9"/>
        <v>581262072.52862346</v>
      </c>
    </row>
    <row r="65" spans="1:18" x14ac:dyDescent="0.25">
      <c r="A65" s="1" t="s">
        <v>35</v>
      </c>
      <c r="B65" s="1" t="s">
        <v>14</v>
      </c>
      <c r="C65" s="1" t="s">
        <v>17</v>
      </c>
      <c r="D65">
        <f t="shared" si="10"/>
        <v>75289606.501809672</v>
      </c>
      <c r="E65">
        <f t="shared" si="11"/>
        <v>81648786.594223887</v>
      </c>
      <c r="F65">
        <f t="shared" si="13"/>
        <v>38787320.157908112</v>
      </c>
      <c r="G65">
        <f t="shared" si="15"/>
        <v>31844510.067882311</v>
      </c>
      <c r="H65">
        <f>H33/H49</f>
        <v>4558346.4194190549</v>
      </c>
      <c r="K65">
        <f>K33/K49</f>
        <v>84495177.44840683</v>
      </c>
      <c r="L65">
        <f t="shared" si="14"/>
        <v>66683384.850000009</v>
      </c>
      <c r="M65">
        <f t="shared" si="16"/>
        <v>107486753.40000023</v>
      </c>
      <c r="N65">
        <f t="shared" si="12"/>
        <v>94041172.050000295</v>
      </c>
      <c r="O65">
        <f t="shared" si="6"/>
        <v>76072242.600000024</v>
      </c>
      <c r="P65">
        <f t="shared" si="7"/>
        <v>232128569.74124303</v>
      </c>
      <c r="Q65">
        <f t="shared" si="8"/>
        <v>428778730.34840739</v>
      </c>
      <c r="R65">
        <f t="shared" si="9"/>
        <v>660907300.08965039</v>
      </c>
    </row>
    <row r="66" spans="1:18" x14ac:dyDescent="0.25">
      <c r="A66" s="1" t="s">
        <v>35</v>
      </c>
      <c r="B66" s="1" t="s">
        <v>15</v>
      </c>
      <c r="C66" s="1" t="s">
        <v>17</v>
      </c>
      <c r="D66">
        <f t="shared" si="10"/>
        <v>75289606.501809672</v>
      </c>
      <c r="E66">
        <f t="shared" si="11"/>
        <v>81648786.594223887</v>
      </c>
      <c r="F66">
        <f t="shared" si="13"/>
        <v>38787320.157908112</v>
      </c>
      <c r="G66">
        <f t="shared" si="15"/>
        <v>36926335.690908931</v>
      </c>
      <c r="H66">
        <f>H34/H50</f>
        <v>34688991.247917362</v>
      </c>
      <c r="J66">
        <f>J34/J50</f>
        <v>35597382.372894198</v>
      </c>
      <c r="K66">
        <f>K34/K50</f>
        <v>101133374.84999946</v>
      </c>
      <c r="L66">
        <f t="shared" si="14"/>
        <v>66683384.850000009</v>
      </c>
      <c r="M66">
        <f t="shared" si="16"/>
        <v>107486753.40000023</v>
      </c>
      <c r="N66">
        <f t="shared" si="12"/>
        <v>94041172.050000295</v>
      </c>
      <c r="O66">
        <f t="shared" si="6"/>
        <v>76072242.600000024</v>
      </c>
      <c r="P66">
        <f t="shared" si="7"/>
        <v>267341040.19276798</v>
      </c>
      <c r="Q66">
        <f t="shared" si="8"/>
        <v>481014310.12289423</v>
      </c>
      <c r="R66">
        <f t="shared" si="9"/>
        <v>748355350.31566215</v>
      </c>
    </row>
    <row r="67" spans="1:18" x14ac:dyDescent="0.25">
      <c r="A67" s="1" t="s">
        <v>35</v>
      </c>
      <c r="B67" s="1" t="s">
        <v>16</v>
      </c>
      <c r="C67" s="1" t="s">
        <v>17</v>
      </c>
      <c r="D67">
        <f t="shared" si="10"/>
        <v>75289606.501809672</v>
      </c>
      <c r="E67">
        <f t="shared" si="11"/>
        <v>81648786.594223887</v>
      </c>
      <c r="F67">
        <f t="shared" si="13"/>
        <v>38787320.157908112</v>
      </c>
      <c r="G67">
        <f t="shared" si="15"/>
        <v>67753922.547868907</v>
      </c>
      <c r="H67">
        <f>H35/H51</f>
        <v>46729451.630376697</v>
      </c>
      <c r="I67">
        <f>I35/I51</f>
        <v>32713082.573475692</v>
      </c>
      <c r="J67">
        <f>J35/J51</f>
        <v>73458385.499999955</v>
      </c>
      <c r="K67">
        <f>K35/K51</f>
        <v>101133374.84999946</v>
      </c>
      <c r="L67">
        <f t="shared" si="14"/>
        <v>66683384.850000009</v>
      </c>
      <c r="M67">
        <f t="shared" si="16"/>
        <v>107486753.40000023</v>
      </c>
      <c r="N67">
        <f t="shared" si="12"/>
        <v>94041172.050000295</v>
      </c>
      <c r="O67">
        <f t="shared" si="6"/>
        <v>76072242.600000024</v>
      </c>
      <c r="P67">
        <f t="shared" si="7"/>
        <v>342922170.00566304</v>
      </c>
      <c r="Q67">
        <f t="shared" si="8"/>
        <v>518875313.25</v>
      </c>
      <c r="R67">
        <f t="shared" si="9"/>
        <v>861797483.25566304</v>
      </c>
    </row>
    <row r="69" spans="1:18" x14ac:dyDescent="0.25">
      <c r="A69" t="s">
        <v>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5" zoomScale="85" zoomScaleNormal="85" workbookViewId="0">
      <selection activeCell="S48" sqref="S48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9D51-A88D-4607-95AF-7DA7468F2788}">
  <dimension ref="S48"/>
  <sheetViews>
    <sheetView tabSelected="1" topLeftCell="A25" zoomScale="85" zoomScaleNormal="85" workbookViewId="0">
      <selection activeCell="L56" sqref="L56"/>
    </sheetView>
  </sheetViews>
  <sheetFormatPr baseColWidth="10" defaultRowHeight="15" x14ac:dyDescent="0.25"/>
  <sheetData>
    <row r="48" spans="19:19" x14ac:dyDescent="0.25">
      <c r="S48" s="2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topLeftCell="A6" workbookViewId="0">
      <selection activeCell="E40" sqref="E40:E50"/>
    </sheetView>
  </sheetViews>
  <sheetFormatPr baseColWidth="10" defaultRowHeight="15" x14ac:dyDescent="0.25"/>
  <cols>
    <col min="1" max="1" width="49.5703125" customWidth="1"/>
  </cols>
  <sheetData>
    <row r="1" spans="1:6" x14ac:dyDescent="0.25">
      <c r="A1" t="s">
        <v>41</v>
      </c>
      <c r="B1" t="s">
        <v>40</v>
      </c>
      <c r="C1" t="s">
        <v>39</v>
      </c>
      <c r="D1" t="s">
        <v>38</v>
      </c>
      <c r="F1" t="s">
        <v>37</v>
      </c>
    </row>
    <row r="2" spans="1:6" x14ac:dyDescent="0.25">
      <c r="A2" t="s">
        <v>32</v>
      </c>
      <c r="B2">
        <v>20</v>
      </c>
      <c r="C2">
        <v>0</v>
      </c>
      <c r="D2" t="s">
        <v>18</v>
      </c>
      <c r="E2">
        <f t="shared" ref="E2:E18" si="0">B2/100</f>
        <v>0.2</v>
      </c>
    </row>
    <row r="3" spans="1:6" x14ac:dyDescent="0.25">
      <c r="A3" t="s">
        <v>32</v>
      </c>
      <c r="B3">
        <v>25</v>
      </c>
      <c r="C3">
        <v>0</v>
      </c>
      <c r="D3" t="s">
        <v>18</v>
      </c>
      <c r="E3">
        <f t="shared" si="0"/>
        <v>0.25</v>
      </c>
    </row>
    <row r="4" spans="1:6" x14ac:dyDescent="0.25">
      <c r="A4" t="s">
        <v>32</v>
      </c>
      <c r="B4">
        <v>30</v>
      </c>
      <c r="C4">
        <v>0</v>
      </c>
      <c r="D4" t="s">
        <v>18</v>
      </c>
      <c r="E4">
        <f t="shared" si="0"/>
        <v>0.3</v>
      </c>
    </row>
    <row r="5" spans="1:6" x14ac:dyDescent="0.25">
      <c r="A5" t="s">
        <v>32</v>
      </c>
      <c r="B5">
        <v>35</v>
      </c>
      <c r="C5">
        <v>0</v>
      </c>
      <c r="D5" t="s">
        <v>18</v>
      </c>
      <c r="E5">
        <f t="shared" si="0"/>
        <v>0.35</v>
      </c>
    </row>
    <row r="6" spans="1:6" x14ac:dyDescent="0.25">
      <c r="A6" t="s">
        <v>32</v>
      </c>
      <c r="B6">
        <v>40</v>
      </c>
      <c r="C6">
        <v>0</v>
      </c>
      <c r="D6" t="s">
        <v>18</v>
      </c>
      <c r="E6">
        <f t="shared" si="0"/>
        <v>0.4</v>
      </c>
    </row>
    <row r="7" spans="1:6" x14ac:dyDescent="0.25">
      <c r="A7" t="s">
        <v>32</v>
      </c>
      <c r="B7">
        <v>45</v>
      </c>
      <c r="C7">
        <v>27.187103927446099</v>
      </c>
      <c r="D7" t="s">
        <v>18</v>
      </c>
      <c r="E7">
        <f t="shared" si="0"/>
        <v>0.45</v>
      </c>
    </row>
    <row r="8" spans="1:6" x14ac:dyDescent="0.25">
      <c r="A8" t="s">
        <v>32</v>
      </c>
      <c r="B8">
        <v>50</v>
      </c>
      <c r="C8">
        <v>43.412656719508298</v>
      </c>
      <c r="D8" t="s">
        <v>18</v>
      </c>
      <c r="E8">
        <f t="shared" si="0"/>
        <v>0.5</v>
      </c>
    </row>
    <row r="9" spans="1:6" x14ac:dyDescent="0.25">
      <c r="A9" t="s">
        <v>32</v>
      </c>
      <c r="B9">
        <v>55</v>
      </c>
      <c r="C9">
        <v>60.396607444319798</v>
      </c>
      <c r="D9" t="s">
        <v>18</v>
      </c>
      <c r="E9">
        <f t="shared" si="0"/>
        <v>0.55000000000000004</v>
      </c>
    </row>
    <row r="10" spans="1:6" x14ac:dyDescent="0.25">
      <c r="A10" t="s">
        <v>32</v>
      </c>
      <c r="B10">
        <v>60</v>
      </c>
      <c r="C10">
        <v>86.551849847157101</v>
      </c>
      <c r="D10" t="s">
        <v>18</v>
      </c>
      <c r="E10">
        <f t="shared" si="0"/>
        <v>0.6</v>
      </c>
    </row>
    <row r="11" spans="1:6" x14ac:dyDescent="0.25">
      <c r="A11" t="s">
        <v>32</v>
      </c>
      <c r="B11">
        <v>65</v>
      </c>
      <c r="C11">
        <v>138.91811804019099</v>
      </c>
      <c r="D11" t="s">
        <v>18</v>
      </c>
      <c r="E11">
        <f t="shared" si="0"/>
        <v>0.65</v>
      </c>
    </row>
    <row r="12" spans="1:6" x14ac:dyDescent="0.25">
      <c r="A12" t="s">
        <v>32</v>
      </c>
      <c r="B12">
        <v>70</v>
      </c>
      <c r="C12">
        <v>196.12586450557299</v>
      </c>
      <c r="D12" t="s">
        <v>18</v>
      </c>
      <c r="E12">
        <f t="shared" si="0"/>
        <v>0.7</v>
      </c>
    </row>
    <row r="13" spans="1:6" x14ac:dyDescent="0.25">
      <c r="A13" t="s">
        <v>32</v>
      </c>
      <c r="B13">
        <v>75</v>
      </c>
      <c r="C13">
        <v>270.83564214092598</v>
      </c>
      <c r="D13" t="s">
        <v>18</v>
      </c>
      <c r="E13">
        <f t="shared" si="0"/>
        <v>0.75</v>
      </c>
    </row>
    <row r="14" spans="1:6" x14ac:dyDescent="0.25">
      <c r="A14" t="s">
        <v>32</v>
      </c>
      <c r="B14">
        <v>80</v>
      </c>
      <c r="C14">
        <v>352.83913678925398</v>
      </c>
      <c r="D14" t="s">
        <v>18</v>
      </c>
      <c r="E14">
        <f t="shared" si="0"/>
        <v>0.8</v>
      </c>
    </row>
    <row r="15" spans="1:6" x14ac:dyDescent="0.25">
      <c r="A15" t="s">
        <v>32</v>
      </c>
      <c r="B15">
        <v>85</v>
      </c>
      <c r="C15">
        <v>461.07218936113998</v>
      </c>
      <c r="D15" t="s">
        <v>18</v>
      </c>
      <c r="E15">
        <f t="shared" si="0"/>
        <v>0.85</v>
      </c>
    </row>
    <row r="16" spans="1:6" x14ac:dyDescent="0.25">
      <c r="A16" t="s">
        <v>32</v>
      </c>
      <c r="B16">
        <v>90</v>
      </c>
      <c r="C16">
        <v>687.35800435822296</v>
      </c>
      <c r="D16" t="s">
        <v>18</v>
      </c>
      <c r="E16">
        <f t="shared" si="0"/>
        <v>0.9</v>
      </c>
    </row>
    <row r="17" spans="1:5" x14ac:dyDescent="0.25">
      <c r="A17" t="s">
        <v>32</v>
      </c>
      <c r="B17">
        <v>95</v>
      </c>
      <c r="C17">
        <v>1248.26764548131</v>
      </c>
      <c r="D17" t="s">
        <v>18</v>
      </c>
      <c r="E17">
        <f t="shared" si="0"/>
        <v>0.95</v>
      </c>
    </row>
    <row r="18" spans="1:5" x14ac:dyDescent="0.25">
      <c r="A18" t="s">
        <v>32</v>
      </c>
      <c r="B18">
        <v>100</v>
      </c>
      <c r="C18">
        <v>4230.7367070529699</v>
      </c>
      <c r="D18" t="s">
        <v>18</v>
      </c>
      <c r="E18">
        <f t="shared" si="0"/>
        <v>1</v>
      </c>
    </row>
    <row r="19" spans="1:5" x14ac:dyDescent="0.25">
      <c r="A19" t="s">
        <v>33</v>
      </c>
      <c r="B19">
        <v>20</v>
      </c>
      <c r="C19">
        <v>0</v>
      </c>
      <c r="D19" t="s">
        <v>18</v>
      </c>
    </row>
    <row r="20" spans="1:5" x14ac:dyDescent="0.25">
      <c r="A20" t="s">
        <v>33</v>
      </c>
      <c r="B20">
        <v>25</v>
      </c>
      <c r="C20">
        <v>0</v>
      </c>
      <c r="D20" t="s">
        <v>18</v>
      </c>
    </row>
    <row r="21" spans="1:5" x14ac:dyDescent="0.25">
      <c r="A21" t="s">
        <v>33</v>
      </c>
      <c r="B21">
        <v>30</v>
      </c>
      <c r="C21">
        <v>0</v>
      </c>
      <c r="D21" t="s">
        <v>18</v>
      </c>
    </row>
    <row r="22" spans="1:5" x14ac:dyDescent="0.25">
      <c r="A22" t="s">
        <v>33</v>
      </c>
      <c r="B22">
        <v>35</v>
      </c>
      <c r="C22">
        <v>0</v>
      </c>
      <c r="D22" t="s">
        <v>18</v>
      </c>
    </row>
    <row r="23" spans="1:5" x14ac:dyDescent="0.25">
      <c r="A23" t="s">
        <v>33</v>
      </c>
      <c r="B23">
        <v>40</v>
      </c>
      <c r="C23">
        <v>0</v>
      </c>
      <c r="D23" t="s">
        <v>18</v>
      </c>
    </row>
    <row r="24" spans="1:5" x14ac:dyDescent="0.25">
      <c r="A24" t="s">
        <v>33</v>
      </c>
      <c r="B24">
        <v>45</v>
      </c>
      <c r="C24">
        <v>6.1236850593377996</v>
      </c>
      <c r="D24" t="s">
        <v>18</v>
      </c>
    </row>
    <row r="25" spans="1:5" x14ac:dyDescent="0.25">
      <c r="A25" t="s">
        <v>33</v>
      </c>
      <c r="B25">
        <v>50</v>
      </c>
      <c r="C25">
        <v>8.2065378444029893</v>
      </c>
      <c r="D25" t="s">
        <v>18</v>
      </c>
    </row>
    <row r="26" spans="1:5" x14ac:dyDescent="0.25">
      <c r="A26" t="s">
        <v>33</v>
      </c>
      <c r="B26">
        <v>55</v>
      </c>
      <c r="C26">
        <v>10.2142698009644</v>
      </c>
      <c r="D26" t="s">
        <v>18</v>
      </c>
    </row>
    <row r="27" spans="1:5" x14ac:dyDescent="0.25">
      <c r="A27" t="s">
        <v>33</v>
      </c>
      <c r="B27">
        <v>60</v>
      </c>
      <c r="C27">
        <v>12.216238131962299</v>
      </c>
      <c r="D27" t="s">
        <v>18</v>
      </c>
    </row>
    <row r="28" spans="1:5" x14ac:dyDescent="0.25">
      <c r="A28" t="s">
        <v>33</v>
      </c>
      <c r="B28">
        <v>65</v>
      </c>
      <c r="C28">
        <v>18.992394794164699</v>
      </c>
      <c r="D28" t="s">
        <v>18</v>
      </c>
    </row>
    <row r="29" spans="1:5" x14ac:dyDescent="0.25">
      <c r="A29" t="s">
        <v>33</v>
      </c>
      <c r="B29">
        <v>70</v>
      </c>
      <c r="C29">
        <v>26.375416369456101</v>
      </c>
      <c r="D29" t="s">
        <v>18</v>
      </c>
    </row>
    <row r="30" spans="1:5" x14ac:dyDescent="0.25">
      <c r="A30" t="s">
        <v>33</v>
      </c>
      <c r="B30">
        <v>75</v>
      </c>
      <c r="C30">
        <v>36.421343523685898</v>
      </c>
      <c r="D30" t="s">
        <v>18</v>
      </c>
    </row>
    <row r="31" spans="1:5" x14ac:dyDescent="0.25">
      <c r="A31" t="s">
        <v>33</v>
      </c>
      <c r="B31">
        <v>80</v>
      </c>
      <c r="C31">
        <v>44.763685638172497</v>
      </c>
      <c r="D31" t="s">
        <v>18</v>
      </c>
    </row>
    <row r="32" spans="1:5" x14ac:dyDescent="0.25">
      <c r="A32" t="s">
        <v>33</v>
      </c>
      <c r="B32">
        <v>85</v>
      </c>
      <c r="C32">
        <v>53.542907442285802</v>
      </c>
      <c r="D32" t="s">
        <v>18</v>
      </c>
    </row>
    <row r="33" spans="1:5" x14ac:dyDescent="0.25">
      <c r="A33" t="s">
        <v>33</v>
      </c>
      <c r="B33">
        <v>90</v>
      </c>
      <c r="C33">
        <v>58.610731907019499</v>
      </c>
      <c r="D33" t="s">
        <v>18</v>
      </c>
    </row>
    <row r="34" spans="1:5" x14ac:dyDescent="0.25">
      <c r="A34" t="s">
        <v>33</v>
      </c>
      <c r="B34">
        <v>95</v>
      </c>
      <c r="C34">
        <v>62.989716622882497</v>
      </c>
      <c r="D34" t="s">
        <v>18</v>
      </c>
    </row>
    <row r="35" spans="1:5" x14ac:dyDescent="0.25">
      <c r="A35" t="s">
        <v>33</v>
      </c>
      <c r="B35">
        <v>100</v>
      </c>
      <c r="C35">
        <v>67.311512760667497</v>
      </c>
      <c r="D35" t="s">
        <v>18</v>
      </c>
    </row>
    <row r="36" spans="1:5" x14ac:dyDescent="0.25">
      <c r="A36" t="s">
        <v>31</v>
      </c>
      <c r="B36">
        <v>25</v>
      </c>
    </row>
    <row r="37" spans="1:5" x14ac:dyDescent="0.25">
      <c r="A37" t="s">
        <v>31</v>
      </c>
      <c r="B37">
        <v>30</v>
      </c>
    </row>
    <row r="38" spans="1:5" x14ac:dyDescent="0.25">
      <c r="A38" t="s">
        <v>31</v>
      </c>
      <c r="B38">
        <v>35</v>
      </c>
    </row>
    <row r="39" spans="1:5" x14ac:dyDescent="0.25">
      <c r="A39" t="s">
        <v>31</v>
      </c>
      <c r="B39">
        <v>40</v>
      </c>
    </row>
    <row r="40" spans="1:5" x14ac:dyDescent="0.25">
      <c r="A40" t="s">
        <v>31</v>
      </c>
      <c r="B40">
        <v>45</v>
      </c>
      <c r="E40" s="3">
        <v>2.412777742385401E-2</v>
      </c>
    </row>
    <row r="41" spans="1:5" x14ac:dyDescent="0.25">
      <c r="A41" t="s">
        <v>31</v>
      </c>
      <c r="B41">
        <v>50</v>
      </c>
      <c r="E41" s="3">
        <v>3.6911973078595645E-2</v>
      </c>
    </row>
    <row r="42" spans="1:5" x14ac:dyDescent="0.25">
      <c r="A42" t="s">
        <v>31</v>
      </c>
      <c r="B42">
        <v>55</v>
      </c>
      <c r="E42" s="3">
        <v>5.5317787957186657E-2</v>
      </c>
    </row>
    <row r="43" spans="1:5" x14ac:dyDescent="0.25">
      <c r="A43" t="s">
        <v>31</v>
      </c>
      <c r="B43">
        <v>60</v>
      </c>
      <c r="E43" s="3">
        <v>7.8215148988548533E-2</v>
      </c>
    </row>
    <row r="44" spans="1:5" x14ac:dyDescent="0.25">
      <c r="A44" t="s">
        <v>31</v>
      </c>
      <c r="B44">
        <v>65</v>
      </c>
      <c r="E44" s="3">
        <v>9.3484773441398716E-2</v>
      </c>
    </row>
    <row r="45" spans="1:5" x14ac:dyDescent="0.25">
      <c r="A45" t="s">
        <v>31</v>
      </c>
      <c r="B45">
        <v>70</v>
      </c>
      <c r="E45" s="3">
        <v>0.11099998851667732</v>
      </c>
    </row>
    <row r="46" spans="1:5" x14ac:dyDescent="0.25">
      <c r="A46" t="s">
        <v>31</v>
      </c>
      <c r="B46">
        <v>75</v>
      </c>
      <c r="E46" s="3">
        <v>0.12543992127716888</v>
      </c>
    </row>
    <row r="47" spans="1:5" x14ac:dyDescent="0.25">
      <c r="A47" t="s">
        <v>31</v>
      </c>
      <c r="B47">
        <v>80</v>
      </c>
      <c r="E47" s="3">
        <v>0.14632963513611816</v>
      </c>
    </row>
    <row r="48" spans="1:5" x14ac:dyDescent="0.25">
      <c r="A48" t="s">
        <v>31</v>
      </c>
      <c r="B48">
        <v>85</v>
      </c>
      <c r="E48" s="3">
        <v>0.17568778154431289</v>
      </c>
    </row>
    <row r="49" spans="1:5" x14ac:dyDescent="0.25">
      <c r="A49" t="s">
        <v>31</v>
      </c>
      <c r="B49">
        <v>90</v>
      </c>
      <c r="E49" s="3">
        <v>0.21790699135613234</v>
      </c>
    </row>
    <row r="50" spans="1:5" x14ac:dyDescent="0.25">
      <c r="A50" t="s">
        <v>31</v>
      </c>
      <c r="B50">
        <v>95</v>
      </c>
      <c r="E50" s="3"/>
    </row>
    <row r="51" spans="1:5" x14ac:dyDescent="0.25">
      <c r="A51" t="s">
        <v>31</v>
      </c>
      <c r="B51">
        <v>100</v>
      </c>
    </row>
  </sheetData>
  <autoFilter ref="A1:C1" xr:uid="{00000000-0009-0000-0000-000003000000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7"/>
  <sheetViews>
    <sheetView topLeftCell="A21" workbookViewId="0">
      <selection activeCell="P38" sqref="P38:P52"/>
    </sheetView>
  </sheetViews>
  <sheetFormatPr baseColWidth="10" defaultRowHeight="15" x14ac:dyDescent="0.25"/>
  <cols>
    <col min="1" max="1" width="36.28515625" customWidth="1"/>
  </cols>
  <sheetData>
    <row r="1" spans="1:15" x14ac:dyDescent="0.25">
      <c r="D1" s="1" t="s">
        <v>21</v>
      </c>
      <c r="E1" s="1" t="s">
        <v>21</v>
      </c>
      <c r="F1" s="1" t="s">
        <v>21</v>
      </c>
      <c r="G1" s="1" t="s">
        <v>21</v>
      </c>
      <c r="H1" s="1" t="s">
        <v>21</v>
      </c>
      <c r="I1" s="1" t="s">
        <v>21</v>
      </c>
      <c r="J1" s="1" t="s">
        <v>22</v>
      </c>
      <c r="K1" s="1" t="s">
        <v>22</v>
      </c>
      <c r="L1" s="1" t="s">
        <v>22</v>
      </c>
      <c r="M1" s="1" t="s">
        <v>22</v>
      </c>
      <c r="N1" s="1" t="s">
        <v>22</v>
      </c>
      <c r="O1" s="1" t="s">
        <v>22</v>
      </c>
    </row>
    <row r="2" spans="1:15" x14ac:dyDescent="0.25"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</row>
    <row r="3" spans="1:15" x14ac:dyDescent="0.25">
      <c r="A3" s="1" t="s">
        <v>29</v>
      </c>
      <c r="B3" s="1" t="s">
        <v>0</v>
      </c>
      <c r="C3" s="1" t="s">
        <v>17</v>
      </c>
      <c r="D3">
        <v>25.433283207714918</v>
      </c>
      <c r="O3">
        <v>32.513787200312414</v>
      </c>
    </row>
    <row r="4" spans="1:15" x14ac:dyDescent="0.25">
      <c r="A4" s="1" t="s">
        <v>29</v>
      </c>
      <c r="B4" s="1" t="s">
        <v>1</v>
      </c>
      <c r="C4" s="1" t="s">
        <v>17</v>
      </c>
      <c r="D4">
        <v>40.283041472608645</v>
      </c>
      <c r="O4">
        <v>35.700000000000003</v>
      </c>
    </row>
    <row r="5" spans="1:15" x14ac:dyDescent="0.25">
      <c r="A5" s="1" t="s">
        <v>29</v>
      </c>
      <c r="B5" s="1" t="s">
        <v>2</v>
      </c>
      <c r="C5" s="1" t="s">
        <v>17</v>
      </c>
      <c r="D5">
        <v>60.692858842937227</v>
      </c>
      <c r="E5">
        <v>0.22676512620369346</v>
      </c>
      <c r="O5">
        <v>35.700000000000003</v>
      </c>
    </row>
    <row r="6" spans="1:15" x14ac:dyDescent="0.25">
      <c r="A6" s="1" t="s">
        <v>29</v>
      </c>
      <c r="B6" s="1" t="s">
        <v>3</v>
      </c>
      <c r="C6" s="1" t="s">
        <v>17</v>
      </c>
      <c r="D6">
        <v>60.692858842937227</v>
      </c>
      <c r="E6">
        <v>9.5938769177435077</v>
      </c>
      <c r="N6">
        <v>8.2734945662010002</v>
      </c>
      <c r="O6">
        <v>35.700000000000003</v>
      </c>
    </row>
    <row r="7" spans="1:15" x14ac:dyDescent="0.25">
      <c r="A7" s="1" t="s">
        <v>29</v>
      </c>
      <c r="B7" s="1" t="s">
        <v>4</v>
      </c>
      <c r="C7" s="1" t="s">
        <v>17</v>
      </c>
      <c r="D7">
        <v>60.692858842937227</v>
      </c>
      <c r="E7">
        <v>13.445004394002259</v>
      </c>
      <c r="N7">
        <v>20.34423679460409</v>
      </c>
      <c r="O7">
        <v>35.700000000000003</v>
      </c>
    </row>
    <row r="8" spans="1:15" x14ac:dyDescent="0.25">
      <c r="A8" s="1" t="s">
        <v>29</v>
      </c>
      <c r="B8" s="1" t="s">
        <v>5</v>
      </c>
      <c r="C8" s="1" t="s">
        <v>17</v>
      </c>
      <c r="D8">
        <v>60.692858842937227</v>
      </c>
      <c r="E8">
        <v>18.839448090684225</v>
      </c>
      <c r="N8">
        <v>32.087400347544964</v>
      </c>
      <c r="O8">
        <v>35.700000000000003</v>
      </c>
    </row>
    <row r="9" spans="1:15" x14ac:dyDescent="0.25">
      <c r="A9" s="1" t="s">
        <v>29</v>
      </c>
      <c r="B9" s="1" t="s">
        <v>6</v>
      </c>
      <c r="C9" s="1" t="s">
        <v>17</v>
      </c>
      <c r="D9">
        <v>60.692858842937227</v>
      </c>
      <c r="E9">
        <v>17.654331269842874</v>
      </c>
      <c r="F9">
        <v>5.9546870468418422</v>
      </c>
      <c r="N9">
        <v>44.940123982056093</v>
      </c>
      <c r="O9">
        <v>35.700000000000003</v>
      </c>
    </row>
    <row r="10" spans="1:15" x14ac:dyDescent="0.25">
      <c r="A10" s="1" t="s">
        <v>29</v>
      </c>
      <c r="B10" s="1" t="s">
        <v>7</v>
      </c>
      <c r="C10" s="1" t="s">
        <v>17</v>
      </c>
      <c r="D10">
        <v>60.692858842937227</v>
      </c>
      <c r="E10">
        <v>18.319341635033634</v>
      </c>
      <c r="F10">
        <v>22.438779703730368</v>
      </c>
      <c r="N10">
        <v>51</v>
      </c>
      <c r="O10">
        <v>35.700000000000003</v>
      </c>
    </row>
    <row r="11" spans="1:15" x14ac:dyDescent="0.25">
      <c r="A11" s="1" t="s">
        <v>29</v>
      </c>
      <c r="B11" s="1" t="s">
        <v>8</v>
      </c>
      <c r="C11" s="1" t="s">
        <v>17</v>
      </c>
      <c r="D11">
        <v>60.692858842937227</v>
      </c>
      <c r="E11">
        <v>17.800175296533304</v>
      </c>
      <c r="F11">
        <v>32.249001356804818</v>
      </c>
      <c r="L11">
        <v>13.938385337923105</v>
      </c>
      <c r="N11">
        <v>51</v>
      </c>
      <c r="O11">
        <v>35.700000000000003</v>
      </c>
    </row>
    <row r="12" spans="1:15" x14ac:dyDescent="0.25">
      <c r="A12" s="1" t="s">
        <v>29</v>
      </c>
      <c r="B12" s="1" t="s">
        <v>9</v>
      </c>
      <c r="C12" s="1" t="s">
        <v>17</v>
      </c>
      <c r="D12">
        <v>60.692858842937227</v>
      </c>
      <c r="E12">
        <v>26.277744813824473</v>
      </c>
      <c r="F12">
        <v>33.485715223689503</v>
      </c>
      <c r="L12">
        <v>28.638771502342717</v>
      </c>
      <c r="N12">
        <v>51</v>
      </c>
      <c r="O12">
        <v>35.700000000000003</v>
      </c>
    </row>
    <row r="13" spans="1:15" x14ac:dyDescent="0.25">
      <c r="A13" s="1" t="s">
        <v>29</v>
      </c>
      <c r="B13" s="1" t="s">
        <v>10</v>
      </c>
      <c r="C13" s="1" t="s">
        <v>17</v>
      </c>
      <c r="D13">
        <v>60.692858842937227</v>
      </c>
      <c r="E13">
        <v>28.776260756809556</v>
      </c>
      <c r="F13">
        <v>33.485715223689503</v>
      </c>
      <c r="G13">
        <v>12.636086688441221</v>
      </c>
      <c r="L13">
        <v>40.084486092518254</v>
      </c>
      <c r="N13">
        <v>51</v>
      </c>
      <c r="O13">
        <v>35.700000000000003</v>
      </c>
    </row>
    <row r="14" spans="1:15" x14ac:dyDescent="0.25">
      <c r="A14" s="1" t="s">
        <v>29</v>
      </c>
      <c r="B14" s="1" t="s">
        <v>11</v>
      </c>
      <c r="C14" s="1" t="s">
        <v>17</v>
      </c>
      <c r="D14">
        <v>60.692858842937227</v>
      </c>
      <c r="E14">
        <v>42.280874215622987</v>
      </c>
      <c r="F14">
        <v>33.485715223689503</v>
      </c>
      <c r="G14">
        <v>11.138477991193493</v>
      </c>
      <c r="I14">
        <v>14.788453294306652</v>
      </c>
      <c r="L14">
        <v>40.800000000000004</v>
      </c>
      <c r="M14">
        <v>3.5167835235491802</v>
      </c>
      <c r="N14">
        <v>51</v>
      </c>
      <c r="O14">
        <v>35.700000000000003</v>
      </c>
    </row>
    <row r="15" spans="1:15" x14ac:dyDescent="0.25">
      <c r="A15" s="1" t="s">
        <v>29</v>
      </c>
      <c r="B15" s="1" t="s">
        <v>12</v>
      </c>
      <c r="C15" s="1" t="s">
        <v>17</v>
      </c>
      <c r="D15">
        <v>60.692858842937227</v>
      </c>
      <c r="E15">
        <v>56.45851775346619</v>
      </c>
      <c r="F15">
        <v>33.485715223689503</v>
      </c>
      <c r="G15">
        <v>21.35607012595683</v>
      </c>
      <c r="I15">
        <v>15.175119701867443</v>
      </c>
      <c r="L15">
        <v>40.800000000000004</v>
      </c>
      <c r="M15">
        <v>11.191574075001641</v>
      </c>
      <c r="N15">
        <v>51</v>
      </c>
      <c r="O15">
        <v>35.700000000000003</v>
      </c>
    </row>
    <row r="16" spans="1:15" x14ac:dyDescent="0.25">
      <c r="A16" s="1" t="s">
        <v>29</v>
      </c>
      <c r="B16" s="1" t="s">
        <v>13</v>
      </c>
      <c r="C16" s="1" t="s">
        <v>17</v>
      </c>
      <c r="D16">
        <v>60.692858842937227</v>
      </c>
      <c r="E16">
        <v>69.064287648859604</v>
      </c>
      <c r="F16">
        <v>33.485715223689503</v>
      </c>
      <c r="G16">
        <v>40.633368309802961</v>
      </c>
      <c r="I16">
        <v>0.6290191497919404</v>
      </c>
      <c r="L16">
        <v>40.800000000000004</v>
      </c>
      <c r="M16">
        <v>27.226296585874426</v>
      </c>
      <c r="N16">
        <v>51</v>
      </c>
      <c r="O16">
        <v>35.700000000000003</v>
      </c>
    </row>
    <row r="17" spans="1:16" x14ac:dyDescent="0.25">
      <c r="A17" s="1" t="s">
        <v>29</v>
      </c>
      <c r="B17" s="1" t="s">
        <v>14</v>
      </c>
      <c r="C17" s="1" t="s">
        <v>17</v>
      </c>
      <c r="D17">
        <v>60.692858842937227</v>
      </c>
      <c r="E17">
        <v>69.064287648859604</v>
      </c>
      <c r="F17">
        <v>33.485715223689503</v>
      </c>
      <c r="G17">
        <v>29.342364872940255</v>
      </c>
      <c r="H17">
        <v>20.490520429293568</v>
      </c>
      <c r="L17">
        <v>40.800000000000004</v>
      </c>
      <c r="M17">
        <v>61.913306352771272</v>
      </c>
      <c r="N17">
        <v>51</v>
      </c>
      <c r="O17">
        <v>35.700000000000003</v>
      </c>
    </row>
    <row r="18" spans="1:16" x14ac:dyDescent="0.25">
      <c r="A18" s="1" t="s">
        <v>29</v>
      </c>
      <c r="B18" s="1" t="s">
        <v>15</v>
      </c>
      <c r="C18" s="1" t="s">
        <v>17</v>
      </c>
      <c r="D18">
        <v>60.692858842937227</v>
      </c>
      <c r="E18">
        <v>69.064287648859604</v>
      </c>
      <c r="F18">
        <v>33.485715223689503</v>
      </c>
      <c r="G18">
        <v>58.600001641456629</v>
      </c>
      <c r="H18">
        <v>25.791565350385866</v>
      </c>
      <c r="K18">
        <v>16.224459475785551</v>
      </c>
      <c r="L18">
        <v>40.800000000000004</v>
      </c>
      <c r="M18">
        <v>71.400000000000006</v>
      </c>
      <c r="N18">
        <v>51</v>
      </c>
      <c r="O18">
        <v>35.700000000000003</v>
      </c>
    </row>
    <row r="19" spans="1:16" x14ac:dyDescent="0.25">
      <c r="A19" s="1" t="s">
        <v>29</v>
      </c>
      <c r="B19" s="1" t="s">
        <v>16</v>
      </c>
      <c r="C19" s="1" t="s">
        <v>17</v>
      </c>
      <c r="D19">
        <v>60.692858842937227</v>
      </c>
      <c r="E19">
        <v>69.064287648859604</v>
      </c>
      <c r="F19">
        <v>33.485715223689503</v>
      </c>
      <c r="G19">
        <v>58.600001641456629</v>
      </c>
      <c r="H19">
        <v>41.857144029611881</v>
      </c>
      <c r="I19">
        <v>29.300000820728314</v>
      </c>
      <c r="J19">
        <v>73.95</v>
      </c>
      <c r="K19">
        <v>84.15</v>
      </c>
      <c r="L19">
        <v>40.800000000000004</v>
      </c>
      <c r="M19">
        <v>71.400000000000006</v>
      </c>
      <c r="N19">
        <v>51</v>
      </c>
      <c r="O19">
        <v>35.700000000000003</v>
      </c>
    </row>
    <row r="20" spans="1:16" x14ac:dyDescent="0.25">
      <c r="A20" s="1" t="s">
        <v>30</v>
      </c>
      <c r="B20" s="1" t="s">
        <v>1</v>
      </c>
      <c r="C20" s="1" t="s">
        <v>17</v>
      </c>
      <c r="O20">
        <v>2360.6956434376625</v>
      </c>
      <c r="P20">
        <f>SUM(D20:O20)</f>
        <v>2360.6956434376625</v>
      </c>
    </row>
    <row r="21" spans="1:16" x14ac:dyDescent="0.25">
      <c r="A21" s="1" t="s">
        <v>30</v>
      </c>
      <c r="B21" s="1" t="s">
        <v>2</v>
      </c>
      <c r="C21" s="1" t="s">
        <v>17</v>
      </c>
      <c r="E21">
        <v>8677.7953451365538</v>
      </c>
      <c r="O21">
        <v>371970.7752193397</v>
      </c>
      <c r="P21">
        <f t="shared" ref="P21:P35" si="0">SUM(D21:O21)</f>
        <v>380648.57056447625</v>
      </c>
    </row>
    <row r="22" spans="1:16" x14ac:dyDescent="0.25">
      <c r="A22" s="1" t="s">
        <v>30</v>
      </c>
      <c r="B22" s="1" t="s">
        <v>3</v>
      </c>
      <c r="C22" s="1" t="s">
        <v>17</v>
      </c>
      <c r="D22">
        <v>20034.687862492035</v>
      </c>
      <c r="E22">
        <v>518001.02313659305</v>
      </c>
      <c r="N22">
        <v>283484.9627260362</v>
      </c>
      <c r="O22">
        <v>375252.84179424099</v>
      </c>
      <c r="P22">
        <f t="shared" si="0"/>
        <v>1196773.5155193624</v>
      </c>
    </row>
    <row r="23" spans="1:16" x14ac:dyDescent="0.25">
      <c r="A23" s="1" t="s">
        <v>30</v>
      </c>
      <c r="B23" s="1" t="s">
        <v>4</v>
      </c>
      <c r="C23" s="1" t="s">
        <v>17</v>
      </c>
      <c r="D23">
        <v>177089.61522067586</v>
      </c>
      <c r="E23">
        <v>1006124.0717040533</v>
      </c>
      <c r="N23">
        <v>779594.35082582955</v>
      </c>
      <c r="O23">
        <v>522138.21108366153</v>
      </c>
      <c r="P23">
        <f t="shared" si="0"/>
        <v>2484946.2488342207</v>
      </c>
    </row>
    <row r="24" spans="1:16" x14ac:dyDescent="0.25">
      <c r="A24" s="1" t="s">
        <v>30</v>
      </c>
      <c r="B24" s="1" t="s">
        <v>5</v>
      </c>
      <c r="C24" s="1" t="s">
        <v>17</v>
      </c>
      <c r="D24">
        <v>634525.33455891849</v>
      </c>
      <c r="E24">
        <v>1675023.2299980943</v>
      </c>
      <c r="N24">
        <v>1515225.6641091625</v>
      </c>
      <c r="O24">
        <v>875300.89109500055</v>
      </c>
      <c r="P24">
        <f t="shared" si="0"/>
        <v>4700075.1197611755</v>
      </c>
    </row>
    <row r="25" spans="1:16" x14ac:dyDescent="0.25">
      <c r="A25" s="1" t="s">
        <v>30</v>
      </c>
      <c r="B25" s="1" t="s">
        <v>6</v>
      </c>
      <c r="C25" s="1" t="s">
        <v>17</v>
      </c>
      <c r="D25">
        <v>1376915.8140688532</v>
      </c>
      <c r="E25">
        <v>2124110.4537697402</v>
      </c>
      <c r="F25">
        <v>921124.2675187256</v>
      </c>
      <c r="N25">
        <v>1402452.9294199159</v>
      </c>
      <c r="O25">
        <v>2094364.6024794977</v>
      </c>
      <c r="P25">
        <f t="shared" si="0"/>
        <v>7918968.0672567328</v>
      </c>
    </row>
    <row r="26" spans="1:16" x14ac:dyDescent="0.25">
      <c r="A26" s="1" t="s">
        <v>30</v>
      </c>
      <c r="B26" s="1" t="s">
        <v>7</v>
      </c>
      <c r="C26" s="1" t="s">
        <v>17</v>
      </c>
      <c r="D26">
        <v>1802295.50294451</v>
      </c>
      <c r="E26">
        <v>2934394.9691360802</v>
      </c>
      <c r="F26">
        <v>2047615.0973398539</v>
      </c>
      <c r="N26">
        <v>1479077.5510356759</v>
      </c>
      <c r="O26">
        <v>3807432.408279446</v>
      </c>
      <c r="P26">
        <f t="shared" si="0"/>
        <v>12070815.528735567</v>
      </c>
    </row>
    <row r="27" spans="1:16" x14ac:dyDescent="0.25">
      <c r="A27" s="1" t="s">
        <v>30</v>
      </c>
      <c r="B27" s="1" t="s">
        <v>8</v>
      </c>
      <c r="C27" s="1" t="s">
        <v>17</v>
      </c>
      <c r="D27">
        <v>2194930.1916753226</v>
      </c>
      <c r="E27">
        <v>4622377.446065099</v>
      </c>
      <c r="F27">
        <v>3105035.5529229348</v>
      </c>
      <c r="L27">
        <v>3328631.6895757047</v>
      </c>
      <c r="N27">
        <v>1283003.9682313418</v>
      </c>
      <c r="O27">
        <v>4949008.1346101491</v>
      </c>
      <c r="P27">
        <f t="shared" si="0"/>
        <v>19482986.983080555</v>
      </c>
    </row>
    <row r="28" spans="1:16" x14ac:dyDescent="0.25">
      <c r="A28" s="1" t="s">
        <v>30</v>
      </c>
      <c r="B28" s="1" t="s">
        <v>9</v>
      </c>
      <c r="C28" s="1" t="s">
        <v>17</v>
      </c>
      <c r="D28">
        <v>2776605.0121552628</v>
      </c>
      <c r="E28">
        <v>7396693.5632276898</v>
      </c>
      <c r="F28">
        <v>3537538.2803576379</v>
      </c>
      <c r="L28">
        <v>6305557.1085963426</v>
      </c>
      <c r="N28">
        <v>1389521.0145985587</v>
      </c>
      <c r="O28">
        <v>6794532.2008369388</v>
      </c>
      <c r="P28">
        <f t="shared" si="0"/>
        <v>28200447.179772429</v>
      </c>
    </row>
    <row r="29" spans="1:16" x14ac:dyDescent="0.25">
      <c r="A29" s="1" t="s">
        <v>30</v>
      </c>
      <c r="B29" s="1" t="s">
        <v>10</v>
      </c>
      <c r="C29" s="1" t="s">
        <v>17</v>
      </c>
      <c r="D29">
        <v>3547291.0732294163</v>
      </c>
      <c r="E29">
        <v>8023873.7641813792</v>
      </c>
      <c r="F29">
        <v>3027672.2216518284</v>
      </c>
      <c r="G29">
        <v>2588468.4426616454</v>
      </c>
      <c r="L29">
        <v>8344602.7154643722</v>
      </c>
      <c r="N29">
        <v>2092808.094244753</v>
      </c>
      <c r="O29">
        <v>8888173.7386086546</v>
      </c>
      <c r="P29">
        <f t="shared" si="0"/>
        <v>36512890.050042048</v>
      </c>
    </row>
    <row r="30" spans="1:16" x14ac:dyDescent="0.25">
      <c r="A30" s="1" t="s">
        <v>30</v>
      </c>
      <c r="B30" s="1" t="s">
        <v>11</v>
      </c>
      <c r="C30" s="1" t="s">
        <v>17</v>
      </c>
      <c r="D30">
        <v>3456218.805301473</v>
      </c>
      <c r="E30">
        <v>7802511.7716218233</v>
      </c>
      <c r="F30">
        <v>2201526.5208161245</v>
      </c>
      <c r="G30">
        <v>3522448.2835804541</v>
      </c>
      <c r="I30">
        <v>2922949.4257842219</v>
      </c>
      <c r="L30">
        <v>9531037.4425209947</v>
      </c>
      <c r="M30">
        <v>1678117.3566544179</v>
      </c>
      <c r="N30">
        <v>3945237.7989808936</v>
      </c>
      <c r="O30">
        <v>8527418.5290633421</v>
      </c>
      <c r="P30">
        <f t="shared" si="0"/>
        <v>43587465.934323743</v>
      </c>
    </row>
    <row r="31" spans="1:16" x14ac:dyDescent="0.25">
      <c r="A31" s="1" t="s">
        <v>30</v>
      </c>
      <c r="B31" s="1" t="s">
        <v>12</v>
      </c>
      <c r="C31" s="1" t="s">
        <v>17</v>
      </c>
      <c r="D31">
        <v>5499065.48285833</v>
      </c>
      <c r="E31">
        <v>7904141.118214285</v>
      </c>
      <c r="F31">
        <v>4417487.7923409883</v>
      </c>
      <c r="G31">
        <v>3822936.3245331445</v>
      </c>
      <c r="I31">
        <v>3585690.1216739309</v>
      </c>
      <c r="L31">
        <v>9329044.1122366153</v>
      </c>
      <c r="M31">
        <v>4748848.3168947911</v>
      </c>
      <c r="N31">
        <v>5215357.5345801823</v>
      </c>
      <c r="O31">
        <v>9680810.0881170295</v>
      </c>
      <c r="P31">
        <f t="shared" si="0"/>
        <v>54203380.891449302</v>
      </c>
    </row>
    <row r="32" spans="1:16" x14ac:dyDescent="0.25">
      <c r="A32" s="1" t="s">
        <v>30</v>
      </c>
      <c r="B32" s="1" t="s">
        <v>13</v>
      </c>
      <c r="C32" s="1" t="s">
        <v>17</v>
      </c>
      <c r="D32">
        <v>15563248.759808796</v>
      </c>
      <c r="E32">
        <v>3867897.6652373499</v>
      </c>
      <c r="F32">
        <v>8081120.2652100576</v>
      </c>
      <c r="G32">
        <v>5230970.6781311613</v>
      </c>
      <c r="I32">
        <v>394991.78309239581</v>
      </c>
      <c r="L32">
        <v>11767893.721886115</v>
      </c>
      <c r="M32">
        <v>10237899.186795097</v>
      </c>
      <c r="N32">
        <v>6056432.0856217965</v>
      </c>
      <c r="O32">
        <v>10521445.919514926</v>
      </c>
      <c r="P32">
        <f t="shared" si="0"/>
        <v>71721900.065297693</v>
      </c>
    </row>
    <row r="33" spans="1:16" x14ac:dyDescent="0.25">
      <c r="A33" s="1" t="s">
        <v>30</v>
      </c>
      <c r="B33" s="1" t="s">
        <v>14</v>
      </c>
      <c r="C33" s="1" t="s">
        <v>17</v>
      </c>
      <c r="D33">
        <v>19471282.545246217</v>
      </c>
      <c r="E33">
        <v>5031543.5060471818</v>
      </c>
      <c r="F33">
        <v>7944887.8277121158</v>
      </c>
      <c r="G33">
        <v>6228988.6175958887</v>
      </c>
      <c r="H33">
        <v>5974076.091508205</v>
      </c>
      <c r="L33">
        <v>19074152.245033171</v>
      </c>
      <c r="M33">
        <v>11248147.975417053</v>
      </c>
      <c r="N33">
        <v>14749203.571481289</v>
      </c>
      <c r="O33">
        <v>17554701.445318088</v>
      </c>
      <c r="P33">
        <f t="shared" si="0"/>
        <v>107276983.8253592</v>
      </c>
    </row>
    <row r="34" spans="1:16" x14ac:dyDescent="0.25">
      <c r="A34" s="1" t="s">
        <v>30</v>
      </c>
      <c r="B34" s="1" t="s">
        <v>15</v>
      </c>
      <c r="C34" s="1" t="s">
        <v>17</v>
      </c>
      <c r="D34">
        <v>29195866.387012124</v>
      </c>
      <c r="E34">
        <v>7879499.3617148707</v>
      </c>
      <c r="F34">
        <v>15920045.687180748</v>
      </c>
      <c r="G34">
        <v>9269980.0636118799</v>
      </c>
      <c r="H34">
        <v>9086175.7743077893</v>
      </c>
      <c r="K34">
        <v>9864365.8171511982</v>
      </c>
      <c r="L34">
        <v>21609739.044775743</v>
      </c>
      <c r="M34">
        <v>10814434.412280126</v>
      </c>
      <c r="N34">
        <v>18603055.706184387</v>
      </c>
      <c r="O34">
        <v>20100779.300000004</v>
      </c>
      <c r="P34">
        <f t="shared" si="0"/>
        <v>152343941.55421889</v>
      </c>
    </row>
    <row r="35" spans="1:16" x14ac:dyDescent="0.25">
      <c r="A35" s="1" t="s">
        <v>30</v>
      </c>
      <c r="B35" s="1" t="s">
        <v>16</v>
      </c>
      <c r="C35" s="1" t="s">
        <v>17</v>
      </c>
      <c r="D35">
        <v>46139088.819949411</v>
      </c>
      <c r="E35">
        <v>16357578.164725527</v>
      </c>
      <c r="F35">
        <v>24997319.513584707</v>
      </c>
      <c r="G35">
        <v>26730633.433588695</v>
      </c>
      <c r="H35">
        <v>21656453.196148727</v>
      </c>
      <c r="I35">
        <v>19348457.614922449</v>
      </c>
      <c r="J35">
        <v>35338583.27356597</v>
      </c>
      <c r="K35">
        <v>25977324.150000017</v>
      </c>
      <c r="L35">
        <v>29840834.50000003</v>
      </c>
      <c r="M35">
        <v>26637662.549999975</v>
      </c>
      <c r="N35">
        <v>32966294.699999958</v>
      </c>
      <c r="O35">
        <v>33215159.100000042</v>
      </c>
      <c r="P35">
        <f t="shared" si="0"/>
        <v>339205389.01648545</v>
      </c>
    </row>
    <row r="36" spans="1:16" x14ac:dyDescent="0.25">
      <c r="A36" s="1" t="s">
        <v>31</v>
      </c>
      <c r="B36" s="1" t="s">
        <v>1</v>
      </c>
      <c r="C36" s="1" t="s">
        <v>17</v>
      </c>
      <c r="O36">
        <v>3.1032286715281634E-5</v>
      </c>
    </row>
    <row r="37" spans="1:16" x14ac:dyDescent="0.25">
      <c r="A37" s="1" t="s">
        <v>31</v>
      </c>
      <c r="B37" s="1" t="s">
        <v>2</v>
      </c>
      <c r="C37" s="1" t="s">
        <v>17</v>
      </c>
      <c r="E37">
        <v>3.2369570682917854E-2</v>
      </c>
      <c r="O37">
        <v>4.8897043455813621E-3</v>
      </c>
    </row>
    <row r="38" spans="1:16" x14ac:dyDescent="0.25">
      <c r="A38" s="1" t="s">
        <v>31</v>
      </c>
      <c r="B38" s="1" t="s">
        <v>3</v>
      </c>
      <c r="C38" s="1" t="s">
        <v>17</v>
      </c>
      <c r="D38">
        <v>2.6610164129374855E-4</v>
      </c>
      <c r="E38">
        <v>4.5670974332299046E-2</v>
      </c>
      <c r="N38">
        <v>1.8582031155532582E-2</v>
      </c>
      <c r="O38">
        <v>4.9328484210381471E-3</v>
      </c>
      <c r="P38" s="4">
        <f t="shared" ref="P38:P39" si="1">P22/P54</f>
        <v>6.7249680500241918E-3</v>
      </c>
    </row>
    <row r="39" spans="1:16" x14ac:dyDescent="0.25">
      <c r="A39" s="1" t="s">
        <v>31</v>
      </c>
      <c r="B39" s="1" t="s">
        <v>4</v>
      </c>
      <c r="C39" s="1" t="s">
        <v>17</v>
      </c>
      <c r="D39">
        <v>2.3521123757821645E-3</v>
      </c>
      <c r="E39">
        <v>6.3298642022378851E-2</v>
      </c>
      <c r="N39">
        <v>2.0781621192563965E-2</v>
      </c>
      <c r="O39">
        <v>6.8637152427482315E-3</v>
      </c>
      <c r="P39" s="4">
        <f t="shared" si="1"/>
        <v>1.2135282325329701E-2</v>
      </c>
    </row>
    <row r="40" spans="1:16" x14ac:dyDescent="0.25">
      <c r="A40" s="1" t="s">
        <v>31</v>
      </c>
      <c r="B40" s="1" t="s">
        <v>5</v>
      </c>
      <c r="C40" s="1" t="s">
        <v>17</v>
      </c>
      <c r="D40">
        <v>8.4277945395247484E-3</v>
      </c>
      <c r="E40">
        <v>7.520668748256959E-2</v>
      </c>
      <c r="N40">
        <v>2.5609136064254624E-2</v>
      </c>
      <c r="O40">
        <v>1.1506179667891114E-2</v>
      </c>
      <c r="P40" s="4">
        <f>P24/P56</f>
        <v>2.0189195985738949E-2</v>
      </c>
    </row>
    <row r="41" spans="1:16" x14ac:dyDescent="0.25">
      <c r="A41" s="1" t="s">
        <v>31</v>
      </c>
      <c r="B41" s="1" t="s">
        <v>6</v>
      </c>
      <c r="C41" s="1" t="s">
        <v>17</v>
      </c>
      <c r="D41">
        <v>1.828825887190362E-2</v>
      </c>
      <c r="E41">
        <v>0.10177230869548082</v>
      </c>
      <c r="F41">
        <v>0.13354544727839043</v>
      </c>
      <c r="N41">
        <v>1.6924122907491231E-2</v>
      </c>
      <c r="O41">
        <v>2.7531258852088805E-2</v>
      </c>
      <c r="P41" s="4">
        <f t="shared" ref="P41:P51" si="2">P25/P57</f>
        <v>3.0225344984532974E-2</v>
      </c>
    </row>
    <row r="42" spans="1:16" x14ac:dyDescent="0.25">
      <c r="A42" s="1" t="s">
        <v>31</v>
      </c>
      <c r="B42" s="1" t="s">
        <v>7</v>
      </c>
      <c r="C42" s="1" t="s">
        <v>17</v>
      </c>
      <c r="D42">
        <v>2.3938171371651273E-2</v>
      </c>
      <c r="E42">
        <v>0.13549164306369746</v>
      </c>
      <c r="F42">
        <v>7.8780529003496094E-2</v>
      </c>
      <c r="N42">
        <v>1.5727978701172211E-2</v>
      </c>
      <c r="O42">
        <v>5.0050219083188234E-2</v>
      </c>
      <c r="P42" s="4">
        <f t="shared" si="2"/>
        <v>4.1190041436737899E-2</v>
      </c>
    </row>
    <row r="43" spans="1:16" x14ac:dyDescent="0.25">
      <c r="A43" s="1" t="s">
        <v>31</v>
      </c>
      <c r="B43" s="1" t="s">
        <v>8</v>
      </c>
      <c r="C43" s="1" t="s">
        <v>17</v>
      </c>
      <c r="D43">
        <v>2.91531632805461E-2</v>
      </c>
      <c r="E43">
        <v>0.21965693935428243</v>
      </c>
      <c r="F43">
        <v>8.312278989814699E-2</v>
      </c>
      <c r="L43">
        <v>0.14611533673994195</v>
      </c>
      <c r="N43">
        <v>1.3643002742981421E-2</v>
      </c>
      <c r="O43">
        <v>6.505668776761088E-2</v>
      </c>
      <c r="P43" s="4">
        <f t="shared" si="2"/>
        <v>5.9657204709540904E-2</v>
      </c>
    </row>
    <row r="44" spans="1:16" x14ac:dyDescent="0.25">
      <c r="A44" s="1" t="s">
        <v>31</v>
      </c>
      <c r="B44" s="1" t="s">
        <v>9</v>
      </c>
      <c r="C44" s="1" t="s">
        <v>17</v>
      </c>
      <c r="D44">
        <v>3.6878994872798596E-2</v>
      </c>
      <c r="E44">
        <v>0.23809667889885644</v>
      </c>
      <c r="F44">
        <v>9.120347231919787E-2</v>
      </c>
      <c r="L44">
        <v>0.13471365070547076</v>
      </c>
      <c r="N44">
        <v>1.4775666703300668E-2</v>
      </c>
      <c r="O44">
        <v>8.9316838423755582E-2</v>
      </c>
      <c r="P44" s="4">
        <f t="shared" si="2"/>
        <v>7.78881510025934E-2</v>
      </c>
    </row>
    <row r="45" spans="1:16" x14ac:dyDescent="0.25">
      <c r="A45" s="1" t="s">
        <v>31</v>
      </c>
      <c r="B45" s="1" t="s">
        <v>10</v>
      </c>
      <c r="C45" s="1" t="s">
        <v>17</v>
      </c>
      <c r="D45">
        <v>4.7115282414766681E-2</v>
      </c>
      <c r="E45">
        <v>0.23585958447599276</v>
      </c>
      <c r="F45">
        <v>7.805829867404579E-2</v>
      </c>
      <c r="G45">
        <v>0.17717133711923994</v>
      </c>
      <c r="L45">
        <v>0.12737138504374929</v>
      </c>
      <c r="N45">
        <v>2.2254168558554735E-2</v>
      </c>
      <c r="O45">
        <v>0.1168385923015848</v>
      </c>
      <c r="P45" s="4">
        <f t="shared" si="2"/>
        <v>9.1664012214111953E-2</v>
      </c>
    </row>
    <row r="46" spans="1:16" x14ac:dyDescent="0.25">
      <c r="A46" s="1" t="s">
        <v>31</v>
      </c>
      <c r="B46" s="1" t="s">
        <v>11</v>
      </c>
      <c r="C46" s="1" t="s">
        <v>17</v>
      </c>
      <c r="D46">
        <v>4.5905656383240609E-2</v>
      </c>
      <c r="E46">
        <v>0.15609689916092745</v>
      </c>
      <c r="F46">
        <v>5.6758923066956679E-2</v>
      </c>
      <c r="G46">
        <v>0.27351551051311684</v>
      </c>
      <c r="I46">
        <v>0.17702911964143578</v>
      </c>
      <c r="L46">
        <v>0.14292971875918492</v>
      </c>
      <c r="M46">
        <v>0.31697131359852954</v>
      </c>
      <c r="N46">
        <v>4.195223977943692E-2</v>
      </c>
      <c r="O46">
        <v>0.11209632104448225</v>
      </c>
      <c r="P46" s="4">
        <f t="shared" si="2"/>
        <v>0.10130769495152424</v>
      </c>
    </row>
    <row r="47" spans="1:16" x14ac:dyDescent="0.25">
      <c r="A47" s="1" t="s">
        <v>31</v>
      </c>
      <c r="B47" s="1" t="s">
        <v>12</v>
      </c>
      <c r="C47" s="1" t="s">
        <v>17</v>
      </c>
      <c r="D47">
        <v>7.3038839467518712E-2</v>
      </c>
      <c r="E47">
        <v>0.11842107933090971</v>
      </c>
      <c r="F47">
        <v>0.11388999741041232</v>
      </c>
      <c r="G47">
        <v>0.1548242236584102</v>
      </c>
      <c r="I47">
        <v>0.21163465858300509</v>
      </c>
      <c r="L47">
        <v>0.13990057843076953</v>
      </c>
      <c r="M47">
        <v>0.28186450624019516</v>
      </c>
      <c r="N47">
        <v>5.5458236226652448E-2</v>
      </c>
      <c r="O47">
        <v>0.12725811356739242</v>
      </c>
      <c r="P47" s="4">
        <f t="shared" si="2"/>
        <v>0.1138480826464168</v>
      </c>
    </row>
    <row r="48" spans="1:16" x14ac:dyDescent="0.25">
      <c r="A48" s="1" t="s">
        <v>31</v>
      </c>
      <c r="B48" s="1" t="s">
        <v>13</v>
      </c>
      <c r="C48" s="1" t="s">
        <v>17</v>
      </c>
      <c r="D48">
        <v>0.20671178244814861</v>
      </c>
      <c r="E48">
        <v>4.7372383921146698E-2</v>
      </c>
      <c r="F48">
        <v>0.20834438245052223</v>
      </c>
      <c r="G48">
        <v>0.11134293003068869</v>
      </c>
      <c r="I48">
        <v>0.56243243300051049</v>
      </c>
      <c r="L48">
        <v>0.17647415092016153</v>
      </c>
      <c r="M48">
        <v>0.24978453370236303</v>
      </c>
      <c r="N48">
        <v>6.4401920495011283E-2</v>
      </c>
      <c r="O48">
        <v>0.13830860718591359</v>
      </c>
      <c r="P48" s="4">
        <f t="shared" si="2"/>
        <v>0.13761116636475293</v>
      </c>
    </row>
    <row r="49" spans="1:16" x14ac:dyDescent="0.25">
      <c r="A49" s="1" t="s">
        <v>31</v>
      </c>
      <c r="B49" s="1" t="s">
        <v>14</v>
      </c>
      <c r="C49" s="1" t="s">
        <v>17</v>
      </c>
      <c r="D49">
        <v>0.25861846607975303</v>
      </c>
      <c r="E49">
        <v>6.1624228796599533E-2</v>
      </c>
      <c r="F49">
        <v>0.20483208933660452</v>
      </c>
      <c r="G49">
        <v>0.18360546714779707</v>
      </c>
      <c r="H49">
        <v>0.26115399196762323</v>
      </c>
      <c r="L49">
        <v>0.28604055249953569</v>
      </c>
      <c r="M49">
        <v>0.12068138626379134</v>
      </c>
      <c r="N49">
        <v>0.15683772596580736</v>
      </c>
      <c r="O49">
        <v>0.23076355902406487</v>
      </c>
      <c r="P49" s="4">
        <f t="shared" si="2"/>
        <v>0.18415718029765601</v>
      </c>
    </row>
    <row r="50" spans="1:16" x14ac:dyDescent="0.25">
      <c r="A50" s="1" t="s">
        <v>31</v>
      </c>
      <c r="B50" s="1" t="s">
        <v>15</v>
      </c>
      <c r="C50" s="1" t="s">
        <v>17</v>
      </c>
      <c r="D50">
        <v>0.38778083381682127</v>
      </c>
      <c r="E50">
        <v>9.6504794380769074E-2</v>
      </c>
      <c r="F50">
        <v>0.41044458916904336</v>
      </c>
      <c r="G50">
        <v>0.13681835257674616</v>
      </c>
      <c r="H50">
        <v>0.31556028578217965</v>
      </c>
      <c r="K50">
        <v>0.50589286335294237</v>
      </c>
      <c r="L50">
        <v>0.32406481904578571</v>
      </c>
      <c r="M50">
        <v>0.10061178768731982</v>
      </c>
      <c r="N50">
        <v>0.19781820345979331</v>
      </c>
      <c r="O50">
        <v>0.26423276891800213</v>
      </c>
      <c r="P50" s="5">
        <f t="shared" si="2"/>
        <v>0.23221183110503862</v>
      </c>
    </row>
    <row r="51" spans="1:16" x14ac:dyDescent="0.25">
      <c r="A51" s="1" t="s">
        <v>31</v>
      </c>
      <c r="B51" s="1" t="s">
        <v>16</v>
      </c>
      <c r="C51" s="1" t="s">
        <v>17</v>
      </c>
      <c r="D51">
        <v>0.61282148976087958</v>
      </c>
      <c r="E51">
        <v>0.20034073802001509</v>
      </c>
      <c r="F51">
        <v>0.644471425502392</v>
      </c>
      <c r="G51">
        <v>0.39452525298004998</v>
      </c>
      <c r="H51">
        <v>0.46344334120263569</v>
      </c>
      <c r="I51">
        <v>0.59145932125059042</v>
      </c>
      <c r="J51">
        <v>0.48106942499527156</v>
      </c>
      <c r="K51">
        <v>0.2568620318320185</v>
      </c>
      <c r="L51">
        <v>0.44750029661999119</v>
      </c>
      <c r="M51">
        <v>0.24782274752378852</v>
      </c>
      <c r="N51">
        <v>0.35055172092572673</v>
      </c>
      <c r="O51">
        <v>0.43662652716379935</v>
      </c>
      <c r="P51" s="5">
        <f t="shared" si="2"/>
        <v>0.39360220423834302</v>
      </c>
    </row>
    <row r="52" spans="1:16" x14ac:dyDescent="0.25">
      <c r="A52" t="s">
        <v>42</v>
      </c>
      <c r="B52" s="1" t="s">
        <v>1</v>
      </c>
      <c r="P52" s="3"/>
    </row>
    <row r="53" spans="1:16" x14ac:dyDescent="0.25">
      <c r="A53" t="s">
        <v>42</v>
      </c>
      <c r="B53" s="1" t="s">
        <v>2</v>
      </c>
    </row>
    <row r="54" spans="1:16" x14ac:dyDescent="0.25">
      <c r="A54" t="s">
        <v>42</v>
      </c>
      <c r="B54" s="1" t="s">
        <v>3</v>
      </c>
      <c r="D54">
        <f>D22/D38</f>
        <v>75289606.501809672</v>
      </c>
      <c r="E54">
        <f t="shared" ref="E54:O54" si="3">E22/E38</f>
        <v>11342018.222945087</v>
      </c>
      <c r="N54">
        <f t="shared" si="3"/>
        <v>15255865.214800905</v>
      </c>
      <c r="O54">
        <f t="shared" si="3"/>
        <v>76072242.600000024</v>
      </c>
      <c r="P54">
        <f>SUM(D54:O54)</f>
        <v>177959732.53955567</v>
      </c>
    </row>
    <row r="55" spans="1:16" x14ac:dyDescent="0.25">
      <c r="A55" t="s">
        <v>42</v>
      </c>
      <c r="B55" s="1" t="s">
        <v>4</v>
      </c>
      <c r="D55">
        <f t="shared" ref="D55:E55" si="4">D23/D39</f>
        <v>75289606.501809672</v>
      </c>
      <c r="E55">
        <f t="shared" si="4"/>
        <v>15894876.091470402</v>
      </c>
      <c r="N55">
        <f t="shared" ref="N55:O55" si="5">N23/N39</f>
        <v>37513644.561319515</v>
      </c>
      <c r="O55">
        <f t="shared" si="5"/>
        <v>76072242.600000024</v>
      </c>
      <c r="P55">
        <f t="shared" ref="P55:P67" si="6">SUM(D55:O55)</f>
        <v>204770369.75459963</v>
      </c>
    </row>
    <row r="56" spans="1:16" x14ac:dyDescent="0.25">
      <c r="A56" t="s">
        <v>42</v>
      </c>
      <c r="B56" s="1" t="s">
        <v>5</v>
      </c>
      <c r="D56">
        <f t="shared" ref="D56:E56" si="7">D24/D40</f>
        <v>75289606.501809672</v>
      </c>
      <c r="E56">
        <f t="shared" si="7"/>
        <v>22272264.423111428</v>
      </c>
      <c r="N56">
        <f t="shared" ref="N56:O56" si="8">N24/N40</f>
        <v>59167386.994523533</v>
      </c>
      <c r="O56">
        <f t="shared" si="8"/>
        <v>76072242.600000024</v>
      </c>
      <c r="P56">
        <f t="shared" si="6"/>
        <v>232801500.51944464</v>
      </c>
    </row>
    <row r="57" spans="1:16" x14ac:dyDescent="0.25">
      <c r="A57" t="s">
        <v>42</v>
      </c>
      <c r="B57" s="1" t="s">
        <v>6</v>
      </c>
      <c r="D57">
        <f t="shared" ref="D57:F57" si="9">D25/D41</f>
        <v>75289606.501809672</v>
      </c>
      <c r="E57">
        <f t="shared" si="9"/>
        <v>20871202.402663592</v>
      </c>
      <c r="F57">
        <f t="shared" si="9"/>
        <v>6897459.1518536676</v>
      </c>
      <c r="N57">
        <f t="shared" ref="N57:O57" si="10">N25/N41</f>
        <v>82867096.693036854</v>
      </c>
      <c r="O57">
        <f t="shared" si="10"/>
        <v>76072242.600000024</v>
      </c>
      <c r="P57">
        <f t="shared" si="6"/>
        <v>261997607.3493638</v>
      </c>
    </row>
    <row r="58" spans="1:16" x14ac:dyDescent="0.25">
      <c r="A58" t="s">
        <v>42</v>
      </c>
      <c r="B58" s="1" t="s">
        <v>7</v>
      </c>
      <c r="D58">
        <f t="shared" ref="D58:F58" si="11">D26/D42</f>
        <v>75289606.501809672</v>
      </c>
      <c r="E58">
        <f t="shared" si="11"/>
        <v>21657387.147903726</v>
      </c>
      <c r="F58">
        <f t="shared" si="11"/>
        <v>25991385.476086173</v>
      </c>
      <c r="N58">
        <f t="shared" ref="N58:O58" si="12">N26/N42</f>
        <v>94041172.05000028</v>
      </c>
      <c r="O58">
        <f t="shared" si="12"/>
        <v>76072242.600000024</v>
      </c>
      <c r="P58">
        <f t="shared" si="6"/>
        <v>293051793.77579987</v>
      </c>
    </row>
    <row r="59" spans="1:16" x14ac:dyDescent="0.25">
      <c r="A59" t="s">
        <v>42</v>
      </c>
      <c r="B59" s="1" t="s">
        <v>8</v>
      </c>
      <c r="D59">
        <f t="shared" ref="D59:L59" si="13">D27/D43</f>
        <v>75289606.501809672</v>
      </c>
      <c r="E59">
        <f t="shared" si="13"/>
        <v>21043621.292608988</v>
      </c>
      <c r="F59">
        <f t="shared" si="13"/>
        <v>37354804.340995222</v>
      </c>
      <c r="L59">
        <f t="shared" si="13"/>
        <v>22780850.825399995</v>
      </c>
      <c r="N59">
        <f t="shared" ref="N59:O59" si="14">N27/N43</f>
        <v>94041172.050000295</v>
      </c>
      <c r="O59">
        <f t="shared" si="14"/>
        <v>76072242.600000024</v>
      </c>
      <c r="P59">
        <f t="shared" si="6"/>
        <v>326582297.61081421</v>
      </c>
    </row>
    <row r="60" spans="1:16" x14ac:dyDescent="0.25">
      <c r="A60" t="s">
        <v>42</v>
      </c>
      <c r="B60" s="1" t="s">
        <v>9</v>
      </c>
      <c r="D60">
        <f t="shared" ref="D60:L60" si="15">D28/D44</f>
        <v>75289606.501809672</v>
      </c>
      <c r="E60">
        <f t="shared" si="15"/>
        <v>31065924.973988436</v>
      </c>
      <c r="F60">
        <f t="shared" si="15"/>
        <v>38787320.157908112</v>
      </c>
      <c r="L60">
        <f t="shared" si="15"/>
        <v>46807113.277498551</v>
      </c>
      <c r="N60">
        <f t="shared" ref="N60:O60" si="16">N28/N44</f>
        <v>94041172.050000295</v>
      </c>
      <c r="O60">
        <f t="shared" si="16"/>
        <v>76072242.600000024</v>
      </c>
      <c r="P60">
        <f t="shared" si="6"/>
        <v>362063379.56120509</v>
      </c>
    </row>
    <row r="61" spans="1:16" x14ac:dyDescent="0.25">
      <c r="A61" t="s">
        <v>42</v>
      </c>
      <c r="B61" s="1" t="s">
        <v>10</v>
      </c>
      <c r="D61">
        <f t="shared" ref="D61:L61" si="17">D29/D45</f>
        <v>75289606.501809672</v>
      </c>
      <c r="E61">
        <f t="shared" si="17"/>
        <v>34019706.182421848</v>
      </c>
      <c r="F61">
        <f t="shared" si="17"/>
        <v>38787320.157908112</v>
      </c>
      <c r="G61">
        <f t="shared" si="17"/>
        <v>14609972.94906429</v>
      </c>
      <c r="L61">
        <f t="shared" si="17"/>
        <v>65513951.289751492</v>
      </c>
      <c r="N61">
        <f t="shared" ref="N61:O61" si="18">N29/N45</f>
        <v>94041172.050000295</v>
      </c>
      <c r="O61">
        <f t="shared" si="18"/>
        <v>76072242.600000024</v>
      </c>
      <c r="P61">
        <f t="shared" si="6"/>
        <v>398333971.73095572</v>
      </c>
    </row>
    <row r="62" spans="1:16" x14ac:dyDescent="0.25">
      <c r="A62" t="s">
        <v>42</v>
      </c>
      <c r="B62" s="1" t="s">
        <v>11</v>
      </c>
      <c r="D62">
        <f t="shared" ref="D62:L62" si="19">D30/D46</f>
        <v>75289606.501809672</v>
      </c>
      <c r="E62">
        <f t="shared" si="19"/>
        <v>49985052.961096019</v>
      </c>
      <c r="F62">
        <f t="shared" si="19"/>
        <v>38787320.157908112</v>
      </c>
      <c r="G62">
        <f t="shared" si="19"/>
        <v>12878422.422817333</v>
      </c>
      <c r="I62">
        <f t="shared" si="19"/>
        <v>16511122.191109121</v>
      </c>
      <c r="L62">
        <f t="shared" si="19"/>
        <v>66683384.850000016</v>
      </c>
      <c r="N62">
        <f t="shared" ref="N62:O62" si="20">N30/N46</f>
        <v>94041172.050000295</v>
      </c>
      <c r="O62">
        <f t="shared" si="20"/>
        <v>76072242.600000024</v>
      </c>
      <c r="P62">
        <f t="shared" si="6"/>
        <v>430248323.73474056</v>
      </c>
    </row>
    <row r="63" spans="1:16" x14ac:dyDescent="0.25">
      <c r="A63" t="s">
        <v>42</v>
      </c>
      <c r="B63" s="1" t="s">
        <v>12</v>
      </c>
      <c r="D63">
        <f t="shared" ref="D63:O63" si="21">D31/D47</f>
        <v>75289606.501809672</v>
      </c>
      <c r="E63">
        <f t="shared" si="21"/>
        <v>66746065.505173817</v>
      </c>
      <c r="F63">
        <f t="shared" si="21"/>
        <v>38787320.157908112</v>
      </c>
      <c r="G63">
        <f t="shared" si="21"/>
        <v>24692107.179350153</v>
      </c>
      <c r="I63">
        <f t="shared" si="21"/>
        <v>16942830.374201633</v>
      </c>
      <c r="L63">
        <f t="shared" si="21"/>
        <v>66683384.850000009</v>
      </c>
      <c r="M63">
        <f t="shared" si="21"/>
        <v>16847982.671674125</v>
      </c>
      <c r="N63">
        <f t="shared" si="21"/>
        <v>94041172.050000295</v>
      </c>
      <c r="O63">
        <f t="shared" si="21"/>
        <v>76072242.600000024</v>
      </c>
      <c r="P63">
        <f t="shared" si="6"/>
        <v>476102711.89011782</v>
      </c>
    </row>
    <row r="64" spans="1:16" x14ac:dyDescent="0.25">
      <c r="A64" t="s">
        <v>42</v>
      </c>
      <c r="B64" s="1" t="s">
        <v>13</v>
      </c>
      <c r="D64">
        <f t="shared" ref="D64:O64" si="22">D32/D48</f>
        <v>75289606.501809672</v>
      </c>
      <c r="E64">
        <f t="shared" si="22"/>
        <v>81648786.594223887</v>
      </c>
      <c r="F64">
        <f t="shared" si="22"/>
        <v>38787320.157908112</v>
      </c>
      <c r="G64">
        <f t="shared" si="22"/>
        <v>46980716.931819417</v>
      </c>
      <c r="I64">
        <f t="shared" si="22"/>
        <v>702291.97307339008</v>
      </c>
      <c r="L64">
        <f t="shared" si="22"/>
        <v>66683384.850000016</v>
      </c>
      <c r="M64">
        <f t="shared" si="22"/>
        <v>40986921.94847548</v>
      </c>
      <c r="N64">
        <f t="shared" si="22"/>
        <v>94041172.050000295</v>
      </c>
      <c r="O64">
        <f t="shared" si="22"/>
        <v>76072242.600000024</v>
      </c>
      <c r="P64">
        <f t="shared" si="6"/>
        <v>521192443.6073103</v>
      </c>
    </row>
    <row r="65" spans="1:16" x14ac:dyDescent="0.25">
      <c r="A65" t="s">
        <v>42</v>
      </c>
      <c r="B65" s="1" t="s">
        <v>14</v>
      </c>
      <c r="D65">
        <f t="shared" ref="D65:O65" si="23">D33/D49</f>
        <v>75289606.501809672</v>
      </c>
      <c r="E65">
        <f t="shared" si="23"/>
        <v>81648786.594223887</v>
      </c>
      <c r="F65">
        <f t="shared" si="23"/>
        <v>38787320.157908112</v>
      </c>
      <c r="G65">
        <f t="shared" si="23"/>
        <v>33925943.025333412</v>
      </c>
      <c r="H65">
        <f t="shared" si="23"/>
        <v>22875683.601454753</v>
      </c>
      <c r="L65">
        <f t="shared" si="23"/>
        <v>66683384.850000009</v>
      </c>
      <c r="M65">
        <f t="shared" si="23"/>
        <v>93205326.220153749</v>
      </c>
      <c r="N65">
        <f t="shared" si="23"/>
        <v>94041172.050000295</v>
      </c>
      <c r="O65">
        <f t="shared" si="23"/>
        <v>76072242.600000024</v>
      </c>
      <c r="P65">
        <f t="shared" si="6"/>
        <v>582529465.60088396</v>
      </c>
    </row>
    <row r="66" spans="1:16" x14ac:dyDescent="0.25">
      <c r="A66" t="s">
        <v>42</v>
      </c>
      <c r="B66" s="1" t="s">
        <v>15</v>
      </c>
      <c r="D66">
        <f t="shared" ref="D66:O66" si="24">D34/D50</f>
        <v>75289606.501809672</v>
      </c>
      <c r="E66">
        <f t="shared" si="24"/>
        <v>81648786.594223887</v>
      </c>
      <c r="F66">
        <f t="shared" si="24"/>
        <v>38787320.157908112</v>
      </c>
      <c r="G66">
        <f t="shared" si="24"/>
        <v>67753922.547868907</v>
      </c>
      <c r="H66">
        <f t="shared" si="24"/>
        <v>28793787.379758116</v>
      </c>
      <c r="K66">
        <f t="shared" si="24"/>
        <v>19498922.660763454</v>
      </c>
      <c r="L66">
        <f t="shared" si="24"/>
        <v>66683384.850000016</v>
      </c>
      <c r="M66">
        <f t="shared" si="24"/>
        <v>107486753.40000023</v>
      </c>
      <c r="N66">
        <f t="shared" si="24"/>
        <v>94041172.050000295</v>
      </c>
      <c r="O66">
        <f t="shared" si="24"/>
        <v>76072242.600000024</v>
      </c>
      <c r="P66">
        <f t="shared" si="6"/>
        <v>656055898.7423327</v>
      </c>
    </row>
    <row r="67" spans="1:16" x14ac:dyDescent="0.25">
      <c r="A67" t="s">
        <v>42</v>
      </c>
      <c r="B67" s="1" t="s">
        <v>16</v>
      </c>
      <c r="D67">
        <f t="shared" ref="D67:O67" si="25">D35/D51</f>
        <v>75289606.501809672</v>
      </c>
      <c r="E67">
        <f t="shared" si="25"/>
        <v>81648786.594223887</v>
      </c>
      <c r="F67">
        <f t="shared" si="25"/>
        <v>38787320.157908112</v>
      </c>
      <c r="G67">
        <f t="shared" si="25"/>
        <v>67753922.547868907</v>
      </c>
      <c r="H67">
        <f t="shared" si="25"/>
        <v>46729451.630376697</v>
      </c>
      <c r="I67">
        <f t="shared" si="25"/>
        <v>32713082.573475689</v>
      </c>
      <c r="J67">
        <f t="shared" si="25"/>
        <v>73458385.499999955</v>
      </c>
      <c r="K67">
        <f t="shared" si="25"/>
        <v>101133374.84999944</v>
      </c>
      <c r="L67">
        <f t="shared" si="25"/>
        <v>66683384.850000009</v>
      </c>
      <c r="M67">
        <f t="shared" si="25"/>
        <v>107486753.40000023</v>
      </c>
      <c r="N67">
        <f t="shared" si="25"/>
        <v>94041172.050000295</v>
      </c>
      <c r="O67">
        <f t="shared" si="25"/>
        <v>76072242.600000024</v>
      </c>
      <c r="P67">
        <f t="shared" si="6"/>
        <v>861797483.25566292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R11" sqref="R1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report_tech</vt:lpstr>
      <vt:lpstr>report_tech_old</vt:lpstr>
      <vt:lpstr>figure</vt:lpstr>
      <vt:lpstr>figure Jonathan</vt:lpstr>
      <vt:lpstr>report_tech_M</vt:lpstr>
      <vt:lpstr>report_tech_D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Mühlenpfordt</dc:creator>
  <cp:lastModifiedBy>Jonathan Mühlenpfordt</cp:lastModifiedBy>
  <dcterms:created xsi:type="dcterms:W3CDTF">2018-08-12T19:53:14Z</dcterms:created>
  <dcterms:modified xsi:type="dcterms:W3CDTF">2018-09-23T21:58:16Z</dcterms:modified>
</cp:coreProperties>
</file>