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05" yWindow="240" windowWidth="23715" windowHeight="9795" activeTab="1"/>
  </bookViews>
  <sheets>
    <sheet name="figure_sensitivity" sheetId="4" r:id="rId1"/>
    <sheet name="sensitivity_scen" sheetId="1" r:id="rId2"/>
    <sheet name="Tabelle2" sheetId="2" r:id="rId3"/>
    <sheet name="Tabelle3" sheetId="3" r:id="rId4"/>
  </sheets>
  <calcPr calcId="125725"/>
</workbook>
</file>

<file path=xl/calcChain.xml><?xml version="1.0" encoding="utf-8"?>
<calcChain xmlns="http://schemas.openxmlformats.org/spreadsheetml/2006/main">
  <c r="E13" i="1"/>
  <c r="D13"/>
  <c r="C29"/>
  <c r="C28"/>
  <c r="C27"/>
  <c r="C26"/>
  <c r="B27"/>
  <c r="B26"/>
  <c r="D7"/>
  <c r="E17"/>
  <c r="A9"/>
  <c r="A7"/>
  <c r="D9"/>
  <c r="E9"/>
  <c r="A8"/>
  <c r="D8"/>
  <c r="E8"/>
  <c r="E7" l="1"/>
  <c r="D3"/>
  <c r="D4"/>
  <c r="D5"/>
  <c r="D6"/>
  <c r="D2"/>
  <c r="E5"/>
  <c r="E6"/>
  <c r="E4"/>
  <c r="E3"/>
  <c r="E2"/>
</calcChain>
</file>

<file path=xl/sharedStrings.xml><?xml version="1.0" encoding="utf-8"?>
<sst xmlns="http://schemas.openxmlformats.org/spreadsheetml/2006/main" count="23" uniqueCount="23">
  <si>
    <t>scenario</t>
  </si>
  <si>
    <t xml:space="preserve"> E capacity</t>
  </si>
  <si>
    <t>P capacity</t>
  </si>
  <si>
    <t>These sensitivities are calculcated for 80% renewable share</t>
  </si>
  <si>
    <t>BASELINE SCENARIO 80% SHARE</t>
  </si>
  <si>
    <t>Storage for generator types</t>
  </si>
  <si>
    <t>10% demand increase in all hours</t>
  </si>
  <si>
    <t xml:space="preserve">20% less investment costs for RES </t>
  </si>
  <si>
    <t>Change in Storage Energy capacity in 10 GWh</t>
  </si>
  <si>
    <t>Change in Storage Power capacity in GW</t>
  </si>
  <si>
    <t>explanation</t>
  </si>
  <si>
    <t>Double storage costs for investment and variable costs</t>
  </si>
  <si>
    <t>Half storage costs for investment and variable costs</t>
  </si>
  <si>
    <t>Store all</t>
  </si>
  <si>
    <t>Double cost storage</t>
  </si>
  <si>
    <t>Half cost storage</t>
  </si>
  <si>
    <t>10% demand increase in peak hours (hours above 3rd quantile)</t>
  </si>
  <si>
    <t>1 GW means increase</t>
  </si>
  <si>
    <t>10 GWH means increase</t>
  </si>
  <si>
    <t>30% less area for RES necessary</t>
  </si>
  <si>
    <t>30% more area for RES necessary (e.g. 1.3 for turbine)</t>
  </si>
  <si>
    <t>RES Area Use -30%</t>
  </si>
  <si>
    <t>RES Area Use +30%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</si>
</sst>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35802363744493215"/>
          <c:y val="2.9513661539253201E-2"/>
          <c:w val="0.5805122567702764"/>
          <c:h val="0.42064900764048707"/>
        </c:manualLayout>
      </c:layout>
      <c:barChart>
        <c:barDir val="bar"/>
        <c:grouping val="clustered"/>
        <c:ser>
          <c:idx val="0"/>
          <c:order val="0"/>
          <c:tx>
            <c:strRef>
              <c:f>sensitivity_scen!$E$1</c:f>
              <c:strCache>
                <c:ptCount val="1"/>
                <c:pt idx="0">
                  <c:v>Change in Storage Power capacity in GW</c:v>
                </c:pt>
              </c:strCache>
            </c:strRef>
          </c:tx>
          <c:spPr>
            <a:solidFill>
              <a:schemeClr val="accent3"/>
            </a:solidFill>
          </c:spPr>
          <c:cat>
            <c:strRef>
              <c:f>sensitivity_scen!$A$2:$A$7</c:f>
              <c:strCache>
                <c:ptCount val="6"/>
                <c:pt idx="0">
                  <c:v>Double cost storage</c:v>
                </c:pt>
                <c:pt idx="1">
                  <c:v>Half cost storage</c:v>
                </c:pt>
                <c:pt idx="2">
                  <c:v>RES Area Use -30%</c:v>
                </c:pt>
                <c:pt idx="3">
                  <c:v>RES Area Use +30%</c:v>
                </c:pt>
                <c:pt idx="4">
                  <c:v>Store all</c:v>
                </c:pt>
                <c:pt idx="5">
                  <c:v>+10% demand</c:v>
                </c:pt>
              </c:strCache>
            </c:strRef>
          </c:cat>
          <c:val>
            <c:numRef>
              <c:f>sensitivity_scen!$E$2:$E$7</c:f>
              <c:numCache>
                <c:formatCode>General</c:formatCode>
                <c:ptCount val="6"/>
                <c:pt idx="0">
                  <c:v>-5.6195545683319708</c:v>
                </c:pt>
                <c:pt idx="1">
                  <c:v>8.0674059983875281</c:v>
                </c:pt>
                <c:pt idx="2">
                  <c:v>-0.1152991076640717</c:v>
                </c:pt>
                <c:pt idx="3">
                  <c:v>4.12719381518313</c:v>
                </c:pt>
                <c:pt idx="4">
                  <c:v>26.208201360765425</c:v>
                </c:pt>
                <c:pt idx="5">
                  <c:v>6.0931597106566286</c:v>
                </c:pt>
              </c:numCache>
            </c:numRef>
          </c:val>
        </c:ser>
        <c:ser>
          <c:idx val="1"/>
          <c:order val="1"/>
          <c:tx>
            <c:strRef>
              <c:f>sensitivity_scen!$D$1</c:f>
              <c:strCache>
                <c:ptCount val="1"/>
                <c:pt idx="0">
                  <c:v>Change in Storage Energy capacity in 10 GWh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cat>
            <c:strRef>
              <c:f>sensitivity_scen!$A$2:$A$7</c:f>
              <c:strCache>
                <c:ptCount val="6"/>
                <c:pt idx="0">
                  <c:v>Double cost storage</c:v>
                </c:pt>
                <c:pt idx="1">
                  <c:v>Half cost storage</c:v>
                </c:pt>
                <c:pt idx="2">
                  <c:v>RES Area Use -30%</c:v>
                </c:pt>
                <c:pt idx="3">
                  <c:v>RES Area Use +30%</c:v>
                </c:pt>
                <c:pt idx="4">
                  <c:v>Store all</c:v>
                </c:pt>
                <c:pt idx="5">
                  <c:v>+10% demand</c:v>
                </c:pt>
              </c:strCache>
            </c:strRef>
          </c:cat>
          <c:val>
            <c:numRef>
              <c:f>sensitivity_scen!$D$2:$D$7</c:f>
              <c:numCache>
                <c:formatCode>General</c:formatCode>
                <c:ptCount val="6"/>
                <c:pt idx="0">
                  <c:v>-10.869213818750932</c:v>
                </c:pt>
                <c:pt idx="1">
                  <c:v>18.908403156213968</c:v>
                </c:pt>
                <c:pt idx="2">
                  <c:v>-0.65717551930813156</c:v>
                </c:pt>
                <c:pt idx="3">
                  <c:v>4.1602796263746686</c:v>
                </c:pt>
                <c:pt idx="4">
                  <c:v>12.739870693459068</c:v>
                </c:pt>
                <c:pt idx="5">
                  <c:v>5.5599562985864681</c:v>
                </c:pt>
              </c:numCache>
            </c:numRef>
          </c:val>
        </c:ser>
        <c:axId val="128199680"/>
        <c:axId val="118190848"/>
      </c:barChart>
      <c:catAx>
        <c:axId val="128199680"/>
        <c:scaling>
          <c:orientation val="minMax"/>
        </c:scaling>
        <c:axPos val="l"/>
        <c:majorTickMark val="none"/>
        <c:tickLblPos val="low"/>
        <c:txPr>
          <a:bodyPr/>
          <a:lstStyle/>
          <a:p>
            <a:pPr>
              <a:defRPr sz="1200" b="1">
                <a:solidFill>
                  <a:schemeClr val="bg1">
                    <a:lumMod val="50000"/>
                  </a:schemeClr>
                </a:solidFill>
              </a:defRPr>
            </a:pPr>
            <a:endParaRPr lang="de-DE"/>
          </a:p>
        </c:txPr>
        <c:crossAx val="118190848"/>
        <c:crosses val="autoZero"/>
        <c:lblAlgn val="r"/>
        <c:lblOffset val="300"/>
      </c:catAx>
      <c:valAx>
        <c:axId val="118190848"/>
        <c:scaling>
          <c:orientation val="minMax"/>
          <c:min val="-30"/>
        </c:scaling>
        <c:axPos val="b"/>
        <c:majorGridlines>
          <c:spPr>
            <a:ln>
              <a:solidFill>
                <a:schemeClr val="bg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0">
                    <a:solidFill>
                      <a:schemeClr val="tx1">
                        <a:lumMod val="75000"/>
                        <a:lumOff val="25000"/>
                      </a:schemeClr>
                    </a:solidFill>
                  </a:defRPr>
                </a:pPr>
                <a:r>
                  <a:rPr lang="de-DE" b="0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10 GWh  /  GW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de-DE"/>
          </a:p>
        </c:txPr>
        <c:crossAx val="128199680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1300" b="1">
                <a:solidFill>
                  <a:schemeClr val="bg1">
                    <a:lumMod val="50000"/>
                  </a:schemeClr>
                </a:solidFill>
              </a:defRPr>
            </a:pPr>
            <a:endParaRPr lang="de-DE"/>
          </a:p>
        </c:txPr>
      </c:legendEntry>
      <c:legendEntry>
        <c:idx val="1"/>
        <c:txPr>
          <a:bodyPr/>
          <a:lstStyle/>
          <a:p>
            <a:pPr>
              <a:defRPr sz="1300" b="1">
                <a:solidFill>
                  <a:schemeClr val="bg1">
                    <a:lumMod val="50000"/>
                  </a:schemeClr>
                </a:solidFill>
              </a:defRPr>
            </a:pPr>
            <a:endParaRPr lang="de-DE"/>
          </a:p>
        </c:txPr>
      </c:legendEntry>
      <c:layout>
        <c:manualLayout>
          <c:xMode val="edge"/>
          <c:yMode val="edge"/>
          <c:x val="0.39232867316471115"/>
          <c:y val="0.56780911679690005"/>
          <c:w val="0.52781365587869467"/>
          <c:h val="0.10515672679857228"/>
        </c:manualLayout>
      </c:layout>
      <c:txPr>
        <a:bodyPr/>
        <a:lstStyle/>
        <a:p>
          <a:pPr>
            <a:defRPr sz="1300" b="1">
              <a:solidFill>
                <a:schemeClr val="tx1">
                  <a:lumMod val="75000"/>
                  <a:lumOff val="25000"/>
                </a:schemeClr>
              </a:solidFill>
            </a:defRPr>
          </a:pPr>
          <a:endParaRPr lang="de-DE"/>
        </a:p>
      </c:txPr>
    </c:legend>
    <c:plotVisOnly val="1"/>
  </c:chart>
  <c:txPr>
    <a:bodyPr/>
    <a:lstStyle/>
    <a:p>
      <a:pPr>
        <a:defRPr sz="1200">
          <a:latin typeface="Caladea" pitchFamily="18" charset="0"/>
        </a:defRPr>
      </a:pPr>
      <a:endParaRPr lang="de-DE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2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-28015" y="-28015"/>
    <xdr:ext cx="9453306" cy="6063226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9"/>
  <sheetViews>
    <sheetView tabSelected="1" workbookViewId="0">
      <selection activeCell="E14" sqref="E14"/>
    </sheetView>
  </sheetViews>
  <sheetFormatPr baseColWidth="10" defaultRowHeight="15"/>
  <cols>
    <col min="1" max="1" width="30.7109375" customWidth="1"/>
    <col min="2" max="2" width="22" customWidth="1"/>
    <col min="3" max="3" width="18.7109375" customWidth="1"/>
    <col min="4" max="4" width="24.7109375" customWidth="1"/>
    <col min="5" max="5" width="29.28515625" customWidth="1"/>
    <col min="6" max="6" width="23.42578125" customWidth="1"/>
  </cols>
  <sheetData>
    <row r="1" spans="1:6">
      <c r="A1" t="s">
        <v>0</v>
      </c>
      <c r="B1" t="s">
        <v>1</v>
      </c>
      <c r="C1" t="s">
        <v>2</v>
      </c>
      <c r="D1" t="s">
        <v>8</v>
      </c>
      <c r="E1" t="s">
        <v>9</v>
      </c>
      <c r="F1" t="s">
        <v>10</v>
      </c>
    </row>
    <row r="2" spans="1:6">
      <c r="A2" t="s">
        <v>14</v>
      </c>
      <c r="B2">
        <v>100.95989388969799</v>
      </c>
      <c r="C2">
        <v>13.319565574531101</v>
      </c>
      <c r="D2">
        <f>(B2-$B$19)/10</f>
        <v>-10.869213818750932</v>
      </c>
      <c r="E2">
        <f>C2-$C$19</f>
        <v>-5.6195545683319708</v>
      </c>
      <c r="F2" t="s">
        <v>11</v>
      </c>
    </row>
    <row r="3" spans="1:6">
      <c r="A3" t="s">
        <v>15</v>
      </c>
      <c r="B3">
        <v>398.73606363934698</v>
      </c>
      <c r="C3">
        <v>27.0065261412506</v>
      </c>
      <c r="D3">
        <f t="shared" ref="D3:D6" si="0">(B3-$B$19)/10</f>
        <v>18.908403156213968</v>
      </c>
      <c r="E3">
        <f>C3-$C$19</f>
        <v>8.0674059983875281</v>
      </c>
      <c r="F3" t="s">
        <v>12</v>
      </c>
    </row>
    <row r="4" spans="1:6">
      <c r="A4" t="s">
        <v>21</v>
      </c>
      <c r="B4">
        <v>203.08027688412599</v>
      </c>
      <c r="C4">
        <v>18.823821035199</v>
      </c>
      <c r="D4">
        <f t="shared" si="0"/>
        <v>-0.65717551930813156</v>
      </c>
      <c r="E4">
        <f>C4-$C$19</f>
        <v>-0.1152991076640717</v>
      </c>
      <c r="F4" t="s">
        <v>19</v>
      </c>
    </row>
    <row r="5" spans="1:6">
      <c r="A5" t="s">
        <v>22</v>
      </c>
      <c r="B5">
        <v>251.25482834095399</v>
      </c>
      <c r="C5">
        <v>23.066313958046202</v>
      </c>
      <c r="D5">
        <f t="shared" si="0"/>
        <v>4.1602796263746686</v>
      </c>
      <c r="E5">
        <f t="shared" ref="E5:E6" si="1">C5-$C$19</f>
        <v>4.12719381518313</v>
      </c>
      <c r="F5" t="s">
        <v>20</v>
      </c>
    </row>
    <row r="6" spans="1:6">
      <c r="A6" t="s">
        <v>13</v>
      </c>
      <c r="B6">
        <v>337.05073901179799</v>
      </c>
      <c r="C6">
        <v>45.147321503628497</v>
      </c>
      <c r="D6">
        <f t="shared" si="0"/>
        <v>12.739870693459068</v>
      </c>
      <c r="E6">
        <f t="shared" si="1"/>
        <v>26.208201360765425</v>
      </c>
      <c r="F6" t="s">
        <v>5</v>
      </c>
    </row>
    <row r="7" spans="1:6">
      <c r="A7" t="str">
        <f xml:space="preserve"> "+10% demand"</f>
        <v>+10% demand</v>
      </c>
      <c r="B7">
        <v>265.25159506307199</v>
      </c>
      <c r="C7">
        <v>25.0322798535197</v>
      </c>
      <c r="D7">
        <f>(B7-$B$19)/10</f>
        <v>5.5599562985864681</v>
      </c>
      <c r="E7">
        <f t="shared" ref="E7" si="2">C7-$C$19</f>
        <v>6.0931597106566286</v>
      </c>
      <c r="F7" t="s">
        <v>6</v>
      </c>
    </row>
    <row r="8" spans="1:6">
      <c r="A8" t="str">
        <f>"-20% RES costs"</f>
        <v>-20% RES costs</v>
      </c>
      <c r="B8">
        <v>181.68572025985</v>
      </c>
      <c r="C8">
        <v>17.4281765581268</v>
      </c>
      <c r="D8">
        <f t="shared" ref="D8" si="3">(B8-$B$19)/10</f>
        <v>-2.796631181735731</v>
      </c>
      <c r="E8">
        <f t="shared" ref="E8" si="4">C8-$C$19</f>
        <v>-1.5109435847362711</v>
      </c>
      <c r="F8" t="s">
        <v>7</v>
      </c>
    </row>
    <row r="9" spans="1:6">
      <c r="A9" t="str">
        <f>"+10% peak demand"</f>
        <v>+10% peak demand</v>
      </c>
      <c r="B9">
        <v>339.45527659941501</v>
      </c>
      <c r="C9">
        <v>43.940251340327599</v>
      </c>
      <c r="D9">
        <f t="shared" ref="D9" si="5">(B9-$B$19)/10</f>
        <v>12.980324452220771</v>
      </c>
      <c r="E9">
        <f t="shared" ref="E9" si="6">C9-$C$19</f>
        <v>25.001131197464527</v>
      </c>
      <c r="F9" t="s">
        <v>16</v>
      </c>
    </row>
    <row r="13" spans="1:6">
      <c r="D13">
        <f>D5/B19*10</f>
        <v>0.19843736238352258</v>
      </c>
      <c r="E13">
        <f>E5/C19</f>
        <v>0.21791898377805066</v>
      </c>
    </row>
    <row r="17" spans="1:5">
      <c r="A17" s="1" t="s">
        <v>4</v>
      </c>
      <c r="E17">
        <f>E7/C19</f>
        <v>0.3217234837043233</v>
      </c>
    </row>
    <row r="19" spans="1:5">
      <c r="B19">
        <v>209.65203207720731</v>
      </c>
      <c r="C19">
        <v>18.939120142863072</v>
      </c>
    </row>
    <row r="24" spans="1:5">
      <c r="A24" t="s">
        <v>3</v>
      </c>
    </row>
    <row r="26" spans="1:5">
      <c r="B26" t="str">
        <f>"1 pc increase in E"</f>
        <v>1 pc increase in E</v>
      </c>
      <c r="C26">
        <f>B19*0.01</f>
        <v>2.0965203207720733</v>
      </c>
    </row>
    <row r="27" spans="1:5">
      <c r="B27" t="str">
        <f>"1 pc increase in P"</f>
        <v>1 pc increase in P</v>
      </c>
      <c r="C27">
        <f>C19*0.01</f>
        <v>0.18939120142863072</v>
      </c>
    </row>
    <row r="28" spans="1:5">
      <c r="B28" t="s">
        <v>18</v>
      </c>
      <c r="C28">
        <f>10/B19</f>
        <v>4.76980828705603E-2</v>
      </c>
    </row>
    <row r="29" spans="1:5">
      <c r="B29" t="s">
        <v>17</v>
      </c>
      <c r="C29">
        <f>1/C19</f>
        <v>5.28007633119554E-2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13" sqref="C13"/>
    </sheetView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Diagramme</vt:lpstr>
      </vt:variant>
      <vt:variant>
        <vt:i4>1</vt:i4>
      </vt:variant>
    </vt:vector>
  </HeadingPairs>
  <TitlesOfParts>
    <vt:vector size="4" baseType="lpstr">
      <vt:lpstr>sensitivity_scen</vt:lpstr>
      <vt:lpstr>Tabelle2</vt:lpstr>
      <vt:lpstr>Tabelle3</vt:lpstr>
      <vt:lpstr>figure_sensitivity</vt:lpstr>
    </vt:vector>
  </TitlesOfParts>
  <Company>Frost-RL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2018-09-05T19:22:11Z</dcterms:created>
  <dcterms:modified xsi:type="dcterms:W3CDTF">2018-09-22T13:08:33Z</dcterms:modified>
</cp:coreProperties>
</file>