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05" yWindow="240" windowWidth="23715" windowHeight="9795" activeTab="1"/>
  </bookViews>
  <sheets>
    <sheet name="figure_sensitivity" sheetId="4" r:id="rId1"/>
    <sheet name="sensitivity_scen" sheetId="1" r:id="rId2"/>
    <sheet name="Tabelle2" sheetId="2" r:id="rId3"/>
    <sheet name="Tabelle3" sheetId="3" r:id="rId4"/>
  </sheets>
  <calcPr calcId="125725"/>
</workbook>
</file>

<file path=xl/calcChain.xml><?xml version="1.0" encoding="utf-8"?>
<calcChain xmlns="http://schemas.openxmlformats.org/spreadsheetml/2006/main">
  <c r="I3" i="1"/>
  <c r="I4"/>
  <c r="I5"/>
  <c r="I2"/>
  <c r="H3"/>
  <c r="H4"/>
  <c r="H5"/>
  <c r="H2"/>
  <c r="G3"/>
  <c r="G4"/>
  <c r="G5"/>
  <c r="G2"/>
  <c r="F3"/>
  <c r="F4"/>
  <c r="F5"/>
  <c r="F2"/>
  <c r="F8"/>
  <c r="F9"/>
  <c r="G9" l="1"/>
  <c r="G8"/>
  <c r="C24"/>
  <c r="C27"/>
  <c r="C26"/>
  <c r="C25"/>
  <c r="B25"/>
  <c r="B24"/>
  <c r="A5"/>
</calcChain>
</file>

<file path=xl/sharedStrings.xml><?xml version="1.0" encoding="utf-8"?>
<sst xmlns="http://schemas.openxmlformats.org/spreadsheetml/2006/main" count="27" uniqueCount="27">
  <si>
    <t>scenario</t>
  </si>
  <si>
    <t xml:space="preserve"> E capacity</t>
  </si>
  <si>
    <t>P capacity</t>
  </si>
  <si>
    <t>These sensitivities are calculcated for 80% renewable share</t>
  </si>
  <si>
    <t>BASELINE SCENARIO 80% SHARE</t>
  </si>
  <si>
    <t>Storage for generator types</t>
  </si>
  <si>
    <t>10% demand increase in all hours</t>
  </si>
  <si>
    <t xml:space="preserve">20% less investment costs for RES </t>
  </si>
  <si>
    <t>explanation</t>
  </si>
  <si>
    <t>Double storage costs for investment and variable costs</t>
  </si>
  <si>
    <t>Half storage costs for investment and variable costs</t>
  </si>
  <si>
    <t>Store all</t>
  </si>
  <si>
    <t>Double cost storage</t>
  </si>
  <si>
    <t>Half cost storage</t>
  </si>
  <si>
    <t>10% demand increase in peak hours (hours above 3rd quantile)</t>
  </si>
  <si>
    <t>1 GW means increase</t>
  </si>
  <si>
    <t>10 GWH means increase</t>
  </si>
  <si>
    <t>30% less area for RES necessary</t>
  </si>
  <si>
    <t>30% more area for RES necessary (e.g. 1.3 for turbine)</t>
  </si>
  <si>
    <t>RES Area Use -30%</t>
  </si>
  <si>
    <t>RES Area Use +30%</t>
  </si>
  <si>
    <t>PV capacity</t>
  </si>
  <si>
    <t>Wind capacity change</t>
  </si>
  <si>
    <t>PV capacity change</t>
  </si>
  <si>
    <t>Wind apacity</t>
  </si>
  <si>
    <t>Storage Energy capacity</t>
  </si>
  <si>
    <t>Storage Power capacity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</si>
</sst>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20621431274942331"/>
          <c:y val="0.10701365906532265"/>
          <c:w val="0.58051225677027585"/>
          <c:h val="0.42064900764048707"/>
        </c:manualLayout>
      </c:layout>
      <c:barChart>
        <c:barDir val="bar"/>
        <c:grouping val="clustered"/>
        <c:ser>
          <c:idx val="0"/>
          <c:order val="0"/>
          <c:tx>
            <c:strRef>
              <c:f>sensitivity_scen!$G$1</c:f>
              <c:strCache>
                <c:ptCount val="1"/>
                <c:pt idx="0">
                  <c:v>Storage Power capacity</c:v>
                </c:pt>
              </c:strCache>
            </c:strRef>
          </c:tx>
          <c:spPr>
            <a:solidFill>
              <a:schemeClr val="accent3"/>
            </a:solidFill>
          </c:spPr>
          <c:cat>
            <c:strRef>
              <c:f>sensitivity_scen!$A$2:$A$5</c:f>
              <c:strCache>
                <c:ptCount val="4"/>
                <c:pt idx="0">
                  <c:v>Double cost storage</c:v>
                </c:pt>
                <c:pt idx="1">
                  <c:v>Half cost storage</c:v>
                </c:pt>
                <c:pt idx="2">
                  <c:v>RES Area Use -30%</c:v>
                </c:pt>
                <c:pt idx="3">
                  <c:v>+10% demand</c:v>
                </c:pt>
              </c:strCache>
            </c:strRef>
          </c:cat>
          <c:val>
            <c:numRef>
              <c:f>sensitivity_scen!$G$2:$G$5</c:f>
              <c:numCache>
                <c:formatCode>General</c:formatCode>
                <c:ptCount val="4"/>
                <c:pt idx="0">
                  <c:v>-0.56791059236287589</c:v>
                </c:pt>
                <c:pt idx="1">
                  <c:v>0.3407924036152673</c:v>
                </c:pt>
                <c:pt idx="2">
                  <c:v>-0.16757545760657772</c:v>
                </c:pt>
                <c:pt idx="3">
                  <c:v>0.1107333546214532</c:v>
                </c:pt>
              </c:numCache>
            </c:numRef>
          </c:val>
        </c:ser>
        <c:ser>
          <c:idx val="1"/>
          <c:order val="1"/>
          <c:tx>
            <c:strRef>
              <c:f>sensitivity_scen!$F$1</c:f>
              <c:strCache>
                <c:ptCount val="1"/>
                <c:pt idx="0">
                  <c:v>Storage Energy capacity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cat>
            <c:strRef>
              <c:f>sensitivity_scen!$A$2:$A$5</c:f>
              <c:strCache>
                <c:ptCount val="4"/>
                <c:pt idx="0">
                  <c:v>Double cost storage</c:v>
                </c:pt>
                <c:pt idx="1">
                  <c:v>Half cost storage</c:v>
                </c:pt>
                <c:pt idx="2">
                  <c:v>RES Area Use -30%</c:v>
                </c:pt>
                <c:pt idx="3">
                  <c:v>+10% demand</c:v>
                </c:pt>
              </c:strCache>
            </c:strRef>
          </c:cat>
          <c:val>
            <c:numRef>
              <c:f>sensitivity_scen!$F$2:$F$5</c:f>
              <c:numCache>
                <c:formatCode>General</c:formatCode>
                <c:ptCount val="4"/>
                <c:pt idx="0">
                  <c:v>-0.57468303088440409</c:v>
                </c:pt>
                <c:pt idx="1">
                  <c:v>0.58884485092119088</c:v>
                </c:pt>
                <c:pt idx="2">
                  <c:v>-0.13454744320319245</c:v>
                </c:pt>
                <c:pt idx="3">
                  <c:v>0.10203810973586924</c:v>
                </c:pt>
              </c:numCache>
            </c:numRef>
          </c:val>
        </c:ser>
        <c:ser>
          <c:idx val="2"/>
          <c:order val="2"/>
          <c:tx>
            <c:v> PV capacity</c:v>
          </c:tx>
          <c:spPr>
            <a:solidFill>
              <a:srgbClr val="FFFF99"/>
            </a:solidFill>
          </c:spPr>
          <c:val>
            <c:numRef>
              <c:f>sensitivity_scen!$H$2:$H$5</c:f>
              <c:numCache>
                <c:formatCode>General</c:formatCode>
                <c:ptCount val="4"/>
                <c:pt idx="0">
                  <c:v>-0.21672250922532491</c:v>
                </c:pt>
                <c:pt idx="1">
                  <c:v>2.3329022603401306E-2</c:v>
                </c:pt>
                <c:pt idx="2">
                  <c:v>-0.12212722111510857</c:v>
                </c:pt>
                <c:pt idx="3">
                  <c:v>0.10813589554542173</c:v>
                </c:pt>
              </c:numCache>
            </c:numRef>
          </c:val>
        </c:ser>
        <c:ser>
          <c:idx val="3"/>
          <c:order val="3"/>
          <c:tx>
            <c:v>Wind capacity</c:v>
          </c:tx>
          <c:spPr>
            <a:solidFill>
              <a:schemeClr val="accent5">
                <a:lumMod val="60000"/>
                <a:lumOff val="40000"/>
              </a:schemeClr>
            </a:solidFill>
          </c:spPr>
          <c:val>
            <c:numRef>
              <c:f>sensitivity_scen!$I$2:$I$5</c:f>
              <c:numCache>
                <c:formatCode>General</c:formatCode>
                <c:ptCount val="4"/>
                <c:pt idx="0">
                  <c:v>0.35983225789133799</c:v>
                </c:pt>
                <c:pt idx="1">
                  <c:v>-0.10022872229821084</c:v>
                </c:pt>
                <c:pt idx="2">
                  <c:v>6.6045714752317033E-2</c:v>
                </c:pt>
                <c:pt idx="3">
                  <c:v>0.11647015137344784</c:v>
                </c:pt>
              </c:numCache>
            </c:numRef>
          </c:val>
        </c:ser>
        <c:axId val="139385088"/>
        <c:axId val="139595776"/>
      </c:barChart>
      <c:catAx>
        <c:axId val="139385088"/>
        <c:scaling>
          <c:orientation val="minMax"/>
        </c:scaling>
        <c:axPos val="l"/>
        <c:majorTickMark val="none"/>
        <c:tickLblPos val="low"/>
        <c:txPr>
          <a:bodyPr/>
          <a:lstStyle/>
          <a:p>
            <a:pPr>
              <a:defRPr sz="1200" b="1">
                <a:solidFill>
                  <a:schemeClr val="bg1">
                    <a:lumMod val="50000"/>
                  </a:schemeClr>
                </a:solidFill>
              </a:defRPr>
            </a:pPr>
            <a:endParaRPr lang="de-DE"/>
          </a:p>
        </c:txPr>
        <c:crossAx val="139595776"/>
        <c:crosses val="autoZero"/>
        <c:lblAlgn val="r"/>
        <c:lblOffset val="300"/>
      </c:catAx>
      <c:valAx>
        <c:axId val="139595776"/>
        <c:scaling>
          <c:orientation val="minMax"/>
          <c:max val="0.8"/>
          <c:min val="-0.8"/>
        </c:scaling>
        <c:axPos val="b"/>
        <c:majorGridlines>
          <c:spPr>
            <a:ln>
              <a:solidFill>
                <a:schemeClr val="bg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r>
                  <a:rPr lang="en-US" b="0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Capacity</a:t>
                </a:r>
                <a:r>
                  <a:rPr lang="en-US" b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 change</a:t>
                </a:r>
                <a:endParaRPr lang="en-US" b="0">
                  <a:solidFill>
                    <a:schemeClr val="tx1">
                      <a:lumMod val="75000"/>
                      <a:lumOff val="2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44760594864907577"/>
              <c:y val="0.59294078762691682"/>
            </c:manualLayout>
          </c:layout>
        </c:title>
        <c:numFmt formatCode="0%" sourceLinked="0"/>
        <c:majorTickMark val="none"/>
        <c:tickLblPos val="nextTo"/>
        <c:txPr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de-DE"/>
          </a:p>
        </c:txPr>
        <c:crossAx val="139385088"/>
        <c:crosses val="autoZero"/>
        <c:crossBetween val="between"/>
      </c:valAx>
    </c:plotArea>
    <c:legend>
      <c:legendPos val="r"/>
      <c:legendEntry>
        <c:idx val="2"/>
        <c:txPr>
          <a:bodyPr/>
          <a:lstStyle/>
          <a:p>
            <a:pPr algn="ctr">
              <a:defRPr lang="de-DE" sz="1300" b="1" i="0" u="none" strike="noStrike" kern="1200" baseline="0">
                <a:solidFill>
                  <a:sysClr val="window" lastClr="FFFFFF">
                    <a:lumMod val="50000"/>
                  </a:sysClr>
                </a:solidFill>
                <a:latin typeface="Caladea" pitchFamily="18" charset="0"/>
                <a:ea typeface="+mn-ea"/>
                <a:cs typeface="+mn-cs"/>
              </a:defRPr>
            </a:pPr>
            <a:endParaRPr lang="de-DE"/>
          </a:p>
        </c:txPr>
      </c:legendEntry>
      <c:legendEntry>
        <c:idx val="3"/>
        <c:txPr>
          <a:bodyPr/>
          <a:lstStyle/>
          <a:p>
            <a:pPr algn="ctr">
              <a:defRPr lang="de-DE" sz="1300" b="1" i="0" u="none" strike="noStrike" kern="1200" baseline="0">
                <a:solidFill>
                  <a:sysClr val="window" lastClr="FFFFFF">
                    <a:lumMod val="50000"/>
                  </a:sysClr>
                </a:solidFill>
                <a:latin typeface="Caladea" pitchFamily="18" charset="0"/>
                <a:ea typeface="+mn-ea"/>
                <a:cs typeface="+mn-cs"/>
              </a:defRPr>
            </a:pPr>
            <a:endParaRPr lang="de-DE"/>
          </a:p>
        </c:txPr>
      </c:legendEntry>
      <c:layout>
        <c:manualLayout>
          <c:xMode val="edge"/>
          <c:yMode val="edge"/>
          <c:x val="0.19215531582284548"/>
          <c:y val="0.66206587054482213"/>
          <c:w val="0.6225209466402547"/>
          <c:h val="9.4948794585588581E-2"/>
        </c:manualLayout>
      </c:layout>
      <c:txPr>
        <a:bodyPr/>
        <a:lstStyle/>
        <a:p>
          <a:pPr algn="ctr">
            <a:defRPr lang="de-DE" sz="1300" b="1" i="0" u="none" strike="noStrike" kern="1200" baseline="0">
              <a:solidFill>
                <a:sysClr val="window" lastClr="FFFFFF">
                  <a:lumMod val="50000"/>
                </a:sysClr>
              </a:solidFill>
              <a:latin typeface="Caladea" pitchFamily="18" charset="0"/>
              <a:ea typeface="+mn-ea"/>
              <a:cs typeface="+mn-cs"/>
            </a:defRPr>
          </a:pPr>
          <a:endParaRPr lang="de-DE"/>
        </a:p>
      </c:txPr>
    </c:legend>
    <c:plotVisOnly val="1"/>
  </c:chart>
  <c:txPr>
    <a:bodyPr/>
    <a:lstStyle/>
    <a:p>
      <a:pPr>
        <a:defRPr sz="1200">
          <a:latin typeface="Caladea" pitchFamily="18" charset="0"/>
        </a:defRPr>
      </a:pPr>
      <a:endParaRPr lang="de-DE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-28015" y="-28015"/>
    <xdr:ext cx="9453306" cy="6063226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13</xdr:col>
      <xdr:colOff>333375</xdr:colOff>
      <xdr:row>35</xdr:row>
      <xdr:rowOff>180975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0" y="762000"/>
          <a:ext cx="9477375" cy="608647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14</xdr:col>
      <xdr:colOff>333375</xdr:colOff>
      <xdr:row>35</xdr:row>
      <xdr:rowOff>180975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24000" y="762000"/>
          <a:ext cx="9477375" cy="60864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7"/>
  <sheetViews>
    <sheetView tabSelected="1" workbookViewId="0">
      <selection activeCell="G18" sqref="G18"/>
    </sheetView>
  </sheetViews>
  <sheetFormatPr baseColWidth="10" defaultRowHeight="15"/>
  <cols>
    <col min="1" max="1" width="30.7109375" customWidth="1"/>
    <col min="2" max="2" width="22" customWidth="1"/>
    <col min="3" max="5" width="18.7109375" customWidth="1"/>
    <col min="6" max="6" width="24.7109375" customWidth="1"/>
    <col min="7" max="9" width="29.28515625" customWidth="1"/>
    <col min="10" max="10" width="23.42578125" customWidth="1"/>
  </cols>
  <sheetData>
    <row r="1" spans="1:10">
      <c r="A1" t="s">
        <v>0</v>
      </c>
      <c r="B1" t="s">
        <v>1</v>
      </c>
      <c r="C1" t="s">
        <v>2</v>
      </c>
      <c r="D1" t="s">
        <v>21</v>
      </c>
      <c r="E1" t="s">
        <v>24</v>
      </c>
      <c r="F1" t="s">
        <v>25</v>
      </c>
      <c r="G1" t="s">
        <v>26</v>
      </c>
      <c r="H1" t="s">
        <v>23</v>
      </c>
      <c r="I1" t="s">
        <v>22</v>
      </c>
      <c r="J1" t="s">
        <v>8</v>
      </c>
    </row>
    <row r="2" spans="1:10">
      <c r="A2" t="s">
        <v>12</v>
      </c>
      <c r="B2">
        <v>143.3533987496518</v>
      </c>
      <c r="C2">
        <v>19.507679403337796</v>
      </c>
      <c r="D2">
        <v>146.60470200178824</v>
      </c>
      <c r="E2">
        <v>188.59727632491325</v>
      </c>
      <c r="F2">
        <f>(B2-$B$17)/$B$17</f>
        <v>-0.57468303088440409</v>
      </c>
      <c r="G2">
        <f>(C2-$C$17)/$C$17</f>
        <v>-0.56791059236287589</v>
      </c>
      <c r="H2">
        <f>(D2-$D$17)/$D$17</f>
        <v>-0.21672250922532491</v>
      </c>
      <c r="I2">
        <f>(E2-$E$17)/$E$17</f>
        <v>0.35983225789133799</v>
      </c>
      <c r="J2" t="s">
        <v>9</v>
      </c>
    </row>
    <row r="3" spans="1:10">
      <c r="A3" t="s">
        <v>13</v>
      </c>
      <c r="B3">
        <v>535.52133115933225</v>
      </c>
      <c r="C3">
        <v>60.53318571077623</v>
      </c>
      <c r="D3">
        <v>191.53473472112123</v>
      </c>
      <c r="E3">
        <v>124.79069481193658</v>
      </c>
      <c r="F3">
        <f t="shared" ref="F3:F5" si="0">(B3-$B$17)/$B$17</f>
        <v>0.58884485092119088</v>
      </c>
      <c r="G3">
        <f t="shared" ref="G3:G5" si="1">(C3-$C$17)/$C$17</f>
        <v>0.3407924036152673</v>
      </c>
      <c r="H3">
        <f t="shared" ref="H3:H5" si="2">(D3-$D$17)/$D$17</f>
        <v>2.3329022603401306E-2</v>
      </c>
      <c r="I3">
        <f t="shared" ref="I3:I5" si="3">(E3-$E$17)/$E$17</f>
        <v>-0.10022872229821084</v>
      </c>
      <c r="J3" t="s">
        <v>10</v>
      </c>
    </row>
    <row r="4" spans="1:10">
      <c r="A4" t="s">
        <v>19</v>
      </c>
      <c r="B4">
        <v>291.70142383780347</v>
      </c>
      <c r="C4">
        <v>37.581738439926212</v>
      </c>
      <c r="D4">
        <v>164.30993952936709</v>
      </c>
      <c r="E4">
        <v>147.85155821490906</v>
      </c>
      <c r="F4">
        <f t="shared" si="0"/>
        <v>-0.13454744320319245</v>
      </c>
      <c r="G4">
        <f t="shared" si="1"/>
        <v>-0.16757545760657772</v>
      </c>
      <c r="H4">
        <f t="shared" si="2"/>
        <v>-0.12212722111510857</v>
      </c>
      <c r="I4">
        <f t="shared" si="3"/>
        <v>6.6045714752317033E-2</v>
      </c>
      <c r="J4" t="s">
        <v>17</v>
      </c>
    </row>
    <row r="5" spans="1:10">
      <c r="A5" t="str">
        <f xml:space="preserve"> "+10% demand"</f>
        <v>+10% demand</v>
      </c>
      <c r="B5">
        <v>371.44275929263785</v>
      </c>
      <c r="C5">
        <v>50.146635861868255</v>
      </c>
      <c r="D5">
        <v>207.40789140161243</v>
      </c>
      <c r="E5">
        <v>154.84500270173885</v>
      </c>
      <c r="F5">
        <f t="shared" si="0"/>
        <v>0.10203810973586924</v>
      </c>
      <c r="G5">
        <f t="shared" si="1"/>
        <v>0.1107333546214532</v>
      </c>
      <c r="H5">
        <f t="shared" si="2"/>
        <v>0.10813589554542173</v>
      </c>
      <c r="I5">
        <f t="shared" si="3"/>
        <v>0.11647015137344784</v>
      </c>
      <c r="J5" t="s">
        <v>6</v>
      </c>
    </row>
    <row r="6" spans="1:10">
      <c r="J6" t="s">
        <v>7</v>
      </c>
    </row>
    <row r="7" spans="1:10">
      <c r="J7" t="s">
        <v>14</v>
      </c>
    </row>
    <row r="8" spans="1:10">
      <c r="A8" t="s">
        <v>20</v>
      </c>
      <c r="B8">
        <v>326.51403803896892</v>
      </c>
      <c r="C8">
        <v>43.854577675961444</v>
      </c>
      <c r="F8">
        <f t="shared" ref="F3:F9" si="4">(B8-$B$17)/$B$17*100</f>
        <v>-3.126146820592226</v>
      </c>
      <c r="G8">
        <f t="shared" ref="G8" si="5">C8-$C$17</f>
        <v>-1.2927438240385527</v>
      </c>
      <c r="J8" t="s">
        <v>18</v>
      </c>
    </row>
    <row r="9" spans="1:10">
      <c r="A9" t="s">
        <v>11</v>
      </c>
      <c r="B9">
        <v>223.3334661911517</v>
      </c>
      <c r="C9">
        <v>23.187479250424847</v>
      </c>
      <c r="F9">
        <f t="shared" si="4"/>
        <v>-33.738918106584634</v>
      </c>
      <c r="G9">
        <f>C9-$C$17</f>
        <v>-21.95984224957515</v>
      </c>
      <c r="J9" t="s">
        <v>5</v>
      </c>
    </row>
    <row r="15" spans="1:10">
      <c r="A15" s="1" t="s">
        <v>4</v>
      </c>
    </row>
    <row r="17" spans="1:5">
      <c r="B17">
        <v>337.05073900000002</v>
      </c>
      <c r="C17">
        <v>45.147321499999997</v>
      </c>
      <c r="D17">
        <v>187.16828164791718</v>
      </c>
      <c r="E17">
        <v>138.69157407500165</v>
      </c>
    </row>
    <row r="22" spans="1:5">
      <c r="A22" t="s">
        <v>3</v>
      </c>
    </row>
    <row r="24" spans="1:5">
      <c r="B24" t="str">
        <f>"1 pc increase in E"</f>
        <v>1 pc increase in E</v>
      </c>
      <c r="C24">
        <f>B17*0.01</f>
        <v>3.3705073900000002</v>
      </c>
    </row>
    <row r="25" spans="1:5">
      <c r="B25" t="str">
        <f>"1 pc increase in P"</f>
        <v>1 pc increase in P</v>
      </c>
      <c r="C25">
        <f>C17*0.01</f>
        <v>0.45147321499999998</v>
      </c>
    </row>
    <row r="26" spans="1:5">
      <c r="B26" t="s">
        <v>16</v>
      </c>
      <c r="C26">
        <f>10/B17</f>
        <v>2.9669123496566491E-2</v>
      </c>
    </row>
    <row r="27" spans="1:5">
      <c r="B27" t="s">
        <v>15</v>
      </c>
      <c r="C27">
        <f>1/C17</f>
        <v>2.2149708261208809E-2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O11" sqref="O11"/>
    </sheetView>
  </sheetViews>
  <sheetFormatPr baseColWidth="10" defaultRowHeight="15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5" sqref="C5"/>
    </sheetView>
  </sheetViews>
  <sheetFormatPr baseColWidth="10" defaultRowHeight="1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Diagramme</vt:lpstr>
      </vt:variant>
      <vt:variant>
        <vt:i4>1</vt:i4>
      </vt:variant>
    </vt:vector>
  </HeadingPairs>
  <TitlesOfParts>
    <vt:vector size="4" baseType="lpstr">
      <vt:lpstr>sensitivity_scen</vt:lpstr>
      <vt:lpstr>Tabelle2</vt:lpstr>
      <vt:lpstr>Tabelle3</vt:lpstr>
      <vt:lpstr>figure_sensitivity</vt:lpstr>
    </vt:vector>
  </TitlesOfParts>
  <Company>Frost-RL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2018-09-05T19:22:11Z</dcterms:created>
  <dcterms:modified xsi:type="dcterms:W3CDTF">2018-09-23T18:12:18Z</dcterms:modified>
</cp:coreProperties>
</file>