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1570" windowHeight="10035" activeTab="4"/>
  </bookViews>
  <sheets>
    <sheet name="report" sheetId="1" r:id="rId1"/>
    <sheet name="report_cost" sheetId="2" r:id="rId2"/>
    <sheet name="report_tech" sheetId="4" r:id="rId3"/>
    <sheet name="report_tech_r_D" sheetId="7" r:id="rId4"/>
    <sheet name="figure" sheetId="9" r:id="rId5"/>
    <sheet name="report_tech_M" sheetId="10" r:id="rId6"/>
  </sheets>
  <definedNames>
    <definedName name="_xlnm._FilterDatabase" localSheetId="5" hidden="1">report_tech_M!$A$1:$C$1</definedName>
  </definedNames>
  <calcPr calcId="152511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11" i="10"/>
  <c r="E212"/>
  <c r="E213"/>
  <c r="E214"/>
  <c r="E215"/>
  <c r="E216"/>
  <c r="E217"/>
  <c r="E218"/>
  <c r="E219"/>
  <c r="E220"/>
  <c r="E221"/>
  <c r="E222"/>
  <c r="E223"/>
  <c r="E224"/>
  <c r="E225"/>
  <c r="E210"/>
  <c r="E195"/>
  <c r="E196"/>
  <c r="E197"/>
  <c r="E198"/>
  <c r="E199"/>
  <c r="E200"/>
  <c r="E201"/>
  <c r="E202"/>
  <c r="E203"/>
  <c r="E204"/>
  <c r="E205"/>
  <c r="E206"/>
  <c r="E207"/>
  <c r="E208"/>
  <c r="E209"/>
  <c r="E194"/>
  <c r="E52"/>
  <c r="E53"/>
  <c r="E54"/>
  <c r="E55"/>
  <c r="E56"/>
  <c r="E57"/>
  <c r="E58"/>
  <c r="E59"/>
  <c r="E60"/>
  <c r="E61"/>
  <c r="E62"/>
  <c r="E63"/>
  <c r="E64"/>
  <c r="E65"/>
  <c r="E66"/>
  <c r="E67"/>
  <c r="E85"/>
  <c r="E86"/>
  <c r="E87"/>
  <c r="E88"/>
  <c r="E89"/>
  <c r="E90"/>
  <c r="E91"/>
  <c r="E92"/>
  <c r="E93"/>
  <c r="E94"/>
  <c r="E95"/>
  <c r="E96"/>
  <c r="E97"/>
  <c r="E98"/>
  <c r="E99"/>
  <c r="E100"/>
  <c r="E101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R37" i="7"/>
  <c r="R38"/>
  <c r="R39"/>
  <c r="R40"/>
  <c r="R41"/>
  <c r="R42"/>
  <c r="R43"/>
  <c r="R44"/>
  <c r="R45"/>
  <c r="R46"/>
  <c r="R47"/>
  <c r="R48"/>
  <c r="R49"/>
  <c r="R50"/>
  <c r="R51"/>
  <c r="R36"/>
  <c r="R21"/>
  <c r="R22"/>
  <c r="R23"/>
  <c r="R24"/>
  <c r="R25"/>
  <c r="R26"/>
  <c r="R27"/>
  <c r="R28"/>
  <c r="R29"/>
  <c r="R30"/>
  <c r="R31"/>
  <c r="R32"/>
  <c r="R33"/>
  <c r="R34"/>
  <c r="R35"/>
  <c r="R20"/>
  <c r="R53"/>
  <c r="R54"/>
  <c r="R55"/>
  <c r="R56"/>
  <c r="R57"/>
  <c r="R58"/>
  <c r="R59"/>
  <c r="R60"/>
  <c r="R61"/>
  <c r="R62"/>
  <c r="R63"/>
  <c r="R64"/>
  <c r="R65"/>
  <c r="R66"/>
  <c r="R67"/>
  <c r="R52"/>
  <c r="D54"/>
  <c r="P52"/>
  <c r="D55"/>
  <c r="P53"/>
  <c r="P54"/>
  <c r="O52"/>
  <c r="Q52" s="1"/>
  <c r="O53"/>
  <c r="Q53" s="1"/>
  <c r="O54"/>
  <c r="Q54" s="1"/>
  <c r="E55"/>
  <c r="O55"/>
  <c r="Q55" s="1"/>
  <c r="E56"/>
  <c r="N56"/>
  <c r="O56"/>
  <c r="E57"/>
  <c r="F57"/>
  <c r="N57"/>
  <c r="O57"/>
  <c r="E58"/>
  <c r="F58"/>
  <c r="L58"/>
  <c r="N58"/>
  <c r="O58"/>
  <c r="E59"/>
  <c r="F59"/>
  <c r="G59"/>
  <c r="L59"/>
  <c r="N59"/>
  <c r="O59"/>
  <c r="E60"/>
  <c r="F60"/>
  <c r="G60"/>
  <c r="L60"/>
  <c r="N60"/>
  <c r="O60"/>
  <c r="E61"/>
  <c r="F61"/>
  <c r="G61"/>
  <c r="L61"/>
  <c r="M61"/>
  <c r="N61"/>
  <c r="O61"/>
  <c r="E62"/>
  <c r="F62"/>
  <c r="G62"/>
  <c r="I62"/>
  <c r="L62"/>
  <c r="M62"/>
  <c r="N62"/>
  <c r="O62"/>
  <c r="E63"/>
  <c r="F63"/>
  <c r="G63"/>
  <c r="I63"/>
  <c r="L63"/>
  <c r="M63"/>
  <c r="N63"/>
  <c r="O63"/>
  <c r="E64"/>
  <c r="F64"/>
  <c r="G64"/>
  <c r="H64"/>
  <c r="K64"/>
  <c r="L64"/>
  <c r="M64"/>
  <c r="N64"/>
  <c r="O64"/>
  <c r="E65"/>
  <c r="F65"/>
  <c r="G65"/>
  <c r="H65"/>
  <c r="K65"/>
  <c r="L65"/>
  <c r="M65"/>
  <c r="N65"/>
  <c r="O65"/>
  <c r="E66"/>
  <c r="F66"/>
  <c r="G66"/>
  <c r="H66"/>
  <c r="J66"/>
  <c r="K66"/>
  <c r="L66"/>
  <c r="M66"/>
  <c r="N66"/>
  <c r="O66"/>
  <c r="E67"/>
  <c r="F67"/>
  <c r="G67"/>
  <c r="H67"/>
  <c r="I67"/>
  <c r="J67"/>
  <c r="K67"/>
  <c r="L67"/>
  <c r="M67"/>
  <c r="N67"/>
  <c r="O67"/>
  <c r="D67"/>
  <c r="D56"/>
  <c r="P56" s="1"/>
  <c r="D57"/>
  <c r="P57" s="1"/>
  <c r="D58"/>
  <c r="P58" s="1"/>
  <c r="D59"/>
  <c r="P59" s="1"/>
  <c r="D60"/>
  <c r="P60" s="1"/>
  <c r="D61"/>
  <c r="P61" s="1"/>
  <c r="D62"/>
  <c r="P62" s="1"/>
  <c r="D63"/>
  <c r="P63" s="1"/>
  <c r="D64"/>
  <c r="P64" s="1"/>
  <c r="D65"/>
  <c r="P65" s="1"/>
  <c r="D66"/>
  <c r="P66" s="1"/>
  <c r="Q35"/>
  <c r="G4" i="4"/>
  <c r="G5"/>
  <c r="G6"/>
  <c r="G7"/>
  <c r="G8"/>
  <c r="G9"/>
  <c r="G10"/>
  <c r="G11"/>
  <c r="G12"/>
  <c r="G13"/>
  <c r="G14"/>
  <c r="G15"/>
  <c r="G16"/>
  <c r="G17"/>
  <c r="G18"/>
  <c r="G19"/>
  <c r="G3"/>
  <c r="P20" i="7"/>
  <c r="Q20"/>
  <c r="Q36" s="1"/>
  <c r="P21"/>
  <c r="Q21"/>
  <c r="Q37" s="1"/>
  <c r="P22"/>
  <c r="P38" s="1"/>
  <c r="Q22"/>
  <c r="Q38" s="1"/>
  <c r="P23"/>
  <c r="Q23"/>
  <c r="Q39" s="1"/>
  <c r="P24"/>
  <c r="P40" s="1"/>
  <c r="Q24"/>
  <c r="P25"/>
  <c r="P41" s="1"/>
  <c r="Q25"/>
  <c r="P26"/>
  <c r="P42" s="1"/>
  <c r="Q26"/>
  <c r="P27"/>
  <c r="P43" s="1"/>
  <c r="Q27"/>
  <c r="P28"/>
  <c r="P44" s="1"/>
  <c r="Q28"/>
  <c r="P29"/>
  <c r="P45" s="1"/>
  <c r="Q29"/>
  <c r="P30"/>
  <c r="P46" s="1"/>
  <c r="Q30"/>
  <c r="P31"/>
  <c r="P47" s="1"/>
  <c r="Q31"/>
  <c r="P32"/>
  <c r="P48" s="1"/>
  <c r="Q32"/>
  <c r="P33"/>
  <c r="P49" s="1"/>
  <c r="Q33"/>
  <c r="P34"/>
  <c r="P50" s="1"/>
  <c r="Q34"/>
  <c r="P35"/>
  <c r="Q4"/>
  <c r="Q5"/>
  <c r="Q6"/>
  <c r="Q7"/>
  <c r="Q8"/>
  <c r="Q9"/>
  <c r="Q10"/>
  <c r="Q11"/>
  <c r="Q12"/>
  <c r="Q13"/>
  <c r="Q14"/>
  <c r="Q15"/>
  <c r="Q16"/>
  <c r="Q17"/>
  <c r="Q18"/>
  <c r="Q19"/>
  <c r="Q3"/>
  <c r="P4"/>
  <c r="P5"/>
  <c r="P6"/>
  <c r="P7"/>
  <c r="P8"/>
  <c r="P9"/>
  <c r="P10"/>
  <c r="P11"/>
  <c r="P12"/>
  <c r="P13"/>
  <c r="P14"/>
  <c r="P15"/>
  <c r="P16"/>
  <c r="P17"/>
  <c r="P18"/>
  <c r="P19"/>
  <c r="P3"/>
  <c r="Q60" l="1"/>
  <c r="Q44" s="1"/>
  <c r="Q58"/>
  <c r="Q42" s="1"/>
  <c r="Q57"/>
  <c r="Q41" s="1"/>
  <c r="Q56"/>
  <c r="Q40" s="1"/>
  <c r="P67"/>
  <c r="P51" s="1"/>
  <c r="Q67"/>
  <c r="Q51" s="1"/>
  <c r="P55"/>
  <c r="P39" s="1"/>
  <c r="Q64"/>
  <c r="Q48" s="1"/>
  <c r="Q63"/>
  <c r="Q47" s="1"/>
  <c r="Q62"/>
  <c r="Q46" s="1"/>
  <c r="Q61"/>
  <c r="Q45" s="1"/>
  <c r="Q59"/>
  <c r="Q43" s="1"/>
  <c r="Q65"/>
  <c r="Q49" s="1"/>
  <c r="Q66"/>
  <c r="Q50" s="1"/>
</calcChain>
</file>

<file path=xl/sharedStrings.xml><?xml version="1.0" encoding="utf-8"?>
<sst xmlns="http://schemas.openxmlformats.org/spreadsheetml/2006/main" count="1420" uniqueCount="64">
  <si>
    <t>model status</t>
  </si>
  <si>
    <t>20</t>
  </si>
  <si>
    <t>25</t>
  </si>
  <si>
    <t>30</t>
  </si>
  <si>
    <t>35</t>
  </si>
  <si>
    <t>40</t>
  </si>
  <si>
    <t>45</t>
  </si>
  <si>
    <t>50</t>
  </si>
  <si>
    <t>55</t>
  </si>
  <si>
    <t>60</t>
  </si>
  <si>
    <t>65</t>
  </si>
  <si>
    <t>70</t>
  </si>
  <si>
    <t>75</t>
  </si>
  <si>
    <t>80</t>
  </si>
  <si>
    <t>85</t>
  </si>
  <si>
    <t>90</t>
  </si>
  <si>
    <t>95</t>
  </si>
  <si>
    <t>100</t>
  </si>
  <si>
    <t>solve time</t>
  </si>
  <si>
    <t>obj value</t>
  </si>
  <si>
    <t>hours with contemp storing in and out</t>
  </si>
  <si>
    <t>1000</t>
  </si>
  <si>
    <t>cost storage energy in bn euro</t>
  </si>
  <si>
    <t>cost total in bn euro</t>
  </si>
  <si>
    <t>storage</t>
  </si>
  <si>
    <t>total</t>
  </si>
  <si>
    <t>base</t>
  </si>
  <si>
    <t>peak</t>
  </si>
  <si>
    <t>solar</t>
  </si>
  <si>
    <t>wind</t>
  </si>
  <si>
    <t>r1</t>
  </si>
  <si>
    <t>r2</t>
  </si>
  <si>
    <t>r3</t>
  </si>
  <si>
    <t>r4</t>
  </si>
  <si>
    <t>r5</t>
  </si>
  <si>
    <t>r6</t>
  </si>
  <si>
    <t>capacities renewable GW</t>
  </si>
  <si>
    <t>renewables curtailed absolute</t>
  </si>
  <si>
    <t>renewables curtailed relative</t>
  </si>
  <si>
    <t>net energy demand</t>
  </si>
  <si>
    <t>renewables available</t>
  </si>
  <si>
    <t>renewables used directly</t>
  </si>
  <si>
    <t>renewables stored</t>
  </si>
  <si>
    <t>renewables lost in storage</t>
  </si>
  <si>
    <t>renewables lost total</t>
  </si>
  <si>
    <t>"efficiency"</t>
  </si>
  <si>
    <t>renshare total</t>
  </si>
  <si>
    <t>cost renewables in bn euro</t>
  </si>
  <si>
    <t>cost storage power in bn euro</t>
  </si>
  <si>
    <t>cost investment conventional in bn euro</t>
  </si>
  <si>
    <t>cost operation conventional in bn euro</t>
  </si>
  <si>
    <t>capacities storage GWh</t>
  </si>
  <si>
    <t>capacities storage GW</t>
  </si>
  <si>
    <t>capacities conventional GW</t>
  </si>
  <si>
    <t>summe</t>
  </si>
  <si>
    <t>renewables generation</t>
  </si>
  <si>
    <t>rg</t>
  </si>
  <si>
    <t>both</t>
  </si>
  <si>
    <t>FLH storage</t>
  </si>
  <si>
    <t>EP ratio storage</t>
  </si>
  <si>
    <t>tech</t>
  </si>
  <si>
    <t>value</t>
  </si>
  <si>
    <t>percent</t>
  </si>
  <si>
    <t>Category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</si>
</sst>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DOLORES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storage_E</c:v>
          </c:tx>
          <c:spPr>
            <a:solidFill>
              <a:schemeClr val="tx1">
                <a:lumMod val="50000"/>
                <a:lumOff val="50000"/>
              </a:schemeClr>
            </a:solidFill>
          </c:spP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report_tech!$G$4:$G$17</c:f>
              <c:numCache>
                <c:formatCode>General</c:formatCode>
                <c:ptCount val="14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</c:numCache>
            </c:numRef>
          </c:cat>
          <c:val>
            <c:numRef>
              <c:f>report_tech!$F$4:$F$17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8.8565067209099464</c:v>
                </c:pt>
                <c:pt idx="6">
                  <c:v>29.760361198082308</c:v>
                </c:pt>
                <c:pt idx="7">
                  <c:v>45.312416088570785</c:v>
                </c:pt>
                <c:pt idx="8">
                  <c:v>63.002626201096831</c:v>
                </c:pt>
                <c:pt idx="9">
                  <c:v>94.152168167381774</c:v>
                </c:pt>
                <c:pt idx="10">
                  <c:v>136.57545601288638</c:v>
                </c:pt>
                <c:pt idx="11">
                  <c:v>209.65203207720731</c:v>
                </c:pt>
                <c:pt idx="12">
                  <c:v>391.5156933635709</c:v>
                </c:pt>
                <c:pt idx="13">
                  <c:v>561.06890660792089</c:v>
                </c:pt>
              </c:numCache>
            </c:numRef>
          </c:val>
        </c:ser>
        <c:ser>
          <c:idx val="1"/>
          <c:order val="1"/>
          <c:tx>
            <c:v>storage_P</c:v>
          </c:tx>
          <c:spPr>
            <a:solidFill>
              <a:schemeClr val="tx1"/>
            </a:solidFill>
          </c:spPr>
          <c:dLbls>
            <c:numFmt formatCode="#,##0" sourceLinked="0"/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report_tech!$G$4:$G$17</c:f>
              <c:numCache>
                <c:formatCode>General</c:formatCode>
                <c:ptCount val="14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</c:numCache>
            </c:numRef>
          </c:cat>
          <c:val>
            <c:numRef>
              <c:f>report_tech!$F$21:$F$34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2.7008125327961325</c:v>
                </c:pt>
                <c:pt idx="6">
                  <c:v>6.4196097352863086</c:v>
                </c:pt>
                <c:pt idx="7">
                  <c:v>8.1074343678988559</c:v>
                </c:pt>
                <c:pt idx="8">
                  <c:v>10.199577289157723</c:v>
                </c:pt>
                <c:pt idx="9">
                  <c:v>12.256004779575044</c:v>
                </c:pt>
                <c:pt idx="10">
                  <c:v>14.890981014137127</c:v>
                </c:pt>
                <c:pt idx="11">
                  <c:v>18.939120142863072</c:v>
                </c:pt>
                <c:pt idx="12">
                  <c:v>27.387947114694033</c:v>
                </c:pt>
                <c:pt idx="13">
                  <c:v>32.865100841662965</c:v>
                </c:pt>
              </c:numCache>
            </c:numRef>
          </c:val>
        </c:ser>
        <c:axId val="101758080"/>
        <c:axId val="101760000"/>
      </c:barChart>
      <c:scatterChart>
        <c:scatterStyle val="lineMarker"/>
        <c:ser>
          <c:idx val="2"/>
          <c:order val="2"/>
          <c:tx>
            <c:v>curtailment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FF00"/>
              </a:solidFill>
            </c:spPr>
          </c:marker>
          <c:yVal>
            <c:numRef>
              <c:f>report_tech_r_D!$R$36:$R$51</c:f>
              <c:numCache>
                <c:formatCode>General</c:formatCode>
                <c:ptCount val="16"/>
                <c:pt idx="0">
                  <c:v>3.1032286715004363E-5</c:v>
                </c:pt>
                <c:pt idx="1">
                  <c:v>5.0037774299093798E-3</c:v>
                </c:pt>
                <c:pt idx="2">
                  <c:v>8.5864344748973007E-3</c:v>
                </c:pt>
                <c:pt idx="3">
                  <c:v>1.7637964294485876E-2</c:v>
                </c:pt>
                <c:pt idx="4">
                  <c:v>2.5983061631926867E-2</c:v>
                </c:pt>
                <c:pt idx="5">
                  <c:v>3.5243262557421835E-2</c:v>
                </c:pt>
                <c:pt idx="6">
                  <c:v>4.1771007630496584E-2</c:v>
                </c:pt>
                <c:pt idx="7">
                  <c:v>5.5924938580151747E-2</c:v>
                </c:pt>
                <c:pt idx="8">
                  <c:v>7.5120370202561043E-2</c:v>
                </c:pt>
                <c:pt idx="9">
                  <c:v>0.10041084579686019</c:v>
                </c:pt>
                <c:pt idx="10">
                  <c:v>0.12642135097419463</c:v>
                </c:pt>
                <c:pt idx="11">
                  <c:v>0.1541441874401431</c:v>
                </c:pt>
                <c:pt idx="12">
                  <c:v>0.18197433846204655</c:v>
                </c:pt>
                <c:pt idx="13">
                  <c:v>0.2283429062128168</c:v>
                </c:pt>
                <c:pt idx="14">
                  <c:v>0.26642038552721392</c:v>
                </c:pt>
                <c:pt idx="15">
                  <c:v>0.30804970108895319</c:v>
                </c:pt>
              </c:numCache>
            </c:numRef>
          </c:yVal>
        </c:ser>
        <c:axId val="101771520"/>
        <c:axId val="101769984"/>
      </c:scatterChart>
      <c:catAx>
        <c:axId val="101758080"/>
        <c:scaling>
          <c:orientation val="minMax"/>
        </c:scaling>
        <c:axPos val="b"/>
        <c:numFmt formatCode="0%" sourceLinked="0"/>
        <c:tickLblPos val="nextTo"/>
        <c:crossAx val="101760000"/>
        <c:crosses val="autoZero"/>
        <c:auto val="1"/>
        <c:lblAlgn val="ctr"/>
        <c:lblOffset val="100"/>
      </c:catAx>
      <c:valAx>
        <c:axId val="101760000"/>
        <c:scaling>
          <c:orientation val="minMax"/>
        </c:scaling>
        <c:axPos val="l"/>
        <c:majorGridlines/>
        <c:numFmt formatCode="General" sourceLinked="1"/>
        <c:tickLblPos val="nextTo"/>
        <c:crossAx val="101758080"/>
        <c:crosses val="autoZero"/>
        <c:crossBetween val="between"/>
      </c:valAx>
      <c:valAx>
        <c:axId val="101769984"/>
        <c:scaling>
          <c:orientation val="minMax"/>
          <c:max val="0.34"/>
          <c:min val="0"/>
        </c:scaling>
        <c:axPos val="r"/>
        <c:numFmt formatCode="0%" sourceLinked="0"/>
        <c:tickLblPos val="nextTo"/>
        <c:crossAx val="101771520"/>
        <c:crosses val="max"/>
        <c:crossBetween val="midCat"/>
      </c:valAx>
      <c:valAx>
        <c:axId val="101771520"/>
        <c:scaling>
          <c:orientation val="minMax"/>
        </c:scaling>
        <c:delete val="1"/>
        <c:axPos val="b"/>
        <c:tickLblPos val="none"/>
        <c:crossAx val="10176998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MORITS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storage_E</c:v>
          </c:tx>
          <c:dLbls>
            <c:numFmt formatCode="#,##0" sourceLinked="0"/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report_tech!$G$4:$G$17</c:f>
              <c:numCache>
                <c:formatCode>General</c:formatCode>
                <c:ptCount val="14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</c:numCache>
            </c:numRef>
          </c:cat>
          <c:val>
            <c:numRef>
              <c:f>report_tech_M!$C$86:$C$99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3.9363137556448602</c:v>
                </c:pt>
                <c:pt idx="5">
                  <c:v>15.6400463051956</c:v>
                </c:pt>
                <c:pt idx="6">
                  <c:v>27.911328960919899</c:v>
                </c:pt>
                <c:pt idx="7">
                  <c:v>45.173932317215403</c:v>
                </c:pt>
                <c:pt idx="8">
                  <c:v>66.429751223778197</c:v>
                </c:pt>
                <c:pt idx="9">
                  <c:v>108.444980417151</c:v>
                </c:pt>
                <c:pt idx="10">
                  <c:v>168.11415311365599</c:v>
                </c:pt>
                <c:pt idx="11">
                  <c:v>271.42902117712401</c:v>
                </c:pt>
                <c:pt idx="12">
                  <c:v>434.84833573334402</c:v>
                </c:pt>
                <c:pt idx="13">
                  <c:v>777.42146498196905</c:v>
                </c:pt>
              </c:numCache>
            </c:numRef>
          </c:val>
        </c:ser>
        <c:ser>
          <c:idx val="1"/>
          <c:order val="1"/>
          <c:tx>
            <c:v>storage_P</c:v>
          </c:tx>
          <c:dLbls>
            <c:numFmt formatCode="#,##0" sourceLinked="0"/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report_tech!$G$4:$G$17</c:f>
              <c:numCache>
                <c:formatCode>General</c:formatCode>
                <c:ptCount val="14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</c:numCache>
            </c:numRef>
          </c:cat>
          <c:val>
            <c:numRef>
              <c:f>report_tech_M!$C$103:$C$116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1.21491165297681</c:v>
                </c:pt>
                <c:pt idx="5">
                  <c:v>3.5403327857140101</c:v>
                </c:pt>
                <c:pt idx="6">
                  <c:v>4.9226329737072101</c:v>
                </c:pt>
                <c:pt idx="7">
                  <c:v>6.3377290671086</c:v>
                </c:pt>
                <c:pt idx="8">
                  <c:v>7.9134167885290099</c:v>
                </c:pt>
                <c:pt idx="9">
                  <c:v>10.9958469451784</c:v>
                </c:pt>
                <c:pt idx="10">
                  <c:v>14.6754604687768</c:v>
                </c:pt>
                <c:pt idx="11">
                  <c:v>19.593967915324299</c:v>
                </c:pt>
                <c:pt idx="12">
                  <c:v>26.407884257261699</c:v>
                </c:pt>
                <c:pt idx="13">
                  <c:v>35.491496655314499</c:v>
                </c:pt>
              </c:numCache>
            </c:numRef>
          </c:val>
        </c:ser>
        <c:axId val="69554944"/>
        <c:axId val="69556864"/>
      </c:barChart>
      <c:scatterChart>
        <c:scatterStyle val="lineMarker"/>
        <c:ser>
          <c:idx val="2"/>
          <c:order val="2"/>
          <c:tx>
            <c:v>curtailment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FF00"/>
              </a:solidFill>
            </c:spPr>
          </c:marker>
          <c:yVal>
            <c:numRef>
              <c:f>report_tech_M!$E$210:$E$225</c:f>
              <c:numCache>
                <c:formatCode>General</c:formatCode>
                <c:ptCount val="16"/>
                <c:pt idx="0">
                  <c:v>2.0380022768854708E-3</c:v>
                </c:pt>
                <c:pt idx="1">
                  <c:v>5.1051963226415344E-3</c:v>
                </c:pt>
                <c:pt idx="2">
                  <c:v>9.155387628290941E-3</c:v>
                </c:pt>
                <c:pt idx="3">
                  <c:v>1.7828700028575686E-2</c:v>
                </c:pt>
                <c:pt idx="4">
                  <c:v>3.0156500471035321E-2</c:v>
                </c:pt>
                <c:pt idx="5">
                  <c:v>4.1526287411273281E-2</c:v>
                </c:pt>
                <c:pt idx="6">
                  <c:v>5.9948742785453479E-2</c:v>
                </c:pt>
                <c:pt idx="7">
                  <c:v>8.448360804496638E-2</c:v>
                </c:pt>
                <c:pt idx="8">
                  <c:v>0.1155668071474662</c:v>
                </c:pt>
                <c:pt idx="9">
                  <c:v>0.1446161996862512</c:v>
                </c:pt>
                <c:pt idx="10">
                  <c:v>0.1772773432647067</c:v>
                </c:pt>
                <c:pt idx="11">
                  <c:v>0.21254517794948066</c:v>
                </c:pt>
                <c:pt idx="12">
                  <c:v>0.25355973061100029</c:v>
                </c:pt>
                <c:pt idx="13">
                  <c:v>0.29164520219413675</c:v>
                </c:pt>
                <c:pt idx="14">
                  <c:v>0.33086112351911201</c:v>
                </c:pt>
                <c:pt idx="15">
                  <c:v>0.5809283896631019</c:v>
                </c:pt>
              </c:numCache>
            </c:numRef>
          </c:yVal>
        </c:ser>
        <c:axId val="69572480"/>
        <c:axId val="69570944"/>
      </c:scatterChart>
      <c:catAx>
        <c:axId val="69554944"/>
        <c:scaling>
          <c:orientation val="minMax"/>
        </c:scaling>
        <c:axPos val="b"/>
        <c:numFmt formatCode="0%" sourceLinked="0"/>
        <c:tickLblPos val="nextTo"/>
        <c:crossAx val="69556864"/>
        <c:crosses val="autoZero"/>
        <c:auto val="1"/>
        <c:lblAlgn val="ctr"/>
        <c:lblOffset val="100"/>
      </c:catAx>
      <c:valAx>
        <c:axId val="69556864"/>
        <c:scaling>
          <c:orientation val="minMax"/>
        </c:scaling>
        <c:axPos val="l"/>
        <c:majorGridlines/>
        <c:numFmt formatCode="General" sourceLinked="1"/>
        <c:tickLblPos val="nextTo"/>
        <c:crossAx val="69554944"/>
        <c:crosses val="autoZero"/>
        <c:crossBetween val="between"/>
      </c:valAx>
      <c:valAx>
        <c:axId val="69570944"/>
        <c:scaling>
          <c:orientation val="minMax"/>
          <c:max val="0.34"/>
          <c:min val="0"/>
        </c:scaling>
        <c:axPos val="r"/>
        <c:numFmt formatCode="0%" sourceLinked="0"/>
        <c:tickLblPos val="nextTo"/>
        <c:crossAx val="69572480"/>
        <c:crosses val="max"/>
        <c:crossBetween val="midCat"/>
      </c:valAx>
      <c:valAx>
        <c:axId val="69572480"/>
        <c:scaling>
          <c:orientation val="minMax"/>
        </c:scaling>
        <c:delete val="1"/>
        <c:axPos val="b"/>
        <c:tickLblPos val="none"/>
        <c:crossAx val="6957094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2319417731701089E-2"/>
          <c:y val="8.2130188841958218E-2"/>
          <c:w val="0.79403326257843299"/>
          <c:h val="0.65644226817573448"/>
        </c:manualLayout>
      </c:layout>
      <c:barChart>
        <c:barDir val="col"/>
        <c:grouping val="clustered"/>
        <c:ser>
          <c:idx val="3"/>
          <c:order val="0"/>
          <c:tx>
            <c:v>Storage energy capacity DOLORES</c:v>
          </c:tx>
          <c:spPr>
            <a:solidFill>
              <a:schemeClr val="accent1">
                <a:lumMod val="75000"/>
              </a:schemeClr>
            </a:solidFill>
            <a:ln w="19050">
              <a:noFill/>
            </a:ln>
          </c:spPr>
          <c:dLbls>
            <c:dLbl>
              <c:idx val="8"/>
              <c:layout>
                <c:manualLayout>
                  <c:x val="-5.3904077058212598E-3"/>
                  <c:y val="8.6021476243678466E-3"/>
                </c:manualLayout>
              </c:layout>
              <c:showVal val="1"/>
            </c:dLbl>
            <c:dLbl>
              <c:idx val="9"/>
              <c:layout>
                <c:manualLayout>
                  <c:x val="-2.2532362161705212E-3"/>
                  <c:y val="8.6022221463766292E-3"/>
                </c:manualLayout>
              </c:layout>
              <c:showVal val="1"/>
            </c:dLbl>
            <c:dLbl>
              <c:idx val="10"/>
              <c:layout/>
              <c:dLblPos val="outEnd"/>
              <c:showVal val="1"/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sz="1200"/>
                </a:pPr>
                <a:endParaRPr lang="de-DE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report_tech!$G$7:$G$17</c:f>
              <c:numCache>
                <c:formatCode>General</c:formatCode>
                <c:ptCount val="11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  <c:pt idx="6">
                  <c:v>0.7</c:v>
                </c:pt>
                <c:pt idx="7">
                  <c:v>0.75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</c:numCache>
            </c:numRef>
          </c:cat>
          <c:val>
            <c:numRef>
              <c:f>report_tech!$F$7:$F$17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8.8565067209099464</c:v>
                </c:pt>
                <c:pt idx="3">
                  <c:v>29.760361198082308</c:v>
                </c:pt>
                <c:pt idx="4">
                  <c:v>45.312416088570785</c:v>
                </c:pt>
                <c:pt idx="5">
                  <c:v>63.002626201096831</c:v>
                </c:pt>
                <c:pt idx="6">
                  <c:v>94.152168167381774</c:v>
                </c:pt>
                <c:pt idx="7">
                  <c:v>136.57545601288638</c:v>
                </c:pt>
                <c:pt idx="8">
                  <c:v>209.65203207720731</c:v>
                </c:pt>
                <c:pt idx="9">
                  <c:v>391.5156933635709</c:v>
                </c:pt>
                <c:pt idx="10">
                  <c:v>561.06890660792089</c:v>
                </c:pt>
              </c:numCache>
            </c:numRef>
          </c:val>
        </c:ser>
        <c:ser>
          <c:idx val="4"/>
          <c:order val="1"/>
          <c:tx>
            <c:v>Storage Power capacity DOLORES</c:v>
          </c:tx>
          <c:spPr>
            <a:solidFill>
              <a:schemeClr val="accent6">
                <a:lumMod val="75000"/>
              </a:schemeClr>
            </a:solidFill>
          </c:spP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sz="1200"/>
                </a:pPr>
                <a:endParaRPr lang="de-DE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report_tech!$G$7:$G$17</c:f>
              <c:numCache>
                <c:formatCode>General</c:formatCode>
                <c:ptCount val="11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  <c:pt idx="6">
                  <c:v>0.7</c:v>
                </c:pt>
                <c:pt idx="7">
                  <c:v>0.75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</c:numCache>
            </c:numRef>
          </c:cat>
          <c:val>
            <c:numRef>
              <c:f>report_tech!$F$24:$F$34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2.7008125327961325</c:v>
                </c:pt>
                <c:pt idx="3">
                  <c:v>6.4196097352863086</c:v>
                </c:pt>
                <c:pt idx="4">
                  <c:v>8.1074343678988559</c:v>
                </c:pt>
                <c:pt idx="5">
                  <c:v>10.199577289157723</c:v>
                </c:pt>
                <c:pt idx="6">
                  <c:v>12.256004779575044</c:v>
                </c:pt>
                <c:pt idx="7">
                  <c:v>14.890981014137127</c:v>
                </c:pt>
                <c:pt idx="8">
                  <c:v>18.939120142863072</c:v>
                </c:pt>
                <c:pt idx="9">
                  <c:v>27.387947114694033</c:v>
                </c:pt>
                <c:pt idx="10">
                  <c:v>32.865100841662965</c:v>
                </c:pt>
              </c:numCache>
            </c:numRef>
          </c:val>
        </c:ser>
        <c:ser>
          <c:idx val="0"/>
          <c:order val="3"/>
          <c:tx>
            <c:v>Storage Energy capacity MORITS</c:v>
          </c:tx>
          <c:spPr>
            <a:solidFill>
              <a:schemeClr val="bg2">
                <a:lumMod val="90000"/>
              </a:schemeClr>
            </a:solidFill>
          </c:spPr>
          <c:dPt>
            <c:idx val="8"/>
            <c:spPr>
              <a:solidFill>
                <a:schemeClr val="bg2">
                  <a:lumMod val="90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</a:ln>
            </c:spPr>
          </c:dPt>
          <c:dLbls>
            <c:dLbl>
              <c:idx val="3"/>
              <c:layout>
                <c:manualLayout>
                  <c:x val="0"/>
                  <c:y val="8.6021476243679264E-3"/>
                </c:manualLayout>
              </c:layout>
              <c:showVal val="1"/>
            </c:dLbl>
            <c:dLbl>
              <c:idx val="8"/>
              <c:layout>
                <c:manualLayout>
                  <c:x val="0"/>
                  <c:y val="8.6021476243679264E-3"/>
                </c:manualLayout>
              </c:layout>
              <c:showVal val="1"/>
            </c:dLbl>
            <c:dLbl>
              <c:idx val="9"/>
              <c:layout>
                <c:manualLayout>
                  <c:x val="1.0928099319633523E-3"/>
                  <c:y val="-2.5149710209072005E-2"/>
                </c:manualLayout>
              </c:layout>
              <c:showVal val="1"/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sz="1200"/>
                </a:pPr>
                <a:endParaRPr lang="de-DE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report_tech!$G$7:$G$17</c:f>
              <c:numCache>
                <c:formatCode>General</c:formatCode>
                <c:ptCount val="11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  <c:pt idx="6">
                  <c:v>0.7</c:v>
                </c:pt>
                <c:pt idx="7">
                  <c:v>0.75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</c:numCache>
            </c:numRef>
          </c:cat>
          <c:val>
            <c:numRef>
              <c:f>report_tech_M!$C$89:$C$99</c:f>
              <c:numCache>
                <c:formatCode>General</c:formatCode>
                <c:ptCount val="11"/>
                <c:pt idx="0">
                  <c:v>0</c:v>
                </c:pt>
                <c:pt idx="1">
                  <c:v>3.9363137556448602</c:v>
                </c:pt>
                <c:pt idx="2">
                  <c:v>15.6400463051956</c:v>
                </c:pt>
                <c:pt idx="3">
                  <c:v>27.911328960919899</c:v>
                </c:pt>
                <c:pt idx="4">
                  <c:v>45.173932317215403</c:v>
                </c:pt>
                <c:pt idx="5">
                  <c:v>66.429751223778197</c:v>
                </c:pt>
                <c:pt idx="6">
                  <c:v>108.444980417151</c:v>
                </c:pt>
                <c:pt idx="7">
                  <c:v>168.11415311365599</c:v>
                </c:pt>
                <c:pt idx="8">
                  <c:v>271.42902117712401</c:v>
                </c:pt>
                <c:pt idx="9">
                  <c:v>434.84833573334402</c:v>
                </c:pt>
                <c:pt idx="10">
                  <c:v>777.42146498196905</c:v>
                </c:pt>
              </c:numCache>
            </c:numRef>
          </c:val>
        </c:ser>
        <c:ser>
          <c:idx val="1"/>
          <c:order val="4"/>
          <c:tx>
            <c:v>Storage Power capacity MORITS</c:v>
          </c:tx>
          <c:spPr>
            <a:solidFill>
              <a:schemeClr val="bg2">
                <a:lumMod val="25000"/>
              </a:schemeClr>
            </a:solidFill>
          </c:spP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sz="1200"/>
                </a:pPr>
                <a:endParaRPr lang="de-DE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report_tech!$G$7:$G$17</c:f>
              <c:numCache>
                <c:formatCode>General</c:formatCode>
                <c:ptCount val="11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  <c:pt idx="6">
                  <c:v>0.7</c:v>
                </c:pt>
                <c:pt idx="7">
                  <c:v>0.75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</c:numCache>
            </c:numRef>
          </c:cat>
          <c:val>
            <c:numRef>
              <c:f>report_tech_M!$C$106:$C$116</c:f>
              <c:numCache>
                <c:formatCode>General</c:formatCode>
                <c:ptCount val="11"/>
                <c:pt idx="0">
                  <c:v>0</c:v>
                </c:pt>
                <c:pt idx="1">
                  <c:v>1.21491165297681</c:v>
                </c:pt>
                <c:pt idx="2">
                  <c:v>3.5403327857140101</c:v>
                </c:pt>
                <c:pt idx="3">
                  <c:v>4.9226329737072101</c:v>
                </c:pt>
                <c:pt idx="4">
                  <c:v>6.3377290671086</c:v>
                </c:pt>
                <c:pt idx="5">
                  <c:v>7.9134167885290099</c:v>
                </c:pt>
                <c:pt idx="6">
                  <c:v>10.9958469451784</c:v>
                </c:pt>
                <c:pt idx="7">
                  <c:v>14.6754604687768</c:v>
                </c:pt>
                <c:pt idx="8">
                  <c:v>19.593967915324299</c:v>
                </c:pt>
                <c:pt idx="9">
                  <c:v>26.407884257261699</c:v>
                </c:pt>
                <c:pt idx="10">
                  <c:v>35.491496655314499</c:v>
                </c:pt>
              </c:numCache>
            </c:numRef>
          </c:val>
        </c:ser>
        <c:axId val="98832384"/>
        <c:axId val="98833920"/>
      </c:barChart>
      <c:scatterChart>
        <c:scatterStyle val="lineMarker"/>
        <c:ser>
          <c:idx val="5"/>
          <c:order val="2"/>
          <c:tx>
            <c:v>Curtailment DOLORES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yVal>
            <c:numRef>
              <c:f>report_tech_r_D!$R$36:$R$49</c:f>
              <c:numCache>
                <c:formatCode>General</c:formatCode>
                <c:ptCount val="14"/>
                <c:pt idx="0">
                  <c:v>3.1032286715004363E-5</c:v>
                </c:pt>
                <c:pt idx="1">
                  <c:v>5.0037774299093798E-3</c:v>
                </c:pt>
                <c:pt idx="2">
                  <c:v>8.5864344748973007E-3</c:v>
                </c:pt>
                <c:pt idx="3">
                  <c:v>1.7637964294485876E-2</c:v>
                </c:pt>
                <c:pt idx="4">
                  <c:v>2.5983061631926867E-2</c:v>
                </c:pt>
                <c:pt idx="5">
                  <c:v>3.5243262557421835E-2</c:v>
                </c:pt>
                <c:pt idx="6">
                  <c:v>4.1771007630496584E-2</c:v>
                </c:pt>
                <c:pt idx="7">
                  <c:v>5.5924938580151747E-2</c:v>
                </c:pt>
                <c:pt idx="8">
                  <c:v>7.5120370202561043E-2</c:v>
                </c:pt>
                <c:pt idx="9">
                  <c:v>0.10041084579686019</c:v>
                </c:pt>
                <c:pt idx="10">
                  <c:v>0.12642135097419463</c:v>
                </c:pt>
                <c:pt idx="11">
                  <c:v>0.1541441874401431</c:v>
                </c:pt>
                <c:pt idx="12">
                  <c:v>0.18197433846204655</c:v>
                </c:pt>
                <c:pt idx="13">
                  <c:v>0.2283429062128168</c:v>
                </c:pt>
              </c:numCache>
            </c:numRef>
          </c:yVal>
        </c:ser>
        <c:ser>
          <c:idx val="2"/>
          <c:order val="5"/>
          <c:tx>
            <c:v>Curtailment MORITS</c:v>
          </c:tx>
          <c:spPr>
            <a:ln w="19050">
              <a:noFill/>
            </a:ln>
          </c:spPr>
          <c:marker>
            <c:symbol val="x"/>
            <c:size val="7"/>
            <c:spPr>
              <a:noFill/>
              <a:ln w="19050">
                <a:solidFill>
                  <a:schemeClr val="bg2">
                    <a:lumMod val="25000"/>
                  </a:schemeClr>
                </a:solidFill>
              </a:ln>
            </c:spPr>
          </c:marker>
          <c:yVal>
            <c:numRef>
              <c:f>report_tech_M!$E$213:$E$223</c:f>
              <c:numCache>
                <c:formatCode>General</c:formatCode>
                <c:ptCount val="11"/>
                <c:pt idx="0">
                  <c:v>1.7828700028575686E-2</c:v>
                </c:pt>
                <c:pt idx="1">
                  <c:v>3.0156500471035321E-2</c:v>
                </c:pt>
                <c:pt idx="2">
                  <c:v>4.1526287411273281E-2</c:v>
                </c:pt>
                <c:pt idx="3">
                  <c:v>5.9948742785453479E-2</c:v>
                </c:pt>
                <c:pt idx="4">
                  <c:v>8.448360804496638E-2</c:v>
                </c:pt>
                <c:pt idx="5">
                  <c:v>0.1155668071474662</c:v>
                </c:pt>
                <c:pt idx="6">
                  <c:v>0.1446161996862512</c:v>
                </c:pt>
                <c:pt idx="7">
                  <c:v>0.1772773432647067</c:v>
                </c:pt>
                <c:pt idx="8">
                  <c:v>0.21254517794948066</c:v>
                </c:pt>
                <c:pt idx="9">
                  <c:v>0.25355973061100029</c:v>
                </c:pt>
                <c:pt idx="10">
                  <c:v>0.29164520219413675</c:v>
                </c:pt>
              </c:numCache>
            </c:numRef>
          </c:yVal>
        </c:ser>
        <c:axId val="98836864"/>
        <c:axId val="98835072"/>
      </c:scatterChart>
      <c:catAx>
        <c:axId val="98832384"/>
        <c:scaling>
          <c:orientation val="minMax"/>
        </c:scaling>
        <c:axPos val="b"/>
        <c:majorGridlines>
          <c:spPr>
            <a:ln>
              <a:solidFill>
                <a:schemeClr val="bg2">
                  <a:lumMod val="90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 algn="ctr" rtl="0">
                  <a:defRPr lang="de-DE" sz="13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Caladea" pitchFamily="18" charset="0"/>
                    <a:ea typeface="+mn-ea"/>
                    <a:cs typeface="+mn-cs"/>
                  </a:defRPr>
                </a:pPr>
                <a:r>
                  <a:rPr lang="de-DE" sz="13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Caladea" pitchFamily="18" charset="0"/>
                    <a:ea typeface="+mn-ea"/>
                    <a:cs typeface="+mn-cs"/>
                  </a:rPr>
                  <a:t>Share of variable renewables in final consumer demand in percent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>
                <a:solidFill>
                  <a:schemeClr val="bg2">
                    <a:lumMod val="25000"/>
                  </a:schemeClr>
                </a:solidFill>
              </a:defRPr>
            </a:pPr>
            <a:endParaRPr lang="de-DE"/>
          </a:p>
        </c:txPr>
        <c:crossAx val="98833920"/>
        <c:crosses val="autoZero"/>
        <c:auto val="1"/>
        <c:lblAlgn val="ctr"/>
        <c:lblOffset val="100"/>
      </c:catAx>
      <c:valAx>
        <c:axId val="98833920"/>
        <c:scaling>
          <c:orientation val="minMax"/>
          <c:max val="1400"/>
          <c:min val="0"/>
        </c:scaling>
        <c:axPos val="l"/>
        <c:majorGridlines>
          <c:spPr>
            <a:ln>
              <a:solidFill>
                <a:schemeClr val="bg2">
                  <a:lumMod val="9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de-DE">
                    <a:solidFill>
                      <a:schemeClr val="bg1">
                        <a:lumMod val="50000"/>
                      </a:schemeClr>
                    </a:solidFill>
                  </a:rPr>
                  <a:t>Storage Energy capacity in GWh</a:t>
                </a:r>
              </a:p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de-DE">
                    <a:solidFill>
                      <a:schemeClr val="bg1">
                        <a:lumMod val="50000"/>
                      </a:schemeClr>
                    </a:solidFill>
                  </a:rPr>
                  <a:t>Storage Power capacity in GW</a:t>
                </a:r>
              </a:p>
            </c:rich>
          </c:tx>
          <c:layout>
            <c:manualLayout>
              <c:xMode val="edge"/>
              <c:yMode val="edge"/>
              <c:x val="5.3482176641870211E-3"/>
              <c:y val="8.0685850682521681E-2"/>
            </c:manualLayout>
          </c:layout>
        </c:title>
        <c:numFmt formatCode="General" sourceLinked="1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2">
                    <a:lumMod val="25000"/>
                  </a:schemeClr>
                </a:solidFill>
              </a:defRPr>
            </a:pPr>
            <a:endParaRPr lang="de-DE"/>
          </a:p>
        </c:txPr>
        <c:crossAx val="98832384"/>
        <c:crosses val="autoZero"/>
        <c:crossBetween val="between"/>
        <c:majorUnit val="100"/>
      </c:valAx>
      <c:valAx>
        <c:axId val="98835072"/>
        <c:scaling>
          <c:orientation val="minMax"/>
          <c:max val="0.30000000000000016"/>
          <c:min val="0"/>
        </c:scaling>
        <c:axPos val="r"/>
        <c:majorGridlines>
          <c:spPr>
            <a:ln>
              <a:solidFill>
                <a:schemeClr val="bg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title>
          <c:tx>
            <c:rich>
              <a:bodyPr rot="-5400000" vert="horz"/>
              <a:lstStyle/>
              <a:p>
                <a:pPr algn="ctr" rtl="0"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de-DE">
                    <a:solidFill>
                      <a:schemeClr val="bg1">
                        <a:lumMod val="50000"/>
                      </a:schemeClr>
                    </a:solidFill>
                  </a:rPr>
                  <a:t>Renewable curtailment in percent</a:t>
                </a:r>
              </a:p>
              <a:p>
                <a:pPr algn="ctr" rtl="0"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de-DE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94800751797322902"/>
              <c:y val="6.8526403473774672E-2"/>
            </c:manualLayout>
          </c:layout>
        </c:title>
        <c:numFmt formatCode="0.0%" sourceLinked="0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2">
                    <a:lumMod val="25000"/>
                  </a:schemeClr>
                </a:solidFill>
              </a:defRPr>
            </a:pPr>
            <a:endParaRPr lang="de-DE"/>
          </a:p>
        </c:txPr>
        <c:crossAx val="98836864"/>
        <c:crosses val="max"/>
        <c:crossBetween val="midCat"/>
        <c:majorUnit val="2.0000000000000011E-2"/>
      </c:valAx>
      <c:valAx>
        <c:axId val="98836864"/>
        <c:scaling>
          <c:orientation val="minMax"/>
        </c:scaling>
        <c:delete val="1"/>
        <c:axPos val="b"/>
        <c:numFmt formatCode="General" sourceLinked="1"/>
        <c:tickLblPos val="none"/>
        <c:crossAx val="98835072"/>
        <c:crosses val="autoZero"/>
        <c:crossBetween val="midCat"/>
      </c:valAx>
      <c:spPr>
        <a:noFill/>
        <a:ln>
          <a:gradFill>
            <a:gsLst>
              <a:gs pos="0">
                <a:schemeClr val="accent3"/>
              </a:gs>
              <a:gs pos="50000">
                <a:srgbClr val="4472C4">
                  <a:tint val="44500"/>
                  <a:satMod val="160000"/>
                </a:srgbClr>
              </a:gs>
              <a:gs pos="100000">
                <a:srgbClr val="4472C4">
                  <a:tint val="23500"/>
                  <a:satMod val="160000"/>
                </a:srgbClr>
              </a:gs>
            </a:gsLst>
            <a:lin ang="5400000" scaled="0"/>
          </a:gradFill>
        </a:ln>
      </c:spPr>
    </c:plotArea>
    <c:legend>
      <c:legendPos val="r"/>
      <c:layout>
        <c:manualLayout>
          <c:xMode val="edge"/>
          <c:yMode val="edge"/>
          <c:x val="9.0383200340980657E-2"/>
          <c:y val="0.85480324342799596"/>
          <c:w val="0.78810457065469575"/>
          <c:h val="0.10505058882488119"/>
        </c:manualLayout>
      </c:layout>
    </c:legend>
    <c:plotVisOnly val="1"/>
    <c:dispBlanksAs val="gap"/>
  </c:chart>
  <c:spPr>
    <a:ln>
      <a:noFill/>
    </a:ln>
  </c:spPr>
  <c:txPr>
    <a:bodyPr/>
    <a:lstStyle/>
    <a:p>
      <a:pPr>
        <a:defRPr sz="1300">
          <a:latin typeface="Caladea" pitchFamily="18" charset="0"/>
        </a:defRPr>
      </a:pPr>
      <a:endParaRPr lang="de-DE"/>
    </a:p>
  </c:txPr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4</xdr:row>
      <xdr:rowOff>0</xdr:rowOff>
    </xdr:from>
    <xdr:to>
      <xdr:col>8</xdr:col>
      <xdr:colOff>295275</xdr:colOff>
      <xdr:row>22</xdr:row>
      <xdr:rowOff>133349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323850</xdr:colOff>
      <xdr:row>4</xdr:row>
      <xdr:rowOff>9525</xdr:rowOff>
    </xdr:from>
    <xdr:to>
      <xdr:col>16</xdr:col>
      <xdr:colOff>733425</xdr:colOff>
      <xdr:row>22</xdr:row>
      <xdr:rowOff>180975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78438</xdr:colOff>
      <xdr:row>25</xdr:row>
      <xdr:rowOff>100851</xdr:rowOff>
    </xdr:from>
    <xdr:to>
      <xdr:col>15</xdr:col>
      <xdr:colOff>728382</xdr:colOff>
      <xdr:row>58</xdr:row>
      <xdr:rowOff>145677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82"/>
  <sheetViews>
    <sheetView topLeftCell="A97" workbookViewId="0"/>
  </sheetViews>
  <sheetFormatPr baseColWidth="10" defaultRowHeight="15"/>
  <cols>
    <col min="1" max="1" width="39.7109375" customWidth="1"/>
  </cols>
  <sheetData>
    <row r="1" spans="1:3">
      <c r="C1" s="1" t="s">
        <v>21</v>
      </c>
    </row>
    <row r="2" spans="1:3">
      <c r="A2" s="1" t="s">
        <v>0</v>
      </c>
      <c r="B2" s="1" t="s">
        <v>1</v>
      </c>
      <c r="C2">
        <v>1</v>
      </c>
    </row>
    <row r="3" spans="1:3">
      <c r="A3" s="1" t="s">
        <v>0</v>
      </c>
      <c r="B3" s="1" t="s">
        <v>2</v>
      </c>
      <c r="C3">
        <v>1</v>
      </c>
    </row>
    <row r="4" spans="1:3">
      <c r="A4" s="1" t="s">
        <v>0</v>
      </c>
      <c r="B4" s="1" t="s">
        <v>3</v>
      </c>
      <c r="C4">
        <v>1</v>
      </c>
    </row>
    <row r="5" spans="1:3">
      <c r="A5" s="1" t="s">
        <v>0</v>
      </c>
      <c r="B5" s="1" t="s">
        <v>4</v>
      </c>
      <c r="C5">
        <v>1</v>
      </c>
    </row>
    <row r="6" spans="1:3">
      <c r="A6" s="1" t="s">
        <v>0</v>
      </c>
      <c r="B6" s="1" t="s">
        <v>5</v>
      </c>
      <c r="C6">
        <v>1</v>
      </c>
    </row>
    <row r="7" spans="1:3">
      <c r="A7" s="1" t="s">
        <v>0</v>
      </c>
      <c r="B7" s="1" t="s">
        <v>6</v>
      </c>
      <c r="C7">
        <v>1</v>
      </c>
    </row>
    <row r="8" spans="1:3">
      <c r="A8" s="1" t="s">
        <v>0</v>
      </c>
      <c r="B8" s="1" t="s">
        <v>7</v>
      </c>
      <c r="C8">
        <v>1</v>
      </c>
    </row>
    <row r="9" spans="1:3">
      <c r="A9" s="1" t="s">
        <v>0</v>
      </c>
      <c r="B9" s="1" t="s">
        <v>8</v>
      </c>
      <c r="C9">
        <v>1</v>
      </c>
    </row>
    <row r="10" spans="1:3">
      <c r="A10" s="1" t="s">
        <v>0</v>
      </c>
      <c r="B10" s="1" t="s">
        <v>9</v>
      </c>
      <c r="C10">
        <v>1</v>
      </c>
    </row>
    <row r="11" spans="1:3">
      <c r="A11" s="1" t="s">
        <v>0</v>
      </c>
      <c r="B11" s="1" t="s">
        <v>10</v>
      </c>
      <c r="C11">
        <v>1</v>
      </c>
    </row>
    <row r="12" spans="1:3">
      <c r="A12" s="1" t="s">
        <v>0</v>
      </c>
      <c r="B12" s="1" t="s">
        <v>11</v>
      </c>
      <c r="C12">
        <v>1</v>
      </c>
    </row>
    <row r="13" spans="1:3">
      <c r="A13" s="1" t="s">
        <v>0</v>
      </c>
      <c r="B13" s="1" t="s">
        <v>12</v>
      </c>
      <c r="C13">
        <v>1</v>
      </c>
    </row>
    <row r="14" spans="1:3">
      <c r="A14" s="1" t="s">
        <v>0</v>
      </c>
      <c r="B14" s="1" t="s">
        <v>13</v>
      </c>
      <c r="C14">
        <v>1</v>
      </c>
    </row>
    <row r="15" spans="1:3">
      <c r="A15" s="1" t="s">
        <v>0</v>
      </c>
      <c r="B15" s="1" t="s">
        <v>14</v>
      </c>
      <c r="C15">
        <v>1</v>
      </c>
    </row>
    <row r="16" spans="1:3">
      <c r="A16" s="1" t="s">
        <v>0</v>
      </c>
      <c r="B16" s="1" t="s">
        <v>15</v>
      </c>
      <c r="C16">
        <v>1</v>
      </c>
    </row>
    <row r="17" spans="1:3">
      <c r="A17" s="1" t="s">
        <v>0</v>
      </c>
      <c r="B17" s="1" t="s">
        <v>16</v>
      </c>
      <c r="C17">
        <v>1</v>
      </c>
    </row>
    <row r="18" spans="1:3">
      <c r="A18" s="1" t="s">
        <v>0</v>
      </c>
      <c r="B18" s="1" t="s">
        <v>17</v>
      </c>
      <c r="C18">
        <v>1</v>
      </c>
    </row>
    <row r="19" spans="1:3">
      <c r="A19" s="1" t="s">
        <v>18</v>
      </c>
      <c r="B19" s="1" t="s">
        <v>1</v>
      </c>
      <c r="C19">
        <v>23.155999999999999</v>
      </c>
    </row>
    <row r="20" spans="1:3">
      <c r="A20" s="1" t="s">
        <v>18</v>
      </c>
      <c r="B20" s="1" t="s">
        <v>2</v>
      </c>
      <c r="C20">
        <v>15.313000000000002</v>
      </c>
    </row>
    <row r="21" spans="1:3">
      <c r="A21" s="1" t="s">
        <v>18</v>
      </c>
      <c r="B21" s="1" t="s">
        <v>3</v>
      </c>
      <c r="C21">
        <v>18.609000000000002</v>
      </c>
    </row>
    <row r="22" spans="1:3">
      <c r="A22" s="1" t="s">
        <v>18</v>
      </c>
      <c r="B22" s="1" t="s">
        <v>4</v>
      </c>
      <c r="C22">
        <v>21.014999999999993</v>
      </c>
    </row>
    <row r="23" spans="1:3">
      <c r="A23" s="1" t="s">
        <v>18</v>
      </c>
      <c r="B23" s="1" t="s">
        <v>5</v>
      </c>
      <c r="C23">
        <v>22.625</v>
      </c>
    </row>
    <row r="24" spans="1:3">
      <c r="A24" s="1" t="s">
        <v>18</v>
      </c>
      <c r="B24" s="1" t="s">
        <v>6</v>
      </c>
      <c r="C24">
        <v>28.5</v>
      </c>
    </row>
    <row r="25" spans="1:3">
      <c r="A25" s="1" t="s">
        <v>18</v>
      </c>
      <c r="B25" s="1" t="s">
        <v>7</v>
      </c>
      <c r="C25">
        <v>23.984000000000009</v>
      </c>
    </row>
    <row r="26" spans="1:3">
      <c r="A26" s="1" t="s">
        <v>18</v>
      </c>
      <c r="B26" s="1" t="s">
        <v>8</v>
      </c>
      <c r="C26">
        <v>19.781999999999982</v>
      </c>
    </row>
    <row r="27" spans="1:3">
      <c r="A27" s="1" t="s">
        <v>18</v>
      </c>
      <c r="B27" s="1" t="s">
        <v>9</v>
      </c>
      <c r="C27">
        <v>26.187999999999988</v>
      </c>
    </row>
    <row r="28" spans="1:3">
      <c r="A28" s="1" t="s">
        <v>18</v>
      </c>
      <c r="B28" s="1" t="s">
        <v>10</v>
      </c>
      <c r="C28">
        <v>28.203999999999979</v>
      </c>
    </row>
    <row r="29" spans="1:3">
      <c r="A29" s="1" t="s">
        <v>18</v>
      </c>
      <c r="B29" s="1" t="s">
        <v>11</v>
      </c>
      <c r="C29">
        <v>64.843000000000018</v>
      </c>
    </row>
    <row r="30" spans="1:3">
      <c r="A30" s="1" t="s">
        <v>18</v>
      </c>
      <c r="B30" s="1" t="s">
        <v>12</v>
      </c>
      <c r="C30">
        <v>113.18699999999995</v>
      </c>
    </row>
    <row r="31" spans="1:3">
      <c r="A31" s="1" t="s">
        <v>18</v>
      </c>
      <c r="B31" s="1" t="s">
        <v>13</v>
      </c>
      <c r="C31">
        <v>120.5</v>
      </c>
    </row>
    <row r="32" spans="1:3">
      <c r="A32" s="1" t="s">
        <v>18</v>
      </c>
      <c r="B32" s="1" t="s">
        <v>14</v>
      </c>
      <c r="C32">
        <v>60.593999999999937</v>
      </c>
    </row>
    <row r="33" spans="1:3">
      <c r="A33" s="1" t="s">
        <v>18</v>
      </c>
      <c r="B33" s="1" t="s">
        <v>15</v>
      </c>
      <c r="C33">
        <v>66.079000000000065</v>
      </c>
    </row>
    <row r="34" spans="1:3">
      <c r="A34" s="1" t="s">
        <v>18</v>
      </c>
      <c r="B34" s="1" t="s">
        <v>16</v>
      </c>
      <c r="C34">
        <v>22.077999999999975</v>
      </c>
    </row>
    <row r="35" spans="1:3">
      <c r="A35" s="1" t="s">
        <v>18</v>
      </c>
      <c r="B35" s="1" t="s">
        <v>17</v>
      </c>
      <c r="C35">
        <v>20.157000000000039</v>
      </c>
    </row>
    <row r="36" spans="1:3">
      <c r="A36" s="1" t="s">
        <v>19</v>
      </c>
      <c r="B36" s="1" t="s">
        <v>1</v>
      </c>
      <c r="C36">
        <v>24741048093.615009</v>
      </c>
    </row>
    <row r="37" spans="1:3">
      <c r="A37" s="1" t="s">
        <v>19</v>
      </c>
      <c r="B37" s="1" t="s">
        <v>2</v>
      </c>
      <c r="C37">
        <v>25121469671.608917</v>
      </c>
    </row>
    <row r="38" spans="1:3">
      <c r="A38" s="1" t="s">
        <v>19</v>
      </c>
      <c r="B38" s="1" t="s">
        <v>3</v>
      </c>
      <c r="C38">
        <v>25549413047.331921</v>
      </c>
    </row>
    <row r="39" spans="1:3">
      <c r="A39" s="1" t="s">
        <v>19</v>
      </c>
      <c r="B39" s="1" t="s">
        <v>4</v>
      </c>
      <c r="C39">
        <v>26104690120.197624</v>
      </c>
    </row>
    <row r="40" spans="1:3">
      <c r="A40" s="1" t="s">
        <v>19</v>
      </c>
      <c r="B40" s="1" t="s">
        <v>5</v>
      </c>
      <c r="C40">
        <v>26719669156.195465</v>
      </c>
    </row>
    <row r="41" spans="1:3">
      <c r="A41" s="1" t="s">
        <v>19</v>
      </c>
      <c r="B41" s="1" t="s">
        <v>6</v>
      </c>
      <c r="C41">
        <v>27434588117.984245</v>
      </c>
    </row>
    <row r="42" spans="1:3">
      <c r="A42" s="1" t="s">
        <v>19</v>
      </c>
      <c r="B42" s="1" t="s">
        <v>7</v>
      </c>
      <c r="C42">
        <v>28265398288.975014</v>
      </c>
    </row>
    <row r="43" spans="1:3">
      <c r="A43" s="1" t="s">
        <v>19</v>
      </c>
      <c r="B43" s="1" t="s">
        <v>8</v>
      </c>
      <c r="C43">
        <v>29298035996.875664</v>
      </c>
    </row>
    <row r="44" spans="1:3">
      <c r="A44" s="1" t="s">
        <v>19</v>
      </c>
      <c r="B44" s="1" t="s">
        <v>9</v>
      </c>
      <c r="C44">
        <v>30587968241.579922</v>
      </c>
    </row>
    <row r="45" spans="1:3">
      <c r="A45" s="1" t="s">
        <v>19</v>
      </c>
      <c r="B45" s="1" t="s">
        <v>10</v>
      </c>
      <c r="C45">
        <v>32186222461.709042</v>
      </c>
    </row>
    <row r="46" spans="1:3">
      <c r="A46" s="1" t="s">
        <v>19</v>
      </c>
      <c r="B46" s="1" t="s">
        <v>11</v>
      </c>
      <c r="C46">
        <v>34303342523.127987</v>
      </c>
    </row>
    <row r="47" spans="1:3">
      <c r="A47" s="1" t="s">
        <v>19</v>
      </c>
      <c r="B47" s="1" t="s">
        <v>12</v>
      </c>
      <c r="C47">
        <v>36861762834.638046</v>
      </c>
    </row>
    <row r="48" spans="1:3">
      <c r="A48" s="1" t="s">
        <v>19</v>
      </c>
      <c r="B48" s="1" t="s">
        <v>13</v>
      </c>
      <c r="C48">
        <v>39939815752.827232</v>
      </c>
    </row>
    <row r="49" spans="1:3">
      <c r="A49" s="1" t="s">
        <v>19</v>
      </c>
      <c r="B49" s="1" t="s">
        <v>14</v>
      </c>
      <c r="C49">
        <v>44451292277.251152</v>
      </c>
    </row>
    <row r="50" spans="1:3">
      <c r="A50" s="1" t="s">
        <v>19</v>
      </c>
      <c r="B50" s="1" t="s">
        <v>15</v>
      </c>
      <c r="C50">
        <v>50615133385.741348</v>
      </c>
    </row>
    <row r="51" spans="1:3">
      <c r="A51" s="1" t="s">
        <v>19</v>
      </c>
      <c r="B51" s="1" t="s">
        <v>16</v>
      </c>
      <c r="C51">
        <v>59823487563.426979</v>
      </c>
    </row>
    <row r="52" spans="1:3">
      <c r="A52" s="1" t="s">
        <v>19</v>
      </c>
      <c r="B52" s="1" t="s">
        <v>17</v>
      </c>
      <c r="C52">
        <v>119064658600.44469</v>
      </c>
    </row>
    <row r="53" spans="1:3">
      <c r="A53" s="1" t="s">
        <v>39</v>
      </c>
      <c r="B53" s="1" t="s">
        <v>1</v>
      </c>
      <c r="C53">
        <v>504164285</v>
      </c>
    </row>
    <row r="54" spans="1:3">
      <c r="A54" s="1" t="s">
        <v>39</v>
      </c>
      <c r="B54" s="1" t="s">
        <v>2</v>
      </c>
      <c r="C54">
        <v>504164285</v>
      </c>
    </row>
    <row r="55" spans="1:3">
      <c r="A55" s="1" t="s">
        <v>39</v>
      </c>
      <c r="B55" s="1" t="s">
        <v>3</v>
      </c>
      <c r="C55">
        <v>504164285</v>
      </c>
    </row>
    <row r="56" spans="1:3">
      <c r="A56" s="1" t="s">
        <v>39</v>
      </c>
      <c r="B56" s="1" t="s">
        <v>4</v>
      </c>
      <c r="C56">
        <v>504164285</v>
      </c>
    </row>
    <row r="57" spans="1:3">
      <c r="A57" s="1" t="s">
        <v>39</v>
      </c>
      <c r="B57" s="1" t="s">
        <v>5</v>
      </c>
      <c r="C57">
        <v>504164285</v>
      </c>
    </row>
    <row r="58" spans="1:3">
      <c r="A58" s="1" t="s">
        <v>39</v>
      </c>
      <c r="B58" s="1" t="s">
        <v>6</v>
      </c>
      <c r="C58">
        <v>504164285</v>
      </c>
    </row>
    <row r="59" spans="1:3">
      <c r="A59" s="1" t="s">
        <v>39</v>
      </c>
      <c r="B59" s="1" t="s">
        <v>7</v>
      </c>
      <c r="C59">
        <v>504164285</v>
      </c>
    </row>
    <row r="60" spans="1:3">
      <c r="A60" s="1" t="s">
        <v>39</v>
      </c>
      <c r="B60" s="1" t="s">
        <v>8</v>
      </c>
      <c r="C60">
        <v>504164285</v>
      </c>
    </row>
    <row r="61" spans="1:3">
      <c r="A61" s="1" t="s">
        <v>39</v>
      </c>
      <c r="B61" s="1" t="s">
        <v>9</v>
      </c>
      <c r="C61">
        <v>504164285</v>
      </c>
    </row>
    <row r="62" spans="1:3">
      <c r="A62" s="1" t="s">
        <v>39</v>
      </c>
      <c r="B62" s="1" t="s">
        <v>10</v>
      </c>
      <c r="C62">
        <v>504164285</v>
      </c>
    </row>
    <row r="63" spans="1:3">
      <c r="A63" s="1" t="s">
        <v>39</v>
      </c>
      <c r="B63" s="1" t="s">
        <v>11</v>
      </c>
      <c r="C63">
        <v>504164285</v>
      </c>
    </row>
    <row r="64" spans="1:3">
      <c r="A64" s="1" t="s">
        <v>39</v>
      </c>
      <c r="B64" s="1" t="s">
        <v>12</v>
      </c>
      <c r="C64">
        <v>504164285</v>
      </c>
    </row>
    <row r="65" spans="1:3">
      <c r="A65" s="1" t="s">
        <v>39</v>
      </c>
      <c r="B65" s="1" t="s">
        <v>13</v>
      </c>
      <c r="C65">
        <v>504164285</v>
      </c>
    </row>
    <row r="66" spans="1:3">
      <c r="A66" s="1" t="s">
        <v>39</v>
      </c>
      <c r="B66" s="1" t="s">
        <v>14</v>
      </c>
      <c r="C66">
        <v>504164285</v>
      </c>
    </row>
    <row r="67" spans="1:3">
      <c r="A67" s="1" t="s">
        <v>39</v>
      </c>
      <c r="B67" s="1" t="s">
        <v>15</v>
      </c>
      <c r="C67">
        <v>504164285</v>
      </c>
    </row>
    <row r="68" spans="1:3">
      <c r="A68" s="1" t="s">
        <v>39</v>
      </c>
      <c r="B68" s="1" t="s">
        <v>16</v>
      </c>
      <c r="C68">
        <v>504164285</v>
      </c>
    </row>
    <row r="69" spans="1:3">
      <c r="A69" s="1" t="s">
        <v>39</v>
      </c>
      <c r="B69" s="1" t="s">
        <v>17</v>
      </c>
      <c r="C69">
        <v>504164285</v>
      </c>
    </row>
    <row r="70" spans="1:3">
      <c r="A70" s="1" t="s">
        <v>40</v>
      </c>
      <c r="B70" s="1" t="s">
        <v>1</v>
      </c>
      <c r="C70">
        <v>100832856.99999985</v>
      </c>
    </row>
    <row r="71" spans="1:3">
      <c r="A71" s="1" t="s">
        <v>40</v>
      </c>
      <c r="B71" s="1" t="s">
        <v>2</v>
      </c>
      <c r="C71">
        <v>126043431.94562975</v>
      </c>
    </row>
    <row r="72" spans="1:3">
      <c r="A72" s="1" t="s">
        <v>40</v>
      </c>
      <c r="B72" s="1" t="s">
        <v>3</v>
      </c>
      <c r="C72">
        <v>151629934.07056296</v>
      </c>
    </row>
    <row r="73" spans="1:3">
      <c r="A73" s="1" t="s">
        <v>40</v>
      </c>
      <c r="B73" s="1" t="s">
        <v>4</v>
      </c>
      <c r="C73">
        <v>177757158.34931144</v>
      </c>
    </row>
    <row r="74" spans="1:3">
      <c r="A74" s="1" t="s">
        <v>40</v>
      </c>
      <c r="B74" s="1" t="s">
        <v>5</v>
      </c>
      <c r="C74">
        <v>204568632.2764096</v>
      </c>
    </row>
    <row r="75" spans="1:3">
      <c r="A75" s="1" t="s">
        <v>40</v>
      </c>
      <c r="B75" s="1" t="s">
        <v>6</v>
      </c>
      <c r="C75">
        <v>233012505.4107686</v>
      </c>
    </row>
    <row r="76" spans="1:3">
      <c r="A76" s="1" t="s">
        <v>40</v>
      </c>
      <c r="B76" s="1" t="s">
        <v>7</v>
      </c>
      <c r="C76">
        <v>262663674.47006804</v>
      </c>
    </row>
    <row r="77" spans="1:3">
      <c r="A77" s="1" t="s">
        <v>40</v>
      </c>
      <c r="B77" s="1" t="s">
        <v>8</v>
      </c>
      <c r="C77">
        <v>294912947.97113138</v>
      </c>
    </row>
    <row r="78" spans="1:3">
      <c r="A78" s="1" t="s">
        <v>40</v>
      </c>
      <c r="B78" s="1" t="s">
        <v>9</v>
      </c>
      <c r="C78">
        <v>329850197.70005178</v>
      </c>
    </row>
    <row r="79" spans="1:3">
      <c r="A79" s="1" t="s">
        <v>40</v>
      </c>
      <c r="B79" s="1" t="s">
        <v>10</v>
      </c>
      <c r="C79">
        <v>367998315.79665565</v>
      </c>
    </row>
    <row r="80" spans="1:3">
      <c r="A80" s="1" t="s">
        <v>40</v>
      </c>
      <c r="B80" s="1" t="s">
        <v>11</v>
      </c>
      <c r="C80">
        <v>412474363.21996742</v>
      </c>
    </row>
    <row r="81" spans="1:3">
      <c r="A81" s="1" t="s">
        <v>40</v>
      </c>
      <c r="B81" s="1" t="s">
        <v>12</v>
      </c>
      <c r="C81">
        <v>459951486.65319592</v>
      </c>
    </row>
    <row r="82" spans="1:3">
      <c r="A82" s="1" t="s">
        <v>40</v>
      </c>
      <c r="B82" s="1" t="s">
        <v>13</v>
      </c>
      <c r="C82">
        <v>513670167.04170418</v>
      </c>
    </row>
    <row r="83" spans="1:3">
      <c r="A83" s="1" t="s">
        <v>40</v>
      </c>
      <c r="B83" s="1" t="s">
        <v>14</v>
      </c>
      <c r="C83">
        <v>581262072.5286231</v>
      </c>
    </row>
    <row r="84" spans="1:3">
      <c r="A84" s="1" t="s">
        <v>40</v>
      </c>
      <c r="B84" s="1" t="s">
        <v>15</v>
      </c>
      <c r="C84">
        <v>660907300.08965111</v>
      </c>
    </row>
    <row r="85" spans="1:3">
      <c r="A85" s="1" t="s">
        <v>40</v>
      </c>
      <c r="B85" s="1" t="s">
        <v>16</v>
      </c>
      <c r="C85">
        <v>748355350.31566215</v>
      </c>
    </row>
    <row r="86" spans="1:3">
      <c r="A86" s="1" t="s">
        <v>40</v>
      </c>
      <c r="B86" s="1" t="s">
        <v>17</v>
      </c>
      <c r="C86">
        <v>861797483.25566554</v>
      </c>
    </row>
    <row r="87" spans="1:3">
      <c r="A87" s="1" t="s">
        <v>41</v>
      </c>
      <c r="B87" s="1" t="s">
        <v>1</v>
      </c>
      <c r="C87">
        <v>1</v>
      </c>
    </row>
    <row r="88" spans="1:3">
      <c r="A88" s="1" t="s">
        <v>41</v>
      </c>
      <c r="B88" s="1" t="s">
        <v>2</v>
      </c>
      <c r="C88">
        <v>0.99998127077621601</v>
      </c>
    </row>
    <row r="89" spans="1:3">
      <c r="A89" s="1" t="s">
        <v>41</v>
      </c>
      <c r="B89" s="1" t="s">
        <v>3</v>
      </c>
      <c r="C89">
        <v>0.99748962120904627</v>
      </c>
    </row>
    <row r="90" spans="1:3">
      <c r="A90" s="1" t="s">
        <v>41</v>
      </c>
      <c r="B90" s="1" t="s">
        <v>4</v>
      </c>
      <c r="C90">
        <v>0.99268857236816366</v>
      </c>
    </row>
    <row r="91" spans="1:3">
      <c r="A91" s="1" t="s">
        <v>41</v>
      </c>
      <c r="B91" s="1" t="s">
        <v>5</v>
      </c>
      <c r="C91">
        <v>0.9858095630590753</v>
      </c>
    </row>
    <row r="92" spans="1:3">
      <c r="A92" s="1" t="s">
        <v>41</v>
      </c>
      <c r="B92" s="1" t="s">
        <v>6</v>
      </c>
      <c r="C92">
        <v>0.97343701766799207</v>
      </c>
    </row>
    <row r="93" spans="1:3">
      <c r="A93" s="1" t="s">
        <v>41</v>
      </c>
      <c r="B93" s="1" t="s">
        <v>7</v>
      </c>
      <c r="C93">
        <v>0.95667235107513249</v>
      </c>
    </row>
    <row r="94" spans="1:3">
      <c r="A94" s="1" t="s">
        <v>41</v>
      </c>
      <c r="B94" s="1" t="s">
        <v>8</v>
      </c>
      <c r="C94">
        <v>0.92941802414748065</v>
      </c>
    </row>
    <row r="95" spans="1:3">
      <c r="A95" s="1" t="s">
        <v>41</v>
      </c>
      <c r="B95" s="1" t="s">
        <v>9</v>
      </c>
      <c r="C95">
        <v>0.9008393866151152</v>
      </c>
    </row>
    <row r="96" spans="1:3">
      <c r="A96" s="1" t="s">
        <v>41</v>
      </c>
      <c r="B96" s="1" t="s">
        <v>10</v>
      </c>
      <c r="C96">
        <v>0.86984386487751475</v>
      </c>
    </row>
    <row r="97" spans="1:3">
      <c r="A97" s="1" t="s">
        <v>41</v>
      </c>
      <c r="B97" s="1" t="s">
        <v>11</v>
      </c>
      <c r="C97">
        <v>0.82918229547288436</v>
      </c>
    </row>
    <row r="98" spans="1:3">
      <c r="A98" s="1" t="s">
        <v>41</v>
      </c>
      <c r="B98" s="1" t="s">
        <v>12</v>
      </c>
      <c r="C98">
        <v>0.79118914941463681</v>
      </c>
    </row>
    <row r="99" spans="1:3">
      <c r="A99" s="1" t="s">
        <v>41</v>
      </c>
      <c r="B99" s="1" t="s">
        <v>13</v>
      </c>
      <c r="C99">
        <v>0.74879441789390666</v>
      </c>
    </row>
    <row r="100" spans="1:3">
      <c r="A100" s="1" t="s">
        <v>41</v>
      </c>
      <c r="B100" s="1" t="s">
        <v>14</v>
      </c>
      <c r="C100">
        <v>0.68878990377178229</v>
      </c>
    </row>
    <row r="101" spans="1:3">
      <c r="A101" s="1" t="s">
        <v>41</v>
      </c>
      <c r="B101" s="1" t="s">
        <v>15</v>
      </c>
      <c r="C101">
        <v>0.63548392728718461</v>
      </c>
    </row>
    <row r="102" spans="1:3">
      <c r="A102" s="1" t="s">
        <v>41</v>
      </c>
      <c r="B102" s="1" t="s">
        <v>16</v>
      </c>
      <c r="C102">
        <v>0.58386353145179548</v>
      </c>
    </row>
    <row r="103" spans="1:3">
      <c r="A103" s="1" t="s">
        <v>41</v>
      </c>
      <c r="B103" s="1" t="s">
        <v>17</v>
      </c>
      <c r="C103">
        <v>0.52084529261226631</v>
      </c>
    </row>
    <row r="104" spans="1:3">
      <c r="A104" s="1" t="s">
        <v>42</v>
      </c>
      <c r="B104" s="1" t="s">
        <v>6</v>
      </c>
      <c r="C104">
        <v>2.8996035003992876E-4</v>
      </c>
    </row>
    <row r="105" spans="1:3">
      <c r="A105" s="1" t="s">
        <v>42</v>
      </c>
      <c r="B105" s="1" t="s">
        <v>7</v>
      </c>
      <c r="C105">
        <v>4.0421931837234994E-3</v>
      </c>
    </row>
    <row r="106" spans="1:3">
      <c r="A106" s="1" t="s">
        <v>42</v>
      </c>
      <c r="B106" s="1" t="s">
        <v>8</v>
      </c>
      <c r="C106">
        <v>1.4405484111010664E-2</v>
      </c>
    </row>
    <row r="107" spans="1:3">
      <c r="A107" s="1" t="s">
        <v>42</v>
      </c>
      <c r="B107" s="1" t="s">
        <v>9</v>
      </c>
      <c r="C107">
        <v>2.1617837402366745E-2</v>
      </c>
    </row>
    <row r="108" spans="1:3">
      <c r="A108" s="1" t="s">
        <v>42</v>
      </c>
      <c r="B108" s="1" t="s">
        <v>10</v>
      </c>
      <c r="C108">
        <v>2.7517882459959977E-2</v>
      </c>
    </row>
    <row r="109" spans="1:3">
      <c r="A109" s="1" t="s">
        <v>42</v>
      </c>
      <c r="B109" s="1" t="s">
        <v>11</v>
      </c>
      <c r="C109">
        <v>3.5203429365128713E-2</v>
      </c>
    </row>
    <row r="110" spans="1:3">
      <c r="A110" s="1" t="s">
        <v>42</v>
      </c>
      <c r="B110" s="1" t="s">
        <v>12</v>
      </c>
      <c r="C110">
        <v>4.1194749805586621E-2</v>
      </c>
    </row>
    <row r="111" spans="1:3">
      <c r="A111" s="1" t="s">
        <v>42</v>
      </c>
      <c r="B111" s="1" t="s">
        <v>13</v>
      </c>
      <c r="C111">
        <v>4.853069733297443E-2</v>
      </c>
    </row>
    <row r="112" spans="1:3">
      <c r="A112" s="1" t="s">
        <v>42</v>
      </c>
      <c r="B112" s="1" t="s">
        <v>14</v>
      </c>
      <c r="C112">
        <v>6.461787888308354E-2</v>
      </c>
    </row>
    <row r="113" spans="1:3">
      <c r="A113" s="1" t="s">
        <v>42</v>
      </c>
      <c r="B113" s="1" t="s">
        <v>15</v>
      </c>
      <c r="C113">
        <v>6.8086583249999083E-2</v>
      </c>
    </row>
    <row r="114" spans="1:3">
      <c r="A114" s="1" t="s">
        <v>42</v>
      </c>
      <c r="B114" s="1" t="s">
        <v>16</v>
      </c>
      <c r="C114">
        <v>7.4858041510493745E-2</v>
      </c>
    </row>
    <row r="115" spans="1:3">
      <c r="A115" s="1" t="s">
        <v>42</v>
      </c>
      <c r="B115" s="1" t="s">
        <v>17</v>
      </c>
      <c r="C115">
        <v>8.5552503149389586E-2</v>
      </c>
    </row>
    <row r="116" spans="1:3">
      <c r="A116" s="1" t="s">
        <v>43</v>
      </c>
      <c r="B116" s="1" t="s">
        <v>7</v>
      </c>
      <c r="C116">
        <v>1.0000233659905333E-3</v>
      </c>
    </row>
    <row r="117" spans="1:3">
      <c r="A117" s="1" t="s">
        <v>43</v>
      </c>
      <c r="B117" s="1" t="s">
        <v>8</v>
      </c>
      <c r="C117">
        <v>3.5787388862737152E-3</v>
      </c>
    </row>
    <row r="118" spans="1:3">
      <c r="A118" s="1" t="s">
        <v>43</v>
      </c>
      <c r="B118" s="1" t="s">
        <v>9</v>
      </c>
      <c r="C118">
        <v>5.3785831398030347E-3</v>
      </c>
    </row>
    <row r="119" spans="1:3">
      <c r="A119" s="1" t="s">
        <v>43</v>
      </c>
      <c r="B119" s="1" t="s">
        <v>10</v>
      </c>
      <c r="C119">
        <v>6.8501031725609349E-3</v>
      </c>
    </row>
    <row r="120" spans="1:3">
      <c r="A120" s="1" t="s">
        <v>43</v>
      </c>
      <c r="B120" s="1" t="s">
        <v>11</v>
      </c>
      <c r="C120">
        <v>8.7810352641461507E-3</v>
      </c>
    </row>
    <row r="121" spans="1:3">
      <c r="A121" s="1" t="s">
        <v>43</v>
      </c>
      <c r="B121" s="1" t="s">
        <v>12</v>
      </c>
      <c r="C121">
        <v>1.029021168507447E-2</v>
      </c>
    </row>
    <row r="122" spans="1:3">
      <c r="A122" s="1" t="s">
        <v>43</v>
      </c>
      <c r="B122" s="1" t="s">
        <v>13</v>
      </c>
      <c r="C122">
        <v>1.2129762491403762E-2</v>
      </c>
    </row>
    <row r="123" spans="1:3">
      <c r="A123" s="1" t="s">
        <v>43</v>
      </c>
      <c r="B123" s="1" t="s">
        <v>14</v>
      </c>
      <c r="C123">
        <v>1.6150592648037875E-2</v>
      </c>
    </row>
    <row r="124" spans="1:3">
      <c r="A124" s="1" t="s">
        <v>43</v>
      </c>
      <c r="B124" s="1" t="s">
        <v>15</v>
      </c>
      <c r="C124">
        <v>1.7017560617504757E-2</v>
      </c>
    </row>
    <row r="125" spans="1:3">
      <c r="A125" s="1" t="s">
        <v>43</v>
      </c>
      <c r="B125" s="1" t="s">
        <v>16</v>
      </c>
      <c r="C125">
        <v>1.8710018895133018E-2</v>
      </c>
    </row>
    <row r="126" spans="1:3">
      <c r="A126" s="1" t="s">
        <v>43</v>
      </c>
      <c r="B126" s="1" t="s">
        <v>17</v>
      </c>
      <c r="C126">
        <v>2.1382992637158565E-2</v>
      </c>
    </row>
    <row r="127" spans="1:3">
      <c r="A127" s="1" t="s">
        <v>44</v>
      </c>
      <c r="B127" s="1" t="s">
        <v>5</v>
      </c>
      <c r="C127">
        <v>1.419043694092564E-2</v>
      </c>
    </row>
    <row r="128" spans="1:3">
      <c r="A128" s="1" t="s">
        <v>44</v>
      </c>
      <c r="B128" s="1" t="s">
        <v>6</v>
      </c>
      <c r="C128">
        <v>2.6054450435744225E-2</v>
      </c>
    </row>
    <row r="129" spans="1:3">
      <c r="A129" s="1" t="s">
        <v>44</v>
      </c>
      <c r="B129" s="1" t="s">
        <v>7</v>
      </c>
      <c r="C129">
        <v>3.6243285923412437E-2</v>
      </c>
    </row>
    <row r="130" spans="1:3">
      <c r="A130" s="1" t="s">
        <v>44</v>
      </c>
      <c r="B130" s="1" t="s">
        <v>8</v>
      </c>
      <c r="C130">
        <v>4.5349746516770463E-2</v>
      </c>
    </row>
    <row r="131" spans="1:3">
      <c r="A131" s="1" t="s">
        <v>44</v>
      </c>
      <c r="B131" s="1" t="s">
        <v>9</v>
      </c>
      <c r="C131">
        <v>6.1303521719955165E-2</v>
      </c>
    </row>
    <row r="132" spans="1:3">
      <c r="A132" s="1" t="s">
        <v>44</v>
      </c>
      <c r="B132" s="1" t="s">
        <v>10</v>
      </c>
      <c r="C132">
        <v>8.197047337512206E-2</v>
      </c>
    </row>
    <row r="133" spans="1:3">
      <c r="A133" s="1" t="s">
        <v>44</v>
      </c>
      <c r="B133" s="1" t="s">
        <v>11</v>
      </c>
      <c r="C133">
        <v>0.10919188106100687</v>
      </c>
    </row>
    <row r="134" spans="1:3">
      <c r="A134" s="1" t="s">
        <v>44</v>
      </c>
      <c r="B134" s="1" t="s">
        <v>12</v>
      </c>
      <c r="C134">
        <v>0.13671156265927012</v>
      </c>
    </row>
    <row r="135" spans="1:3">
      <c r="A135" s="1" t="s">
        <v>44</v>
      </c>
      <c r="B135" s="1" t="s">
        <v>13</v>
      </c>
      <c r="C135">
        <v>0.16627394993154701</v>
      </c>
    </row>
    <row r="136" spans="1:3">
      <c r="A136" s="1" t="s">
        <v>44</v>
      </c>
      <c r="B136" s="1" t="s">
        <v>14</v>
      </c>
      <c r="C136">
        <v>0.19812493111008436</v>
      </c>
    </row>
    <row r="137" spans="1:3">
      <c r="A137" s="1" t="s">
        <v>44</v>
      </c>
      <c r="B137" s="1" t="s">
        <v>15</v>
      </c>
      <c r="C137">
        <v>0.24536046683032056</v>
      </c>
    </row>
    <row r="138" spans="1:3">
      <c r="A138" s="1" t="s">
        <v>44</v>
      </c>
      <c r="B138" s="1" t="s">
        <v>16</v>
      </c>
      <c r="C138">
        <v>0.28513040442234722</v>
      </c>
    </row>
    <row r="139" spans="1:3">
      <c r="A139" s="1" t="s">
        <v>44</v>
      </c>
      <c r="B139" s="1" t="s">
        <v>17</v>
      </c>
      <c r="C139">
        <v>0.32943269372611012</v>
      </c>
    </row>
    <row r="140" spans="1:3">
      <c r="A140" s="1" t="s">
        <v>45</v>
      </c>
      <c r="B140" s="1" t="s">
        <v>1</v>
      </c>
      <c r="C140">
        <v>1</v>
      </c>
    </row>
    <row r="141" spans="1:3">
      <c r="A141" s="1" t="s">
        <v>45</v>
      </c>
      <c r="B141" s="1" t="s">
        <v>2</v>
      </c>
      <c r="C141">
        <v>0.99998127077621601</v>
      </c>
    </row>
    <row r="142" spans="1:3">
      <c r="A142" s="1" t="s">
        <v>45</v>
      </c>
      <c r="B142" s="1" t="s">
        <v>3</v>
      </c>
      <c r="C142">
        <v>0.99748962120904616</v>
      </c>
    </row>
    <row r="143" spans="1:3">
      <c r="A143" s="1" t="s">
        <v>45</v>
      </c>
      <c r="B143" s="1" t="s">
        <v>4</v>
      </c>
      <c r="C143">
        <v>0.99268857236816299</v>
      </c>
    </row>
    <row r="144" spans="1:3">
      <c r="A144" s="1" t="s">
        <v>45</v>
      </c>
      <c r="B144" s="1" t="s">
        <v>5</v>
      </c>
      <c r="C144">
        <v>0.98580956305907441</v>
      </c>
    </row>
    <row r="145" spans="1:3">
      <c r="A145" s="1" t="s">
        <v>45</v>
      </c>
      <c r="B145" s="1" t="s">
        <v>6</v>
      </c>
      <c r="C145">
        <v>0.97394554956425572</v>
      </c>
    </row>
    <row r="146" spans="1:3">
      <c r="A146" s="1" t="s">
        <v>45</v>
      </c>
      <c r="B146" s="1" t="s">
        <v>7</v>
      </c>
      <c r="C146">
        <v>0.96375671407658758</v>
      </c>
    </row>
    <row r="147" spans="1:3">
      <c r="A147" s="1" t="s">
        <v>45</v>
      </c>
      <c r="B147" s="1" t="s">
        <v>8</v>
      </c>
      <c r="C147">
        <v>0.95465025348322952</v>
      </c>
    </row>
    <row r="148" spans="1:3">
      <c r="A148" s="1" t="s">
        <v>45</v>
      </c>
      <c r="B148" s="1" t="s">
        <v>9</v>
      </c>
      <c r="C148">
        <v>0.93869647828004488</v>
      </c>
    </row>
    <row r="149" spans="1:3">
      <c r="A149" s="1" t="s">
        <v>45</v>
      </c>
      <c r="B149" s="1" t="s">
        <v>10</v>
      </c>
      <c r="C149">
        <v>0.91802952662487791</v>
      </c>
    </row>
    <row r="150" spans="1:3">
      <c r="A150" s="1" t="s">
        <v>45</v>
      </c>
      <c r="B150" s="1" t="s">
        <v>11</v>
      </c>
      <c r="C150">
        <v>0.89080811893899314</v>
      </c>
    </row>
    <row r="151" spans="1:3">
      <c r="A151" s="1" t="s">
        <v>45</v>
      </c>
      <c r="B151" s="1" t="s">
        <v>12</v>
      </c>
      <c r="C151">
        <v>0.86328843734072991</v>
      </c>
    </row>
    <row r="152" spans="1:3">
      <c r="A152" s="1" t="s">
        <v>45</v>
      </c>
      <c r="B152" s="1" t="s">
        <v>13</v>
      </c>
      <c r="C152">
        <v>0.83372605006845302</v>
      </c>
    </row>
    <row r="153" spans="1:3">
      <c r="A153" s="1" t="s">
        <v>45</v>
      </c>
      <c r="B153" s="1" t="s">
        <v>14</v>
      </c>
      <c r="C153">
        <v>0.80187506888991567</v>
      </c>
    </row>
    <row r="154" spans="1:3">
      <c r="A154" s="1" t="s">
        <v>45</v>
      </c>
      <c r="B154" s="1" t="s">
        <v>15</v>
      </c>
      <c r="C154">
        <v>0.75463953316967947</v>
      </c>
    </row>
    <row r="155" spans="1:3">
      <c r="A155" s="1" t="s">
        <v>45</v>
      </c>
      <c r="B155" s="1" t="s">
        <v>16</v>
      </c>
      <c r="C155">
        <v>0.71486959557765273</v>
      </c>
    </row>
    <row r="156" spans="1:3">
      <c r="A156" s="1" t="s">
        <v>45</v>
      </c>
      <c r="B156" s="1" t="s">
        <v>17</v>
      </c>
      <c r="C156">
        <v>0.67056730627388994</v>
      </c>
    </row>
    <row r="157" spans="1:3">
      <c r="A157" s="1" t="s">
        <v>46</v>
      </c>
      <c r="B157" s="1" t="s">
        <v>1</v>
      </c>
      <c r="C157">
        <v>0.20000000000000004</v>
      </c>
    </row>
    <row r="158" spans="1:3">
      <c r="A158" s="1" t="s">
        <v>46</v>
      </c>
      <c r="B158" s="1" t="s">
        <v>2</v>
      </c>
      <c r="C158">
        <v>0.24999999999997252</v>
      </c>
    </row>
    <row r="159" spans="1:3">
      <c r="A159" s="1" t="s">
        <v>46</v>
      </c>
      <c r="B159" s="1" t="s">
        <v>3</v>
      </c>
      <c r="C159">
        <v>0.2999999999999996</v>
      </c>
    </row>
    <row r="160" spans="1:3">
      <c r="A160" s="1" t="s">
        <v>46</v>
      </c>
      <c r="B160" s="1" t="s">
        <v>4</v>
      </c>
      <c r="C160">
        <v>0.35000000000000359</v>
      </c>
    </row>
    <row r="161" spans="1:3">
      <c r="A161" s="1" t="s">
        <v>46</v>
      </c>
      <c r="B161" s="1" t="s">
        <v>5</v>
      </c>
      <c r="C161">
        <v>0.40000000000000124</v>
      </c>
    </row>
    <row r="162" spans="1:3">
      <c r="A162" s="1" t="s">
        <v>46</v>
      </c>
      <c r="B162" s="1" t="s">
        <v>6</v>
      </c>
      <c r="C162">
        <v>0.45000000000000878</v>
      </c>
    </row>
    <row r="163" spans="1:3">
      <c r="A163" s="1" t="s">
        <v>46</v>
      </c>
      <c r="B163" s="1" t="s">
        <v>7</v>
      </c>
      <c r="C163">
        <v>0.50000000000000366</v>
      </c>
    </row>
    <row r="164" spans="1:3">
      <c r="A164" s="1" t="s">
        <v>46</v>
      </c>
      <c r="B164" s="1" t="s">
        <v>8</v>
      </c>
      <c r="C164">
        <v>0.55000000000000171</v>
      </c>
    </row>
    <row r="165" spans="1:3">
      <c r="A165" s="1" t="s">
        <v>46</v>
      </c>
      <c r="B165" s="1" t="s">
        <v>9</v>
      </c>
      <c r="C165">
        <v>0.5999999999999992</v>
      </c>
    </row>
    <row r="166" spans="1:3">
      <c r="A166" s="1" t="s">
        <v>46</v>
      </c>
      <c r="B166" s="1" t="s">
        <v>10</v>
      </c>
      <c r="C166">
        <v>0.64999999999999536</v>
      </c>
    </row>
    <row r="167" spans="1:3">
      <c r="A167" s="1" t="s">
        <v>46</v>
      </c>
      <c r="B167" s="1" t="s">
        <v>11</v>
      </c>
      <c r="C167">
        <v>0.69999999999999429</v>
      </c>
    </row>
    <row r="168" spans="1:3">
      <c r="A168" s="1" t="s">
        <v>46</v>
      </c>
      <c r="B168" s="1" t="s">
        <v>12</v>
      </c>
      <c r="C168">
        <v>0.75000000000000377</v>
      </c>
    </row>
    <row r="169" spans="1:3">
      <c r="A169" s="1" t="s">
        <v>46</v>
      </c>
      <c r="B169" s="1" t="s">
        <v>13</v>
      </c>
      <c r="C169">
        <v>0.80000000000001059</v>
      </c>
    </row>
    <row r="170" spans="1:3">
      <c r="A170" s="1" t="s">
        <v>46</v>
      </c>
      <c r="B170" s="1" t="s">
        <v>14</v>
      </c>
      <c r="C170">
        <v>0.84999999999999332</v>
      </c>
    </row>
    <row r="171" spans="1:3">
      <c r="A171" s="1" t="s">
        <v>46</v>
      </c>
      <c r="B171" s="1" t="s">
        <v>15</v>
      </c>
      <c r="C171">
        <v>0.89999999999998648</v>
      </c>
    </row>
    <row r="172" spans="1:3">
      <c r="A172" s="1" t="s">
        <v>46</v>
      </c>
      <c r="B172" s="1" t="s">
        <v>16</v>
      </c>
      <c r="C172">
        <v>0.94999999999999762</v>
      </c>
    </row>
    <row r="173" spans="1:3">
      <c r="A173" s="1" t="s">
        <v>46</v>
      </c>
      <c r="B173" s="1" t="s">
        <v>17</v>
      </c>
      <c r="C173">
        <v>1</v>
      </c>
    </row>
    <row r="174" spans="1:3">
      <c r="A174" s="1" t="s">
        <v>20</v>
      </c>
      <c r="B174" s="1" t="s">
        <v>4</v>
      </c>
      <c r="C174">
        <v>1</v>
      </c>
    </row>
    <row r="175" spans="1:3">
      <c r="A175" s="1" t="s">
        <v>20</v>
      </c>
      <c r="B175" s="1" t="s">
        <v>9</v>
      </c>
      <c r="C175">
        <v>3</v>
      </c>
    </row>
    <row r="176" spans="1:3">
      <c r="A176" s="1" t="s">
        <v>20</v>
      </c>
      <c r="B176" s="1" t="s">
        <v>10</v>
      </c>
      <c r="C176">
        <v>1</v>
      </c>
    </row>
    <row r="177" spans="1:3">
      <c r="A177" s="1" t="s">
        <v>20</v>
      </c>
      <c r="B177" s="1" t="s">
        <v>11</v>
      </c>
      <c r="C177">
        <v>4</v>
      </c>
    </row>
    <row r="178" spans="1:3">
      <c r="A178" s="1" t="s">
        <v>20</v>
      </c>
      <c r="B178" s="1" t="s">
        <v>12</v>
      </c>
      <c r="C178">
        <v>171</v>
      </c>
    </row>
    <row r="179" spans="1:3">
      <c r="A179" s="1" t="s">
        <v>20</v>
      </c>
      <c r="B179" s="1" t="s">
        <v>13</v>
      </c>
      <c r="C179">
        <v>213</v>
      </c>
    </row>
    <row r="180" spans="1:3">
      <c r="A180" s="1" t="s">
        <v>20</v>
      </c>
      <c r="B180" s="1" t="s">
        <v>14</v>
      </c>
      <c r="C180">
        <v>1</v>
      </c>
    </row>
    <row r="181" spans="1:3">
      <c r="A181" s="1" t="s">
        <v>20</v>
      </c>
      <c r="B181" s="1" t="s">
        <v>15</v>
      </c>
      <c r="C181">
        <v>95</v>
      </c>
    </row>
    <row r="182" spans="1:3">
      <c r="A182" s="1" t="s">
        <v>20</v>
      </c>
      <c r="B182" s="1" t="s">
        <v>16</v>
      </c>
      <c r="C182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2"/>
  <sheetViews>
    <sheetView topLeftCell="A204" workbookViewId="0"/>
  </sheetViews>
  <sheetFormatPr baseColWidth="10" defaultRowHeight="15"/>
  <sheetData>
    <row r="1" spans="1:9">
      <c r="D1" s="1" t="s">
        <v>26</v>
      </c>
      <c r="E1" s="1" t="s">
        <v>27</v>
      </c>
      <c r="F1" s="1" t="s">
        <v>28</v>
      </c>
      <c r="G1" s="1" t="s">
        <v>29</v>
      </c>
      <c r="H1" s="1" t="s">
        <v>24</v>
      </c>
      <c r="I1" s="1" t="s">
        <v>25</v>
      </c>
    </row>
    <row r="2" spans="1:9">
      <c r="A2" s="1" t="s">
        <v>47</v>
      </c>
      <c r="B2" s="1" t="s">
        <v>1</v>
      </c>
      <c r="C2" s="1" t="s">
        <v>21</v>
      </c>
      <c r="F2">
        <v>1.5393911767314068</v>
      </c>
      <c r="G2">
        <v>3.5397698348784452</v>
      </c>
    </row>
    <row r="3" spans="1:9">
      <c r="A3" s="1" t="s">
        <v>47</v>
      </c>
      <c r="B3" s="1" t="s">
        <v>2</v>
      </c>
      <c r="C3" s="1" t="s">
        <v>21</v>
      </c>
      <c r="F3">
        <v>2.4381971493170176</v>
      </c>
      <c r="G3">
        <v>3.8866522170000004</v>
      </c>
    </row>
    <row r="4" spans="1:9">
      <c r="A4" s="1" t="s">
        <v>47</v>
      </c>
      <c r="B4" s="1" t="s">
        <v>3</v>
      </c>
      <c r="C4" s="1" t="s">
        <v>21</v>
      </c>
      <c r="F4">
        <v>3.6872601489155552</v>
      </c>
      <c r="G4">
        <v>3.8866522170000004</v>
      </c>
    </row>
    <row r="5" spans="1:9">
      <c r="A5" s="1" t="s">
        <v>47</v>
      </c>
      <c r="B5" s="1" t="s">
        <v>4</v>
      </c>
      <c r="C5" s="1" t="s">
        <v>21</v>
      </c>
      <c r="F5">
        <v>4.1894647733708332</v>
      </c>
      <c r="G5">
        <v>4.8501021174196746</v>
      </c>
    </row>
    <row r="6" spans="1:9">
      <c r="A6" s="1" t="s">
        <v>47</v>
      </c>
      <c r="B6" s="1" t="s">
        <v>5</v>
      </c>
      <c r="C6" s="1" t="s">
        <v>21</v>
      </c>
      <c r="F6">
        <v>4.3504539062987808</v>
      </c>
      <c r="G6">
        <v>6.24744522920754</v>
      </c>
    </row>
    <row r="7" spans="1:9">
      <c r="A7" s="1" t="s">
        <v>47</v>
      </c>
      <c r="B7" s="1" t="s">
        <v>6</v>
      </c>
      <c r="C7" s="1" t="s">
        <v>21</v>
      </c>
      <c r="F7">
        <v>4.5130610196211682</v>
      </c>
      <c r="G7">
        <v>7.7393022578602606</v>
      </c>
    </row>
    <row r="8" spans="1:9">
      <c r="A8" s="1" t="s">
        <v>47</v>
      </c>
      <c r="B8" s="1" t="s">
        <v>7</v>
      </c>
      <c r="C8" s="1" t="s">
        <v>21</v>
      </c>
      <c r="F8">
        <v>4.7870205647356361</v>
      </c>
      <c r="G8">
        <v>9.1929742278783682</v>
      </c>
    </row>
    <row r="9" spans="1:9">
      <c r="A9" s="1" t="s">
        <v>47</v>
      </c>
      <c r="B9" s="1" t="s">
        <v>8</v>
      </c>
      <c r="C9" s="1" t="s">
        <v>21</v>
      </c>
      <c r="F9">
        <v>5.7696645315712818</v>
      </c>
      <c r="G9">
        <v>10.053140070428807</v>
      </c>
    </row>
    <row r="10" spans="1:9">
      <c r="A10" s="1" t="s">
        <v>47</v>
      </c>
      <c r="B10" s="1" t="s">
        <v>9</v>
      </c>
      <c r="C10" s="1" t="s">
        <v>21</v>
      </c>
      <c r="F10">
        <v>6.3133623555071088</v>
      </c>
      <c r="G10">
        <v>11.690750151828025</v>
      </c>
    </row>
    <row r="11" spans="1:9">
      <c r="A11" s="1" t="s">
        <v>47</v>
      </c>
      <c r="B11" s="1" t="s">
        <v>10</v>
      </c>
      <c r="C11" s="1" t="s">
        <v>21</v>
      </c>
      <c r="F11">
        <v>6.7370141394463783</v>
      </c>
      <c r="G11">
        <v>13.690994304130042</v>
      </c>
    </row>
    <row r="12" spans="1:9">
      <c r="A12" s="1" t="s">
        <v>47</v>
      </c>
      <c r="B12" s="1" t="s">
        <v>11</v>
      </c>
      <c r="C12" s="1" t="s">
        <v>21</v>
      </c>
      <c r="F12">
        <v>7.5107992628431655</v>
      </c>
      <c r="G12">
        <v>15.810286471176097</v>
      </c>
    </row>
    <row r="13" spans="1:9">
      <c r="A13" s="1" t="s">
        <v>47</v>
      </c>
      <c r="B13" s="1" t="s">
        <v>12</v>
      </c>
      <c r="C13" s="1" t="s">
        <v>21</v>
      </c>
      <c r="F13">
        <v>7.9374913472169277</v>
      </c>
      <c r="G13">
        <v>18.646562179412534</v>
      </c>
    </row>
    <row r="14" spans="1:9">
      <c r="A14" s="1" t="s">
        <v>47</v>
      </c>
      <c r="B14" s="1" t="s">
        <v>13</v>
      </c>
      <c r="C14" s="1" t="s">
        <v>21</v>
      </c>
      <c r="F14">
        <v>8.5654471857439205</v>
      </c>
      <c r="G14">
        <v>21.654205209000001</v>
      </c>
    </row>
    <row r="15" spans="1:9">
      <c r="A15" s="1" t="s">
        <v>47</v>
      </c>
      <c r="B15" s="1" t="s">
        <v>14</v>
      </c>
      <c r="C15" s="1" t="s">
        <v>21</v>
      </c>
      <c r="F15">
        <v>10.637873154892562</v>
      </c>
      <c r="G15">
        <v>24.106131875152364</v>
      </c>
    </row>
    <row r="16" spans="1:9">
      <c r="A16" s="1" t="s">
        <v>47</v>
      </c>
      <c r="B16" s="1" t="s">
        <v>15</v>
      </c>
      <c r="C16" s="1" t="s">
        <v>21</v>
      </c>
      <c r="F16">
        <v>11.794709575709126</v>
      </c>
      <c r="G16">
        <v>29.308391139927171</v>
      </c>
    </row>
    <row r="17" spans="1:8">
      <c r="A17" s="1" t="s">
        <v>47</v>
      </c>
      <c r="B17" s="1" t="s">
        <v>16</v>
      </c>
      <c r="C17" s="1" t="s">
        <v>21</v>
      </c>
      <c r="F17">
        <v>13.694294419510237</v>
      </c>
      <c r="G17">
        <v>34.717016324454221</v>
      </c>
    </row>
    <row r="18" spans="1:8">
      <c r="A18" s="1" t="s">
        <v>47</v>
      </c>
      <c r="B18" s="1" t="s">
        <v>17</v>
      </c>
      <c r="C18" s="1" t="s">
        <v>21</v>
      </c>
      <c r="F18">
        <v>17.734306016759273</v>
      </c>
      <c r="G18">
        <v>38.866522170000003</v>
      </c>
    </row>
    <row r="19" spans="1:8">
      <c r="A19" s="1" t="s">
        <v>22</v>
      </c>
      <c r="B19" s="1" t="s">
        <v>6</v>
      </c>
      <c r="C19" s="1" t="s">
        <v>21</v>
      </c>
      <c r="H19">
        <v>3.3252121697462636E-3</v>
      </c>
    </row>
    <row r="20" spans="1:8">
      <c r="A20" s="1" t="s">
        <v>22</v>
      </c>
      <c r="B20" s="1" t="s">
        <v>7</v>
      </c>
      <c r="C20" s="1" t="s">
        <v>21</v>
      </c>
      <c r="H20">
        <v>4.7985793324831029E-2</v>
      </c>
    </row>
    <row r="21" spans="1:8">
      <c r="A21" s="1" t="s">
        <v>22</v>
      </c>
      <c r="B21" s="1" t="s">
        <v>8</v>
      </c>
      <c r="C21" s="1" t="s">
        <v>21</v>
      </c>
      <c r="H21">
        <v>0.16124580342177772</v>
      </c>
    </row>
    <row r="22" spans="1:8">
      <c r="A22" s="1" t="s">
        <v>22</v>
      </c>
      <c r="B22" s="1" t="s">
        <v>9</v>
      </c>
      <c r="C22" s="1" t="s">
        <v>21</v>
      </c>
      <c r="H22">
        <v>0.24550901410612891</v>
      </c>
    </row>
    <row r="23" spans="1:8">
      <c r="A23" s="1" t="s">
        <v>22</v>
      </c>
      <c r="B23" s="1" t="s">
        <v>10</v>
      </c>
      <c r="C23" s="1" t="s">
        <v>21</v>
      </c>
      <c r="H23">
        <v>0.34135704912521081</v>
      </c>
    </row>
    <row r="24" spans="1:8">
      <c r="A24" s="1" t="s">
        <v>22</v>
      </c>
      <c r="B24" s="1" t="s">
        <v>11</v>
      </c>
      <c r="C24" s="1" t="s">
        <v>21</v>
      </c>
      <c r="H24">
        <v>0.51012962843441789</v>
      </c>
    </row>
    <row r="25" spans="1:8">
      <c r="A25" s="1" t="s">
        <v>22</v>
      </c>
      <c r="B25" s="1" t="s">
        <v>12</v>
      </c>
      <c r="C25" s="1" t="s">
        <v>21</v>
      </c>
      <c r="H25">
        <v>0.73998494124166025</v>
      </c>
    </row>
    <row r="26" spans="1:8">
      <c r="A26" s="1" t="s">
        <v>22</v>
      </c>
      <c r="B26" s="1" t="s">
        <v>13</v>
      </c>
      <c r="C26" s="1" t="s">
        <v>21</v>
      </c>
      <c r="H26">
        <v>1.1359240610788002</v>
      </c>
    </row>
    <row r="27" spans="1:8">
      <c r="A27" s="1" t="s">
        <v>22</v>
      </c>
      <c r="B27" s="1" t="s">
        <v>14</v>
      </c>
      <c r="C27" s="1" t="s">
        <v>21</v>
      </c>
      <c r="H27">
        <v>2.1212868388408985</v>
      </c>
    </row>
    <row r="28" spans="1:8">
      <c r="A28" s="1" t="s">
        <v>22</v>
      </c>
      <c r="B28" s="1" t="s">
        <v>15</v>
      </c>
      <c r="C28" s="1" t="s">
        <v>21</v>
      </c>
      <c r="H28">
        <v>3.0399498856486407</v>
      </c>
    </row>
    <row r="29" spans="1:8">
      <c r="A29" s="1" t="s">
        <v>22</v>
      </c>
      <c r="B29" s="1" t="s">
        <v>16</v>
      </c>
      <c r="C29" s="1" t="s">
        <v>21</v>
      </c>
      <c r="H29">
        <v>6.0952283251308232</v>
      </c>
    </row>
    <row r="30" spans="1:8">
      <c r="A30" s="1" t="s">
        <v>22</v>
      </c>
      <c r="B30" s="1" t="s">
        <v>17</v>
      </c>
      <c r="C30" s="1" t="s">
        <v>21</v>
      </c>
      <c r="H30">
        <v>59.138353322776311</v>
      </c>
    </row>
    <row r="31" spans="1:8">
      <c r="A31" s="1" t="s">
        <v>48</v>
      </c>
      <c r="B31" s="1" t="s">
        <v>14</v>
      </c>
      <c r="C31" s="1" t="s">
        <v>21</v>
      </c>
      <c r="H31">
        <v>1.3966615093284374</v>
      </c>
    </row>
    <row r="32" spans="1:8">
      <c r="A32" s="1" t="s">
        <v>48</v>
      </c>
      <c r="B32" s="1" t="s">
        <v>15</v>
      </c>
      <c r="C32" s="1" t="s">
        <v>21</v>
      </c>
      <c r="H32">
        <v>1.6759715926690069</v>
      </c>
    </row>
    <row r="33" spans="1:8">
      <c r="A33" s="1" t="s">
        <v>48</v>
      </c>
      <c r="B33" s="1" t="s">
        <v>16</v>
      </c>
      <c r="C33" s="1" t="s">
        <v>21</v>
      </c>
      <c r="H33">
        <v>2.1385898255553264</v>
      </c>
    </row>
    <row r="34" spans="1:8">
      <c r="A34" s="1" t="s">
        <v>48</v>
      </c>
      <c r="B34" s="1" t="s">
        <v>17</v>
      </c>
      <c r="C34" s="1" t="s">
        <v>21</v>
      </c>
      <c r="H34">
        <v>3.2609620636279999</v>
      </c>
    </row>
    <row r="35" spans="1:8">
      <c r="A35" s="1" t="s">
        <v>49</v>
      </c>
      <c r="B35" s="1" t="s">
        <v>1</v>
      </c>
      <c r="C35" s="1" t="s">
        <v>21</v>
      </c>
      <c r="D35">
        <v>6.0092416635497701</v>
      </c>
    </row>
    <row r="36" spans="1:8">
      <c r="A36" s="1" t="s">
        <v>49</v>
      </c>
      <c r="B36" s="1" t="s">
        <v>2</v>
      </c>
      <c r="C36" s="1" t="s">
        <v>21</v>
      </c>
      <c r="D36">
        <v>5.8165190695560005</v>
      </c>
    </row>
    <row r="37" spans="1:8">
      <c r="A37" s="1" t="s">
        <v>49</v>
      </c>
      <c r="B37" s="1" t="s">
        <v>3</v>
      </c>
      <c r="C37" s="1" t="s">
        <v>21</v>
      </c>
      <c r="D37">
        <v>5.7025193270983863</v>
      </c>
      <c r="E37">
        <v>1.0102715637282402</v>
      </c>
    </row>
    <row r="38" spans="1:8">
      <c r="A38" s="1" t="s">
        <v>49</v>
      </c>
      <c r="B38" s="1" t="s">
        <v>4</v>
      </c>
      <c r="C38" s="1" t="s">
        <v>21</v>
      </c>
      <c r="D38">
        <v>5.5150435344062698</v>
      </c>
      <c r="E38">
        <v>1.0576017678603977</v>
      </c>
    </row>
    <row r="39" spans="1:8">
      <c r="A39" s="1" t="s">
        <v>49</v>
      </c>
      <c r="B39" s="1" t="s">
        <v>5</v>
      </c>
      <c r="C39" s="1" t="s">
        <v>21</v>
      </c>
      <c r="D39">
        <v>5.2891963616026318</v>
      </c>
      <c r="E39">
        <v>1.1047276493556766</v>
      </c>
    </row>
    <row r="40" spans="1:8">
      <c r="A40" s="1" t="s">
        <v>49</v>
      </c>
      <c r="B40" s="1" t="s">
        <v>6</v>
      </c>
      <c r="C40" s="1" t="s">
        <v>21</v>
      </c>
      <c r="D40">
        <v>5.0384165697008152</v>
      </c>
      <c r="E40">
        <v>1.1474703475757813</v>
      </c>
    </row>
    <row r="41" spans="1:8">
      <c r="A41" s="1" t="s">
        <v>49</v>
      </c>
      <c r="B41" s="1" t="s">
        <v>7</v>
      </c>
      <c r="C41" s="1" t="s">
        <v>21</v>
      </c>
      <c r="D41">
        <v>4.8398412222357825</v>
      </c>
      <c r="E41">
        <v>1.0623752531422914</v>
      </c>
    </row>
    <row r="42" spans="1:8">
      <c r="A42" s="1" t="s">
        <v>49</v>
      </c>
      <c r="B42" s="1" t="s">
        <v>8</v>
      </c>
      <c r="C42" s="1" t="s">
        <v>21</v>
      </c>
      <c r="D42">
        <v>4.646984372532609</v>
      </c>
    </row>
    <row r="43" spans="1:8">
      <c r="A43" s="1" t="s">
        <v>49</v>
      </c>
      <c r="B43" s="1" t="s">
        <v>9</v>
      </c>
      <c r="C43" s="1" t="s">
        <v>21</v>
      </c>
      <c r="D43">
        <v>4.3738484704225105</v>
      </c>
    </row>
    <row r="44" spans="1:8">
      <c r="A44" s="1" t="s">
        <v>49</v>
      </c>
      <c r="B44" s="1" t="s">
        <v>10</v>
      </c>
      <c r="C44" s="1" t="s">
        <v>21</v>
      </c>
      <c r="D44">
        <v>4.0927108952729006</v>
      </c>
    </row>
    <row r="45" spans="1:8">
      <c r="A45" s="1" t="s">
        <v>49</v>
      </c>
      <c r="B45" s="1" t="s">
        <v>11</v>
      </c>
      <c r="C45" s="1" t="s">
        <v>21</v>
      </c>
      <c r="D45">
        <v>3.7663630696015278</v>
      </c>
    </row>
    <row r="46" spans="1:8">
      <c r="A46" s="1" t="s">
        <v>49</v>
      </c>
      <c r="B46" s="1" t="s">
        <v>12</v>
      </c>
      <c r="C46" s="1" t="s">
        <v>21</v>
      </c>
      <c r="D46">
        <v>3.3843021166408258</v>
      </c>
      <c r="E46">
        <v>1.0164671153763023</v>
      </c>
    </row>
    <row r="47" spans="1:8">
      <c r="A47" s="1" t="s">
        <v>49</v>
      </c>
      <c r="B47" s="1" t="s">
        <v>13</v>
      </c>
      <c r="C47" s="1" t="s">
        <v>21</v>
      </c>
      <c r="D47">
        <v>2.9964947286760002</v>
      </c>
      <c r="E47">
        <v>1.0160547002735341</v>
      </c>
    </row>
    <row r="48" spans="1:8">
      <c r="A48" s="1" t="s">
        <v>49</v>
      </c>
      <c r="B48" s="1" t="s">
        <v>14</v>
      </c>
      <c r="C48" s="1" t="s">
        <v>21</v>
      </c>
      <c r="D48">
        <v>2.4341570537919348</v>
      </c>
    </row>
    <row r="49" spans="1:4">
      <c r="A49" s="1" t="s">
        <v>49</v>
      </c>
      <c r="B49" s="1" t="s">
        <v>15</v>
      </c>
      <c r="C49" s="1" t="s">
        <v>21</v>
      </c>
      <c r="D49">
        <v>1.821537825350084</v>
      </c>
    </row>
    <row r="50" spans="1:4">
      <c r="A50" s="1" t="s">
        <v>50</v>
      </c>
      <c r="B50" s="1" t="s">
        <v>1</v>
      </c>
      <c r="C50" s="1" t="s">
        <v>21</v>
      </c>
      <c r="D50">
        <v>12.344626088157581</v>
      </c>
    </row>
    <row r="51" spans="1:4">
      <c r="A51" s="1" t="s">
        <v>50</v>
      </c>
      <c r="B51" s="1" t="s">
        <v>2</v>
      </c>
      <c r="C51" s="1" t="s">
        <v>21</v>
      </c>
      <c r="D51">
        <v>11.54308297562236</v>
      </c>
    </row>
    <row r="52" spans="1:4">
      <c r="A52" s="1" t="s">
        <v>50</v>
      </c>
      <c r="B52" s="1" t="s">
        <v>3</v>
      </c>
      <c r="C52" s="1" t="s">
        <v>21</v>
      </c>
      <c r="D52">
        <v>10.746561334549467</v>
      </c>
    </row>
    <row r="53" spans="1:4">
      <c r="A53" s="1" t="s">
        <v>50</v>
      </c>
      <c r="B53" s="1" t="s">
        <v>4</v>
      </c>
      <c r="C53" s="1" t="s">
        <v>21</v>
      </c>
      <c r="D53">
        <v>9.9564968833610425</v>
      </c>
    </row>
    <row r="54" spans="1:4">
      <c r="A54" s="1" t="s">
        <v>50</v>
      </c>
      <c r="B54" s="1" t="s">
        <v>5</v>
      </c>
      <c r="C54" s="1" t="s">
        <v>21</v>
      </c>
      <c r="D54">
        <v>9.162761054069815</v>
      </c>
    </row>
    <row r="55" spans="1:4">
      <c r="A55" s="1" t="s">
        <v>50</v>
      </c>
      <c r="B55" s="1" t="s">
        <v>6</v>
      </c>
      <c r="C55" s="1" t="s">
        <v>21</v>
      </c>
      <c r="D55">
        <v>8.3579716453467192</v>
      </c>
    </row>
    <row r="56" spans="1:4">
      <c r="A56" s="1" t="s">
        <v>50</v>
      </c>
      <c r="B56" s="1" t="s">
        <v>7</v>
      </c>
      <c r="C56" s="1" t="s">
        <v>21</v>
      </c>
      <c r="D56">
        <v>7.5766272199839273</v>
      </c>
    </row>
    <row r="57" spans="1:4">
      <c r="A57" s="1" t="s">
        <v>50</v>
      </c>
      <c r="B57" s="1" t="s">
        <v>8</v>
      </c>
      <c r="C57" s="1" t="s">
        <v>21</v>
      </c>
      <c r="D57">
        <v>6.8010997408340641</v>
      </c>
    </row>
    <row r="58" spans="1:4">
      <c r="A58" s="1" t="s">
        <v>50</v>
      </c>
      <c r="B58" s="1" t="s">
        <v>9</v>
      </c>
      <c r="C58" s="1" t="s">
        <v>21</v>
      </c>
      <c r="D58">
        <v>6.0074968890820939</v>
      </c>
    </row>
    <row r="59" spans="1:4">
      <c r="A59" s="1" t="s">
        <v>50</v>
      </c>
      <c r="B59" s="1" t="s">
        <v>10</v>
      </c>
      <c r="C59" s="1" t="s">
        <v>21</v>
      </c>
      <c r="D59">
        <v>5.2159816276311783</v>
      </c>
    </row>
    <row r="60" spans="1:4">
      <c r="A60" s="1" t="s">
        <v>50</v>
      </c>
      <c r="B60" s="1" t="s">
        <v>11</v>
      </c>
      <c r="C60" s="1" t="s">
        <v>21</v>
      </c>
      <c r="D60">
        <v>4.4228087149625024</v>
      </c>
    </row>
    <row r="61" spans="1:4">
      <c r="A61" s="1" t="s">
        <v>50</v>
      </c>
      <c r="B61" s="1" t="s">
        <v>12</v>
      </c>
      <c r="C61" s="1" t="s">
        <v>21</v>
      </c>
      <c r="D61">
        <v>3.6160649680438275</v>
      </c>
    </row>
    <row r="62" spans="1:4">
      <c r="A62" s="1" t="s">
        <v>50</v>
      </c>
      <c r="B62" s="1" t="s">
        <v>13</v>
      </c>
      <c r="C62" s="1" t="s">
        <v>21</v>
      </c>
      <c r="D62">
        <v>2.8303947639449327</v>
      </c>
    </row>
    <row r="63" spans="1:4">
      <c r="A63" s="1" t="s">
        <v>50</v>
      </c>
      <c r="B63" s="1" t="s">
        <v>14</v>
      </c>
      <c r="C63" s="1" t="s">
        <v>21</v>
      </c>
      <c r="D63">
        <v>2.0534556573402059</v>
      </c>
    </row>
    <row r="64" spans="1:4">
      <c r="A64" s="1" t="s">
        <v>50</v>
      </c>
      <c r="B64" s="1" t="s">
        <v>15</v>
      </c>
      <c r="C64" s="1" t="s">
        <v>21</v>
      </c>
      <c r="D64">
        <v>1.2636099153343077</v>
      </c>
    </row>
    <row r="65" spans="1:9">
      <c r="A65" s="1" t="s">
        <v>23</v>
      </c>
      <c r="B65" s="1" t="s">
        <v>1</v>
      </c>
      <c r="C65" s="1" t="s">
        <v>21</v>
      </c>
      <c r="I65">
        <v>24.74104809361501</v>
      </c>
    </row>
    <row r="66" spans="1:9">
      <c r="A66" s="1" t="s">
        <v>23</v>
      </c>
      <c r="B66" s="1" t="s">
        <v>2</v>
      </c>
      <c r="C66" s="1" t="s">
        <v>21</v>
      </c>
      <c r="I66">
        <v>25.121469671608917</v>
      </c>
    </row>
    <row r="67" spans="1:9">
      <c r="A67" s="1" t="s">
        <v>23</v>
      </c>
      <c r="B67" s="1" t="s">
        <v>3</v>
      </c>
      <c r="C67" s="1" t="s">
        <v>21</v>
      </c>
      <c r="I67">
        <v>25.549413047331921</v>
      </c>
    </row>
    <row r="68" spans="1:9">
      <c r="A68" s="1" t="s">
        <v>23</v>
      </c>
      <c r="B68" s="1" t="s">
        <v>4</v>
      </c>
      <c r="C68" s="1" t="s">
        <v>21</v>
      </c>
      <c r="I68">
        <v>26.104690120197628</v>
      </c>
    </row>
    <row r="69" spans="1:9">
      <c r="A69" s="1" t="s">
        <v>23</v>
      </c>
      <c r="B69" s="1" t="s">
        <v>5</v>
      </c>
      <c r="C69" s="1" t="s">
        <v>21</v>
      </c>
      <c r="I69">
        <v>26.719669156195465</v>
      </c>
    </row>
    <row r="70" spans="1:9">
      <c r="A70" s="1" t="s">
        <v>23</v>
      </c>
      <c r="B70" s="1" t="s">
        <v>6</v>
      </c>
      <c r="C70" s="1" t="s">
        <v>21</v>
      </c>
      <c r="I70">
        <v>27.434588117984248</v>
      </c>
    </row>
    <row r="71" spans="1:9">
      <c r="A71" s="1" t="s">
        <v>23</v>
      </c>
      <c r="B71" s="1" t="s">
        <v>7</v>
      </c>
      <c r="C71" s="1" t="s">
        <v>21</v>
      </c>
      <c r="I71">
        <v>28.265398288975014</v>
      </c>
    </row>
    <row r="72" spans="1:9">
      <c r="A72" s="1" t="s">
        <v>23</v>
      </c>
      <c r="B72" s="1" t="s">
        <v>8</v>
      </c>
      <c r="C72" s="1" t="s">
        <v>21</v>
      </c>
      <c r="I72">
        <v>29.298035996875665</v>
      </c>
    </row>
    <row r="73" spans="1:9">
      <c r="A73" s="1" t="s">
        <v>23</v>
      </c>
      <c r="B73" s="1" t="s">
        <v>9</v>
      </c>
      <c r="C73" s="1" t="s">
        <v>21</v>
      </c>
      <c r="I73">
        <v>30.587968241579922</v>
      </c>
    </row>
    <row r="74" spans="1:9">
      <c r="A74" s="1" t="s">
        <v>23</v>
      </c>
      <c r="B74" s="1" t="s">
        <v>10</v>
      </c>
      <c r="C74" s="1" t="s">
        <v>21</v>
      </c>
      <c r="I74">
        <v>32.186222461709043</v>
      </c>
    </row>
    <row r="75" spans="1:9">
      <c r="A75" s="1" t="s">
        <v>23</v>
      </c>
      <c r="B75" s="1" t="s">
        <v>11</v>
      </c>
      <c r="C75" s="1" t="s">
        <v>21</v>
      </c>
      <c r="I75">
        <v>34.303342523127988</v>
      </c>
    </row>
    <row r="76" spans="1:9">
      <c r="A76" s="1" t="s">
        <v>23</v>
      </c>
      <c r="B76" s="1" t="s">
        <v>12</v>
      </c>
      <c r="C76" s="1" t="s">
        <v>21</v>
      </c>
      <c r="I76">
        <v>36.86176283463805</v>
      </c>
    </row>
    <row r="77" spans="1:9">
      <c r="A77" s="1" t="s">
        <v>23</v>
      </c>
      <c r="B77" s="1" t="s">
        <v>13</v>
      </c>
      <c r="C77" s="1" t="s">
        <v>21</v>
      </c>
      <c r="I77">
        <v>39.939815752827236</v>
      </c>
    </row>
    <row r="78" spans="1:9">
      <c r="A78" s="1" t="s">
        <v>23</v>
      </c>
      <c r="B78" s="1" t="s">
        <v>14</v>
      </c>
      <c r="C78" s="1" t="s">
        <v>21</v>
      </c>
      <c r="I78">
        <v>44.451292277251156</v>
      </c>
    </row>
    <row r="79" spans="1:9">
      <c r="A79" s="1" t="s">
        <v>23</v>
      </c>
      <c r="B79" s="1" t="s">
        <v>15</v>
      </c>
      <c r="C79" s="1" t="s">
        <v>21</v>
      </c>
      <c r="I79">
        <v>50.615133385741352</v>
      </c>
    </row>
    <row r="80" spans="1:9">
      <c r="A80" s="1" t="s">
        <v>23</v>
      </c>
      <c r="B80" s="1" t="s">
        <v>16</v>
      </c>
      <c r="C80" s="1" t="s">
        <v>21</v>
      </c>
      <c r="I80">
        <v>59.82348756342698</v>
      </c>
    </row>
    <row r="81" spans="1:9">
      <c r="A81" s="1" t="s">
        <v>23</v>
      </c>
      <c r="B81" s="1" t="s">
        <v>17</v>
      </c>
      <c r="C81" s="1" t="s">
        <v>21</v>
      </c>
      <c r="I81">
        <v>119.06465860044469</v>
      </c>
    </row>
    <row r="82" spans="1:9">
      <c r="A82" s="1"/>
      <c r="B82" s="1"/>
      <c r="C82" s="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H54"/>
  <sheetViews>
    <sheetView workbookViewId="0">
      <selection activeCell="B8" sqref="B8"/>
    </sheetView>
  </sheetViews>
  <sheetFormatPr baseColWidth="10" defaultRowHeight="15"/>
  <cols>
    <col min="1" max="1" width="41.140625" customWidth="1"/>
  </cols>
  <sheetData>
    <row r="2" spans="1:8">
      <c r="D2" s="1" t="s">
        <v>26</v>
      </c>
      <c r="E2" s="1" t="s">
        <v>27</v>
      </c>
      <c r="F2" s="1" t="s">
        <v>24</v>
      </c>
      <c r="H2" s="1"/>
    </row>
    <row r="3" spans="1:8">
      <c r="B3">
        <v>20</v>
      </c>
      <c r="C3" s="1" t="s">
        <v>21</v>
      </c>
      <c r="D3" s="1"/>
      <c r="E3" s="1"/>
      <c r="F3" s="1">
        <v>0</v>
      </c>
      <c r="G3">
        <f>B3/100</f>
        <v>0.2</v>
      </c>
      <c r="H3" s="1"/>
    </row>
    <row r="4" spans="1:8">
      <c r="A4" s="1" t="s">
        <v>51</v>
      </c>
      <c r="B4" s="1" t="s">
        <v>2</v>
      </c>
      <c r="C4" s="1" t="s">
        <v>21</v>
      </c>
      <c r="D4" s="1"/>
      <c r="E4" s="1"/>
      <c r="F4" s="1">
        <v>0</v>
      </c>
      <c r="G4">
        <f t="shared" ref="G4:G19" si="0">B4/100</f>
        <v>0.25</v>
      </c>
      <c r="H4" s="1"/>
    </row>
    <row r="5" spans="1:8">
      <c r="A5" s="1" t="s">
        <v>51</v>
      </c>
      <c r="B5" s="1" t="s">
        <v>3</v>
      </c>
      <c r="C5" s="1" t="s">
        <v>21</v>
      </c>
      <c r="D5" s="1"/>
      <c r="E5" s="1"/>
      <c r="F5" s="1">
        <v>0</v>
      </c>
      <c r="G5">
        <f t="shared" si="0"/>
        <v>0.3</v>
      </c>
      <c r="H5" s="1"/>
    </row>
    <row r="6" spans="1:8">
      <c r="A6" s="1" t="s">
        <v>51</v>
      </c>
      <c r="B6" s="1" t="s">
        <v>4</v>
      </c>
      <c r="C6" s="1" t="s">
        <v>21</v>
      </c>
      <c r="D6" s="1"/>
      <c r="E6" s="1"/>
      <c r="F6" s="1">
        <v>0</v>
      </c>
      <c r="G6">
        <f t="shared" si="0"/>
        <v>0.35</v>
      </c>
      <c r="H6" s="1"/>
    </row>
    <row r="7" spans="1:8">
      <c r="A7" s="1" t="s">
        <v>51</v>
      </c>
      <c r="B7" s="1" t="s">
        <v>5</v>
      </c>
      <c r="C7" s="1" t="s">
        <v>21</v>
      </c>
      <c r="D7" s="1"/>
      <c r="E7" s="1"/>
      <c r="F7" s="1">
        <v>0</v>
      </c>
      <c r="G7">
        <f t="shared" si="0"/>
        <v>0.4</v>
      </c>
      <c r="H7" s="1"/>
    </row>
    <row r="8" spans="1:8">
      <c r="A8" s="1" t="s">
        <v>51</v>
      </c>
      <c r="B8" s="1" t="s">
        <v>6</v>
      </c>
      <c r="C8" s="1" t="s">
        <v>21</v>
      </c>
      <c r="D8" s="1"/>
      <c r="E8" s="1"/>
      <c r="F8" s="1">
        <v>0</v>
      </c>
      <c r="G8">
        <f t="shared" si="0"/>
        <v>0.45</v>
      </c>
      <c r="H8" s="1"/>
    </row>
    <row r="9" spans="1:8">
      <c r="A9" s="1" t="s">
        <v>51</v>
      </c>
      <c r="B9" s="1" t="s">
        <v>7</v>
      </c>
      <c r="C9" s="1" t="s">
        <v>21</v>
      </c>
      <c r="F9">
        <v>8.8565067209099464</v>
      </c>
      <c r="G9">
        <f t="shared" si="0"/>
        <v>0.5</v>
      </c>
    </row>
    <row r="10" spans="1:8">
      <c r="A10" s="1" t="s">
        <v>51</v>
      </c>
      <c r="B10" s="1" t="s">
        <v>8</v>
      </c>
      <c r="C10" s="1" t="s">
        <v>21</v>
      </c>
      <c r="F10">
        <v>29.760361198082308</v>
      </c>
      <c r="G10">
        <f t="shared" si="0"/>
        <v>0.55000000000000004</v>
      </c>
    </row>
    <row r="11" spans="1:8">
      <c r="A11" s="1" t="s">
        <v>51</v>
      </c>
      <c r="B11" s="1" t="s">
        <v>9</v>
      </c>
      <c r="C11" s="1" t="s">
        <v>21</v>
      </c>
      <c r="F11">
        <v>45.312416088570785</v>
      </c>
      <c r="G11">
        <f t="shared" si="0"/>
        <v>0.6</v>
      </c>
    </row>
    <row r="12" spans="1:8">
      <c r="A12" s="1" t="s">
        <v>51</v>
      </c>
      <c r="B12" s="1" t="s">
        <v>10</v>
      </c>
      <c r="C12" s="1" t="s">
        <v>21</v>
      </c>
      <c r="F12">
        <v>63.002626201096831</v>
      </c>
      <c r="G12">
        <f t="shared" si="0"/>
        <v>0.65</v>
      </c>
    </row>
    <row r="13" spans="1:8">
      <c r="A13" s="1" t="s">
        <v>51</v>
      </c>
      <c r="B13" s="1" t="s">
        <v>11</v>
      </c>
      <c r="C13" s="1" t="s">
        <v>21</v>
      </c>
      <c r="F13">
        <v>94.152168167381774</v>
      </c>
      <c r="G13">
        <f t="shared" si="0"/>
        <v>0.7</v>
      </c>
    </row>
    <row r="14" spans="1:8">
      <c r="A14" s="1" t="s">
        <v>51</v>
      </c>
      <c r="B14" s="1" t="s">
        <v>12</v>
      </c>
      <c r="C14" s="1" t="s">
        <v>21</v>
      </c>
      <c r="F14">
        <v>136.57545601288638</v>
      </c>
      <c r="G14">
        <f t="shared" si="0"/>
        <v>0.75</v>
      </c>
    </row>
    <row r="15" spans="1:8">
      <c r="A15" s="1" t="s">
        <v>51</v>
      </c>
      <c r="B15" s="1" t="s">
        <v>13</v>
      </c>
      <c r="C15" s="1" t="s">
        <v>21</v>
      </c>
      <c r="F15">
        <v>209.65203207720731</v>
      </c>
      <c r="G15">
        <f t="shared" si="0"/>
        <v>0.8</v>
      </c>
    </row>
    <row r="16" spans="1:8">
      <c r="A16" s="1" t="s">
        <v>51</v>
      </c>
      <c r="B16" s="1" t="s">
        <v>14</v>
      </c>
      <c r="C16" s="1" t="s">
        <v>21</v>
      </c>
      <c r="F16">
        <v>391.5156933635709</v>
      </c>
      <c r="G16">
        <f t="shared" si="0"/>
        <v>0.85</v>
      </c>
    </row>
    <row r="17" spans="1:8">
      <c r="A17" s="1" t="s">
        <v>51</v>
      </c>
      <c r="B17" s="1" t="s">
        <v>15</v>
      </c>
      <c r="C17" s="1" t="s">
        <v>21</v>
      </c>
      <c r="F17">
        <v>561.06890660792089</v>
      </c>
      <c r="G17">
        <f t="shared" si="0"/>
        <v>0.9</v>
      </c>
    </row>
    <row r="18" spans="1:8">
      <c r="A18" s="1" t="s">
        <v>51</v>
      </c>
      <c r="B18" s="1" t="s">
        <v>16</v>
      </c>
      <c r="C18" s="1" t="s">
        <v>21</v>
      </c>
      <c r="F18">
        <v>1124.9669305575017</v>
      </c>
      <c r="G18">
        <f t="shared" si="0"/>
        <v>0.95</v>
      </c>
    </row>
    <row r="19" spans="1:8">
      <c r="A19" s="1" t="s">
        <v>51</v>
      </c>
      <c r="B19" s="1" t="s">
        <v>17</v>
      </c>
      <c r="C19" s="1" t="s">
        <v>21</v>
      </c>
      <c r="F19">
        <v>10914.880996573787</v>
      </c>
      <c r="G19">
        <f t="shared" si="0"/>
        <v>1</v>
      </c>
    </row>
    <row r="20" spans="1:8">
      <c r="B20">
        <v>20</v>
      </c>
      <c r="C20" s="1" t="s">
        <v>21</v>
      </c>
      <c r="D20" s="1"/>
      <c r="E20" s="1"/>
      <c r="F20" s="1">
        <v>0</v>
      </c>
      <c r="H20" s="1"/>
    </row>
    <row r="21" spans="1:8">
      <c r="A21" s="1" t="s">
        <v>51</v>
      </c>
      <c r="B21" s="1" t="s">
        <v>2</v>
      </c>
      <c r="C21" s="1" t="s">
        <v>21</v>
      </c>
      <c r="D21" s="1"/>
      <c r="E21" s="1"/>
      <c r="F21" s="1">
        <v>0</v>
      </c>
      <c r="H21" s="1"/>
    </row>
    <row r="22" spans="1:8">
      <c r="A22" s="1" t="s">
        <v>51</v>
      </c>
      <c r="B22" s="1" t="s">
        <v>3</v>
      </c>
      <c r="C22" s="1" t="s">
        <v>21</v>
      </c>
      <c r="D22" s="1"/>
      <c r="E22" s="1"/>
      <c r="F22" s="1">
        <v>0</v>
      </c>
      <c r="H22" s="1"/>
    </row>
    <row r="23" spans="1:8">
      <c r="A23" s="1" t="s">
        <v>51</v>
      </c>
      <c r="B23" s="1" t="s">
        <v>4</v>
      </c>
      <c r="C23" s="1" t="s">
        <v>21</v>
      </c>
      <c r="D23" s="1"/>
      <c r="E23" s="1"/>
      <c r="F23" s="1">
        <v>0</v>
      </c>
      <c r="H23" s="1"/>
    </row>
    <row r="24" spans="1:8">
      <c r="A24" s="1" t="s">
        <v>51</v>
      </c>
      <c r="B24" s="1" t="s">
        <v>5</v>
      </c>
      <c r="C24" s="1" t="s">
        <v>21</v>
      </c>
      <c r="D24" s="1"/>
      <c r="E24" s="1"/>
      <c r="F24" s="1">
        <v>0</v>
      </c>
      <c r="H24" s="1"/>
    </row>
    <row r="25" spans="1:8">
      <c r="A25" s="1" t="s">
        <v>51</v>
      </c>
      <c r="B25" s="1" t="s">
        <v>6</v>
      </c>
      <c r="C25" s="1" t="s">
        <v>21</v>
      </c>
      <c r="D25" s="1"/>
      <c r="E25" s="1"/>
      <c r="F25" s="1">
        <v>0</v>
      </c>
      <c r="H25" s="1"/>
    </row>
    <row r="26" spans="1:8">
      <c r="A26" s="1" t="s">
        <v>52</v>
      </c>
      <c r="B26" s="1" t="s">
        <v>7</v>
      </c>
      <c r="C26" s="1" t="s">
        <v>21</v>
      </c>
      <c r="F26">
        <v>2.7008125327961325</v>
      </c>
    </row>
    <row r="27" spans="1:8">
      <c r="A27" s="1" t="s">
        <v>52</v>
      </c>
      <c r="B27" s="1" t="s">
        <v>8</v>
      </c>
      <c r="C27" s="1" t="s">
        <v>21</v>
      </c>
      <c r="F27">
        <v>6.4196097352863086</v>
      </c>
    </row>
    <row r="28" spans="1:8">
      <c r="A28" s="1" t="s">
        <v>52</v>
      </c>
      <c r="B28" s="1" t="s">
        <v>9</v>
      </c>
      <c r="C28" s="1" t="s">
        <v>21</v>
      </c>
      <c r="F28">
        <v>8.1074343678988559</v>
      </c>
    </row>
    <row r="29" spans="1:8">
      <c r="A29" s="1" t="s">
        <v>52</v>
      </c>
      <c r="B29" s="1" t="s">
        <v>10</v>
      </c>
      <c r="C29" s="1" t="s">
        <v>21</v>
      </c>
      <c r="F29">
        <v>10.199577289157723</v>
      </c>
    </row>
    <row r="30" spans="1:8">
      <c r="A30" s="1" t="s">
        <v>52</v>
      </c>
      <c r="B30" s="1" t="s">
        <v>11</v>
      </c>
      <c r="C30" s="1" t="s">
        <v>21</v>
      </c>
      <c r="F30">
        <v>12.256004779575044</v>
      </c>
    </row>
    <row r="31" spans="1:8">
      <c r="A31" s="1" t="s">
        <v>52</v>
      </c>
      <c r="B31" s="1" t="s">
        <v>12</v>
      </c>
      <c r="C31" s="1" t="s">
        <v>21</v>
      </c>
      <c r="F31">
        <v>14.890981014137127</v>
      </c>
    </row>
    <row r="32" spans="1:8">
      <c r="A32" s="1" t="s">
        <v>52</v>
      </c>
      <c r="B32" s="1" t="s">
        <v>13</v>
      </c>
      <c r="C32" s="1" t="s">
        <v>21</v>
      </c>
      <c r="F32">
        <v>18.939120142863072</v>
      </c>
    </row>
    <row r="33" spans="1:6">
      <c r="A33" s="1" t="s">
        <v>52</v>
      </c>
      <c r="B33" s="1" t="s">
        <v>14</v>
      </c>
      <c r="C33" s="1" t="s">
        <v>21</v>
      </c>
      <c r="F33">
        <v>27.387947114694033</v>
      </c>
    </row>
    <row r="34" spans="1:6">
      <c r="A34" s="1" t="s">
        <v>52</v>
      </c>
      <c r="B34" s="1" t="s">
        <v>15</v>
      </c>
      <c r="C34" s="1" t="s">
        <v>21</v>
      </c>
      <c r="F34">
        <v>32.865100841662965</v>
      </c>
    </row>
    <row r="35" spans="1:6">
      <c r="A35" s="1" t="s">
        <v>52</v>
      </c>
      <c r="B35" s="1" t="s">
        <v>16</v>
      </c>
      <c r="C35" s="1" t="s">
        <v>21</v>
      </c>
      <c r="F35">
        <v>41.936850590588151</v>
      </c>
    </row>
    <row r="36" spans="1:6">
      <c r="A36" s="1" t="s">
        <v>52</v>
      </c>
      <c r="B36" s="1" t="s">
        <v>17</v>
      </c>
      <c r="C36" s="1" t="s">
        <v>21</v>
      </c>
      <c r="F36">
        <v>63.946099999999994</v>
      </c>
    </row>
    <row r="37" spans="1:6">
      <c r="A37" s="1" t="s">
        <v>53</v>
      </c>
      <c r="B37" s="1" t="s">
        <v>1</v>
      </c>
      <c r="C37" s="1" t="s">
        <v>21</v>
      </c>
      <c r="D37">
        <v>58.687622747319658</v>
      </c>
      <c r="E37">
        <v>18.328270738145839</v>
      </c>
    </row>
    <row r="38" spans="1:6">
      <c r="A38" s="1" t="s">
        <v>53</v>
      </c>
      <c r="B38" s="1" t="s">
        <v>2</v>
      </c>
      <c r="C38" s="1" t="s">
        <v>21</v>
      </c>
      <c r="D38">
        <v>56.80545</v>
      </c>
      <c r="E38">
        <v>20.004249999999999</v>
      </c>
    </row>
    <row r="39" spans="1:6">
      <c r="A39" s="1" t="s">
        <v>53</v>
      </c>
      <c r="B39" s="1" t="s">
        <v>3</v>
      </c>
      <c r="C39" s="1" t="s">
        <v>21</v>
      </c>
      <c r="D39">
        <v>55.69210255064948</v>
      </c>
      <c r="E39">
        <v>21.117597449350519</v>
      </c>
    </row>
    <row r="40" spans="1:6">
      <c r="A40" s="1" t="s">
        <v>53</v>
      </c>
      <c r="B40" s="1" t="s">
        <v>4</v>
      </c>
      <c r="C40" s="1" t="s">
        <v>21</v>
      </c>
      <c r="D40">
        <v>53.861171259849918</v>
      </c>
      <c r="E40">
        <v>22.106935597570789</v>
      </c>
    </row>
    <row r="41" spans="1:6">
      <c r="A41" s="1" t="s">
        <v>53</v>
      </c>
      <c r="B41" s="1" t="s">
        <v>5</v>
      </c>
      <c r="C41" s="1" t="s">
        <v>21</v>
      </c>
      <c r="D41">
        <v>51.655496331439906</v>
      </c>
      <c r="E41">
        <v>23.092002811766665</v>
      </c>
    </row>
    <row r="42" spans="1:6">
      <c r="A42" s="1" t="s">
        <v>53</v>
      </c>
      <c r="B42" s="1" t="s">
        <v>6</v>
      </c>
      <c r="C42" s="1" t="s">
        <v>21</v>
      </c>
      <c r="D42">
        <v>49.206323766279482</v>
      </c>
      <c r="E42">
        <v>23.98544881907609</v>
      </c>
    </row>
    <row r="43" spans="1:6">
      <c r="A43" s="1" t="s">
        <v>53</v>
      </c>
      <c r="B43" s="1" t="s">
        <v>7</v>
      </c>
      <c r="C43" s="1" t="s">
        <v>21</v>
      </c>
      <c r="D43">
        <v>47.266991695540028</v>
      </c>
      <c r="E43">
        <v>22.206715245175065</v>
      </c>
    </row>
    <row r="44" spans="1:6">
      <c r="A44" s="1" t="s">
        <v>53</v>
      </c>
      <c r="B44" s="1" t="s">
        <v>8</v>
      </c>
      <c r="C44" s="1" t="s">
        <v>21</v>
      </c>
      <c r="D44">
        <v>45.383507776384334</v>
      </c>
      <c r="E44">
        <v>19.47674979674872</v>
      </c>
    </row>
    <row r="45" spans="1:6">
      <c r="A45" s="1" t="s">
        <v>53</v>
      </c>
      <c r="B45" s="1" t="s">
        <v>9</v>
      </c>
      <c r="C45" s="1" t="s">
        <v>21</v>
      </c>
      <c r="D45">
        <v>42.716000347116257</v>
      </c>
      <c r="E45">
        <v>18.927785969445878</v>
      </c>
    </row>
    <row r="46" spans="1:6">
      <c r="A46" s="1" t="s">
        <v>53</v>
      </c>
      <c r="B46" s="1" t="s">
        <v>10</v>
      </c>
      <c r="C46" s="1" t="s">
        <v>21</v>
      </c>
      <c r="D46">
        <v>39.970346756488297</v>
      </c>
      <c r="E46">
        <v>19.311446016434573</v>
      </c>
    </row>
    <row r="47" spans="1:6">
      <c r="A47" s="1" t="s">
        <v>53</v>
      </c>
      <c r="B47" s="1" t="s">
        <v>11</v>
      </c>
      <c r="C47" s="1" t="s">
        <v>21</v>
      </c>
      <c r="D47">
        <v>36.783159562206656</v>
      </c>
      <c r="E47">
        <v>20.114046597123163</v>
      </c>
    </row>
    <row r="48" spans="1:6">
      <c r="A48" s="1" t="s">
        <v>53</v>
      </c>
      <c r="B48" s="1" t="s">
        <v>12</v>
      </c>
      <c r="C48" s="1" t="s">
        <v>21</v>
      </c>
      <c r="D48">
        <v>33.051865277630668</v>
      </c>
      <c r="E48">
        <v>21.247102396711021</v>
      </c>
    </row>
    <row r="49" spans="1:5">
      <c r="A49" s="1" t="s">
        <v>53</v>
      </c>
      <c r="B49" s="1" t="s">
        <v>13</v>
      </c>
      <c r="C49" s="1" t="s">
        <v>21</v>
      </c>
      <c r="D49">
        <v>29.264450000000004</v>
      </c>
      <c r="E49">
        <v>21.238481728333351</v>
      </c>
    </row>
    <row r="50" spans="1:5">
      <c r="A50" s="1" t="s">
        <v>53</v>
      </c>
      <c r="B50" s="1" t="s">
        <v>14</v>
      </c>
      <c r="C50" s="1" t="s">
        <v>21</v>
      </c>
      <c r="D50">
        <v>23.772532189407929</v>
      </c>
      <c r="E50">
        <v>19.408351799868651</v>
      </c>
    </row>
    <row r="51" spans="1:5">
      <c r="A51" s="1" t="s">
        <v>53</v>
      </c>
      <c r="B51" s="1" t="s">
        <v>15</v>
      </c>
      <c r="C51" s="1" t="s">
        <v>21</v>
      </c>
      <c r="D51">
        <v>17.789553274675587</v>
      </c>
      <c r="E51">
        <v>19.062359504639861</v>
      </c>
    </row>
    <row r="52" spans="1:5">
      <c r="A52" s="1" t="s">
        <v>53</v>
      </c>
      <c r="B52" s="1" t="s">
        <v>16</v>
      </c>
      <c r="C52" s="1" t="s">
        <v>21</v>
      </c>
      <c r="D52">
        <v>8.6751230671826569</v>
      </c>
      <c r="E52">
        <v>20.084664017479167</v>
      </c>
    </row>
    <row r="53" spans="1:5">
      <c r="A53" s="1"/>
      <c r="B53" s="1"/>
      <c r="C53" s="1"/>
    </row>
    <row r="54" spans="1:5">
      <c r="A54" s="1"/>
      <c r="B54" s="1"/>
      <c r="C54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69"/>
  <sheetViews>
    <sheetView topLeftCell="A22" workbookViewId="0">
      <selection activeCell="A52" sqref="A52:B67"/>
    </sheetView>
  </sheetViews>
  <sheetFormatPr baseColWidth="10" defaultRowHeight="15"/>
  <cols>
    <col min="1" max="1" width="43.42578125" customWidth="1"/>
    <col min="5" max="10" width="0" hidden="1" customWidth="1"/>
    <col min="17" max="18" width="12" bestFit="1" customWidth="1"/>
    <col min="19" max="19" width="23.42578125" customWidth="1"/>
  </cols>
  <sheetData>
    <row r="1" spans="1:18">
      <c r="D1" s="1" t="s">
        <v>28</v>
      </c>
      <c r="E1" s="1" t="s">
        <v>28</v>
      </c>
      <c r="F1" s="1" t="s">
        <v>28</v>
      </c>
      <c r="G1" s="1" t="s">
        <v>28</v>
      </c>
      <c r="H1" s="1" t="s">
        <v>28</v>
      </c>
      <c r="I1" s="1" t="s">
        <v>28</v>
      </c>
      <c r="J1" s="1" t="s">
        <v>29</v>
      </c>
      <c r="K1" s="1" t="s">
        <v>29</v>
      </c>
      <c r="L1" s="1" t="s">
        <v>29</v>
      </c>
      <c r="M1" s="1" t="s">
        <v>29</v>
      </c>
      <c r="N1" s="1" t="s">
        <v>29</v>
      </c>
      <c r="O1" s="1" t="s">
        <v>29</v>
      </c>
      <c r="P1" t="s">
        <v>28</v>
      </c>
      <c r="Q1" t="s">
        <v>29</v>
      </c>
      <c r="R1" t="s">
        <v>57</v>
      </c>
    </row>
    <row r="2" spans="1:18"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  <c r="P2" t="s">
        <v>54</v>
      </c>
      <c r="Q2" t="s">
        <v>54</v>
      </c>
    </row>
    <row r="3" spans="1:18">
      <c r="A3" s="1" t="s">
        <v>36</v>
      </c>
      <c r="B3" s="1" t="s">
        <v>1</v>
      </c>
      <c r="C3" s="1" t="s">
        <v>21</v>
      </c>
      <c r="D3">
        <v>25.433283207714929</v>
      </c>
      <c r="O3">
        <v>32.513787200312422</v>
      </c>
      <c r="P3">
        <f>SUM(D3:I3)</f>
        <v>25.433283207714929</v>
      </c>
      <c r="Q3">
        <f>SUM(J3:O3)</f>
        <v>32.513787200312422</v>
      </c>
    </row>
    <row r="4" spans="1:18">
      <c r="A4" s="1" t="s">
        <v>36</v>
      </c>
      <c r="B4" s="1" t="s">
        <v>2</v>
      </c>
      <c r="C4" s="1" t="s">
        <v>21</v>
      </c>
      <c r="D4">
        <v>40.283041472598143</v>
      </c>
      <c r="O4">
        <v>35.700000000000003</v>
      </c>
      <c r="P4">
        <f t="shared" ref="P4:P19" si="0">SUM(D4:I4)</f>
        <v>40.283041472598143</v>
      </c>
      <c r="Q4">
        <f t="shared" ref="Q4:Q19" si="1">SUM(J4:O4)</f>
        <v>35.700000000000003</v>
      </c>
    </row>
    <row r="5" spans="1:18">
      <c r="A5" s="1" t="s">
        <v>36</v>
      </c>
      <c r="B5" s="1" t="s">
        <v>3</v>
      </c>
      <c r="C5" s="1" t="s">
        <v>21</v>
      </c>
      <c r="D5">
        <v>60.692858842937227</v>
      </c>
      <c r="E5">
        <v>0.22676512620355593</v>
      </c>
      <c r="O5">
        <v>35.700000000000003</v>
      </c>
      <c r="P5">
        <f t="shared" si="0"/>
        <v>60.91962396914078</v>
      </c>
      <c r="Q5">
        <f t="shared" si="1"/>
        <v>35.700000000000003</v>
      </c>
    </row>
    <row r="6" spans="1:18">
      <c r="A6" s="1" t="s">
        <v>36</v>
      </c>
      <c r="B6" s="1" t="s">
        <v>4</v>
      </c>
      <c r="C6" s="1" t="s">
        <v>21</v>
      </c>
      <c r="D6">
        <v>60.692858842937227</v>
      </c>
      <c r="E6">
        <v>8.5240144771551076</v>
      </c>
      <c r="N6">
        <v>8.8495598588779902</v>
      </c>
      <c r="O6">
        <v>35.700000000000003</v>
      </c>
      <c r="P6">
        <f t="shared" si="0"/>
        <v>69.216873320092333</v>
      </c>
      <c r="Q6">
        <f t="shared" si="1"/>
        <v>44.549559858877991</v>
      </c>
    </row>
    <row r="7" spans="1:18">
      <c r="A7" s="1" t="s">
        <v>36</v>
      </c>
      <c r="B7" s="1" t="s">
        <v>5</v>
      </c>
      <c r="C7" s="1" t="s">
        <v>21</v>
      </c>
      <c r="D7">
        <v>60.692858842937227</v>
      </c>
      <c r="E7">
        <v>11.183820686915755</v>
      </c>
      <c r="N7">
        <v>21.684551596145337</v>
      </c>
      <c r="O7">
        <v>35.700000000000003</v>
      </c>
      <c r="P7">
        <f t="shared" si="0"/>
        <v>71.876679529852979</v>
      </c>
      <c r="Q7">
        <f t="shared" si="1"/>
        <v>57.384551596145343</v>
      </c>
    </row>
    <row r="8" spans="1:18">
      <c r="A8" s="1" t="s">
        <v>36</v>
      </c>
      <c r="B8" s="1" t="s">
        <v>6</v>
      </c>
      <c r="C8" s="1" t="s">
        <v>21</v>
      </c>
      <c r="D8">
        <v>60.692858842937227</v>
      </c>
      <c r="E8">
        <v>13.870358603482533</v>
      </c>
      <c r="N8">
        <v>35.387680394227395</v>
      </c>
      <c r="O8">
        <v>35.700000000000003</v>
      </c>
      <c r="P8">
        <f t="shared" si="0"/>
        <v>74.563217446419756</v>
      </c>
      <c r="Q8">
        <f t="shared" si="1"/>
        <v>71.087680394227391</v>
      </c>
    </row>
    <row r="9" spans="1:18">
      <c r="A9" s="1" t="s">
        <v>36</v>
      </c>
      <c r="B9" s="1" t="s">
        <v>7</v>
      </c>
      <c r="C9" s="1" t="s">
        <v>21</v>
      </c>
      <c r="D9">
        <v>60.692858842937227</v>
      </c>
      <c r="E9">
        <v>4.9638220836564937</v>
      </c>
      <c r="F9">
        <v>13.432800411468925</v>
      </c>
      <c r="N9">
        <v>48.740068627642209</v>
      </c>
      <c r="O9">
        <v>35.700000000000003</v>
      </c>
      <c r="P9">
        <f t="shared" si="0"/>
        <v>79.089481338062654</v>
      </c>
      <c r="Q9">
        <f t="shared" si="1"/>
        <v>84.440068627642205</v>
      </c>
    </row>
    <row r="10" spans="1:18">
      <c r="A10" s="1" t="s">
        <v>36</v>
      </c>
      <c r="B10" s="1" t="s">
        <v>8</v>
      </c>
      <c r="C10" s="1" t="s">
        <v>21</v>
      </c>
      <c r="D10">
        <v>60.692858842937227</v>
      </c>
      <c r="E10">
        <v>7.3614379319867718</v>
      </c>
      <c r="F10">
        <v>27.270084878696323</v>
      </c>
      <c r="L10">
        <v>5.6409351998392125</v>
      </c>
      <c r="N10">
        <v>51</v>
      </c>
      <c r="O10">
        <v>35.700000000000003</v>
      </c>
      <c r="P10">
        <f t="shared" si="0"/>
        <v>95.324381653620321</v>
      </c>
      <c r="Q10">
        <f t="shared" si="1"/>
        <v>92.340935199839208</v>
      </c>
    </row>
    <row r="11" spans="1:18">
      <c r="A11" s="1" t="s">
        <v>36</v>
      </c>
      <c r="B11" s="1" t="s">
        <v>9</v>
      </c>
      <c r="C11" s="1" t="s">
        <v>21</v>
      </c>
      <c r="D11">
        <v>60.692858842937227</v>
      </c>
      <c r="E11">
        <v>5.579775126463006</v>
      </c>
      <c r="F11">
        <v>33.485715223689503</v>
      </c>
      <c r="G11">
        <v>4.5488179568975955</v>
      </c>
      <c r="L11">
        <v>20.682847015421661</v>
      </c>
      <c r="N11">
        <v>51</v>
      </c>
      <c r="O11">
        <v>35.700000000000003</v>
      </c>
      <c r="P11">
        <f t="shared" si="0"/>
        <v>104.30716714998734</v>
      </c>
      <c r="Q11">
        <f t="shared" si="1"/>
        <v>107.38284701542166</v>
      </c>
    </row>
    <row r="12" spans="1:18">
      <c r="A12" s="1" t="s">
        <v>36</v>
      </c>
      <c r="B12" s="1" t="s">
        <v>10</v>
      </c>
      <c r="C12" s="1" t="s">
        <v>21</v>
      </c>
      <c r="D12">
        <v>60.692858842937227</v>
      </c>
      <c r="E12">
        <v>6.6123865070044285</v>
      </c>
      <c r="F12">
        <v>33.485715223689503</v>
      </c>
      <c r="G12">
        <v>10.515633340162465</v>
      </c>
      <c r="L12">
        <v>39.05565534770421</v>
      </c>
      <c r="N12">
        <v>51</v>
      </c>
      <c r="O12">
        <v>35.700000000000003</v>
      </c>
      <c r="P12">
        <f t="shared" si="0"/>
        <v>111.30659391379363</v>
      </c>
      <c r="Q12">
        <f t="shared" si="1"/>
        <v>125.75565534770421</v>
      </c>
    </row>
    <row r="13" spans="1:18">
      <c r="A13" s="1" t="s">
        <v>36</v>
      </c>
      <c r="B13" s="1" t="s">
        <v>11</v>
      </c>
      <c r="C13" s="1" t="s">
        <v>21</v>
      </c>
      <c r="D13">
        <v>60.692858842937227</v>
      </c>
      <c r="E13">
        <v>12.955242488262327</v>
      </c>
      <c r="F13">
        <v>33.485715223689503</v>
      </c>
      <c r="G13">
        <v>16.956984831792333</v>
      </c>
      <c r="L13">
        <v>40.800000000000004</v>
      </c>
      <c r="M13">
        <v>17.721953369589755</v>
      </c>
      <c r="N13">
        <v>51</v>
      </c>
      <c r="O13">
        <v>35.700000000000003</v>
      </c>
      <c r="P13">
        <f t="shared" si="0"/>
        <v>124.09080138668139</v>
      </c>
      <c r="Q13">
        <f t="shared" si="1"/>
        <v>145.22195336958976</v>
      </c>
    </row>
    <row r="14" spans="1:18">
      <c r="A14" s="1" t="s">
        <v>36</v>
      </c>
      <c r="B14" s="1" t="s">
        <v>12</v>
      </c>
      <c r="C14" s="1" t="s">
        <v>21</v>
      </c>
      <c r="D14">
        <v>60.692858842937227</v>
      </c>
      <c r="E14">
        <v>17.65803798045593</v>
      </c>
      <c r="F14">
        <v>33.485715223689503</v>
      </c>
      <c r="G14">
        <v>18.922134948603819</v>
      </c>
      <c r="I14">
        <v>0.38171193639577722</v>
      </c>
      <c r="L14">
        <v>40.800000000000004</v>
      </c>
      <c r="M14">
        <v>43.773948024824648</v>
      </c>
      <c r="N14">
        <v>51</v>
      </c>
      <c r="O14">
        <v>35.700000000000003</v>
      </c>
      <c r="P14">
        <f t="shared" si="0"/>
        <v>131.14045893208228</v>
      </c>
      <c r="Q14">
        <f t="shared" si="1"/>
        <v>171.27394802482468</v>
      </c>
    </row>
    <row r="15" spans="1:18">
      <c r="A15" s="1" t="s">
        <v>36</v>
      </c>
      <c r="B15" s="1" t="s">
        <v>13</v>
      </c>
      <c r="C15" s="1" t="s">
        <v>21</v>
      </c>
      <c r="D15">
        <v>60.692858842937227</v>
      </c>
      <c r="E15">
        <v>29.158173058301735</v>
      </c>
      <c r="F15">
        <v>33.485715223689503</v>
      </c>
      <c r="G15">
        <v>13.652717133407272</v>
      </c>
      <c r="I15">
        <v>4.5258616501224314</v>
      </c>
      <c r="L15">
        <v>40.800000000000004</v>
      </c>
      <c r="M15">
        <v>71.400000000000006</v>
      </c>
      <c r="N15">
        <v>51</v>
      </c>
      <c r="O15">
        <v>35.700000000000003</v>
      </c>
      <c r="P15">
        <f t="shared" si="0"/>
        <v>141.51532590845818</v>
      </c>
      <c r="Q15">
        <f t="shared" si="1"/>
        <v>198.90000000000003</v>
      </c>
    </row>
    <row r="16" spans="1:18">
      <c r="A16" s="1" t="s">
        <v>36</v>
      </c>
      <c r="B16" s="1" t="s">
        <v>14</v>
      </c>
      <c r="C16" s="1" t="s">
        <v>21</v>
      </c>
      <c r="D16">
        <v>60.692858842937227</v>
      </c>
      <c r="E16">
        <v>64.273701412289498</v>
      </c>
      <c r="F16">
        <v>33.485715223689503</v>
      </c>
      <c r="G16">
        <v>13.370045265263624</v>
      </c>
      <c r="H16">
        <v>3.9329029869336303</v>
      </c>
      <c r="K16">
        <v>22.521639985891074</v>
      </c>
      <c r="L16">
        <v>40.800000000000004</v>
      </c>
      <c r="M16">
        <v>71.400000000000006</v>
      </c>
      <c r="N16">
        <v>51</v>
      </c>
      <c r="O16">
        <v>35.700000000000003</v>
      </c>
      <c r="P16">
        <f t="shared" si="0"/>
        <v>175.75522373111349</v>
      </c>
      <c r="Q16">
        <f t="shared" si="1"/>
        <v>221.42163998589109</v>
      </c>
    </row>
    <row r="17" spans="1:18">
      <c r="A17" s="1" t="s">
        <v>36</v>
      </c>
      <c r="B17" s="1" t="s">
        <v>15</v>
      </c>
      <c r="C17" s="1" t="s">
        <v>21</v>
      </c>
      <c r="D17">
        <v>60.692858842937227</v>
      </c>
      <c r="E17">
        <v>69.064287648859604</v>
      </c>
      <c r="F17">
        <v>33.485715223689503</v>
      </c>
      <c r="G17">
        <v>27.542144750820476</v>
      </c>
      <c r="H17">
        <v>4.0830644477423776</v>
      </c>
      <c r="K17">
        <v>70.305862855158594</v>
      </c>
      <c r="L17">
        <v>40.800000000000004</v>
      </c>
      <c r="M17">
        <v>71.400000000000006</v>
      </c>
      <c r="N17">
        <v>51</v>
      </c>
      <c r="O17">
        <v>35.700000000000003</v>
      </c>
      <c r="P17">
        <f t="shared" si="0"/>
        <v>194.86807091404921</v>
      </c>
      <c r="Q17">
        <f t="shared" si="1"/>
        <v>269.20586285515861</v>
      </c>
    </row>
    <row r="18" spans="1:18">
      <c r="A18" s="1" t="s">
        <v>36</v>
      </c>
      <c r="B18" s="1" t="s">
        <v>16</v>
      </c>
      <c r="C18" s="1" t="s">
        <v>21</v>
      </c>
      <c r="D18">
        <v>60.692858842937227</v>
      </c>
      <c r="E18">
        <v>69.064287648859604</v>
      </c>
      <c r="F18">
        <v>33.485715223689503</v>
      </c>
      <c r="G18">
        <v>31.937388282891373</v>
      </c>
      <c r="H18">
        <v>31.072098050518392</v>
      </c>
      <c r="J18">
        <v>35.835615070460889</v>
      </c>
      <c r="K18">
        <v>84.15</v>
      </c>
      <c r="L18">
        <v>40.800000000000004</v>
      </c>
      <c r="M18">
        <v>71.400000000000006</v>
      </c>
      <c r="N18">
        <v>51</v>
      </c>
      <c r="O18">
        <v>35.700000000000003</v>
      </c>
      <c r="P18">
        <f t="shared" si="0"/>
        <v>226.25234804889612</v>
      </c>
      <c r="Q18">
        <f t="shared" si="1"/>
        <v>318.88561507046091</v>
      </c>
    </row>
    <row r="19" spans="1:18">
      <c r="A19" s="1" t="s">
        <v>36</v>
      </c>
      <c r="B19" s="1" t="s">
        <v>17</v>
      </c>
      <c r="C19" s="1" t="s">
        <v>21</v>
      </c>
      <c r="D19">
        <v>60.692858842937227</v>
      </c>
      <c r="E19">
        <v>69.064287648859604</v>
      </c>
      <c r="F19">
        <v>33.485715223689503</v>
      </c>
      <c r="G19">
        <v>58.600001641456629</v>
      </c>
      <c r="H19">
        <v>41.857144029611881</v>
      </c>
      <c r="I19">
        <v>29.300000820728314</v>
      </c>
      <c r="J19">
        <v>73.95</v>
      </c>
      <c r="K19">
        <v>84.15</v>
      </c>
      <c r="L19">
        <v>40.800000000000004</v>
      </c>
      <c r="M19">
        <v>71.400000000000006</v>
      </c>
      <c r="N19">
        <v>51</v>
      </c>
      <c r="O19">
        <v>35.700000000000003</v>
      </c>
      <c r="P19">
        <f t="shared" si="0"/>
        <v>293.0000082072832</v>
      </c>
      <c r="Q19">
        <f t="shared" si="1"/>
        <v>357.00000000000006</v>
      </c>
    </row>
    <row r="20" spans="1:18">
      <c r="A20" s="1" t="s">
        <v>37</v>
      </c>
      <c r="B20" s="1" t="s">
        <v>2</v>
      </c>
      <c r="C20" s="1" t="s">
        <v>21</v>
      </c>
      <c r="O20">
        <v>2360.6956434165695</v>
      </c>
      <c r="P20">
        <f t="shared" ref="P20:P35" si="2">SUM(D20:I20)</f>
        <v>0</v>
      </c>
      <c r="Q20">
        <f t="shared" ref="Q20:Q34" si="3">SUM(J20:O20)</f>
        <v>2360.6956434165695</v>
      </c>
      <c r="R20">
        <f>SUM(P20:Q20)</f>
        <v>2360.6956434165695</v>
      </c>
    </row>
    <row r="21" spans="1:18">
      <c r="A21" s="1" t="s">
        <v>37</v>
      </c>
      <c r="B21" s="1" t="s">
        <v>3</v>
      </c>
      <c r="C21" s="1" t="s">
        <v>21</v>
      </c>
      <c r="O21">
        <v>380648.57056447095</v>
      </c>
      <c r="P21">
        <f t="shared" si="2"/>
        <v>0</v>
      </c>
      <c r="Q21">
        <f t="shared" si="3"/>
        <v>380648.57056447095</v>
      </c>
      <c r="R21">
        <f t="shared" ref="R21:R35" si="4">SUM(P21:Q21)</f>
        <v>380648.57056447095</v>
      </c>
    </row>
    <row r="22" spans="1:18">
      <c r="A22" s="1" t="s">
        <v>37</v>
      </c>
      <c r="B22" s="1" t="s">
        <v>4</v>
      </c>
      <c r="C22" s="1" t="s">
        <v>21</v>
      </c>
      <c r="D22">
        <v>44582.252043058979</v>
      </c>
      <c r="O22">
        <v>1255076.3472689227</v>
      </c>
      <c r="P22">
        <f t="shared" si="2"/>
        <v>44582.252043058979</v>
      </c>
      <c r="Q22">
        <f t="shared" si="3"/>
        <v>1255076.3472689227</v>
      </c>
      <c r="R22">
        <f t="shared" si="4"/>
        <v>1299658.5993119818</v>
      </c>
    </row>
    <row r="23" spans="1:18">
      <c r="A23" s="1" t="s">
        <v>37</v>
      </c>
      <c r="B23" s="1" t="s">
        <v>5</v>
      </c>
      <c r="C23" s="1" t="s">
        <v>21</v>
      </c>
      <c r="D23">
        <v>297445.88916656107</v>
      </c>
      <c r="E23">
        <v>18917.040673840165</v>
      </c>
      <c r="O23">
        <v>2586555.3465693942</v>
      </c>
      <c r="P23">
        <f t="shared" si="2"/>
        <v>316362.92984040122</v>
      </c>
      <c r="Q23">
        <f t="shared" si="3"/>
        <v>2586555.3465693942</v>
      </c>
      <c r="R23">
        <f t="shared" si="4"/>
        <v>2902918.2764097955</v>
      </c>
    </row>
    <row r="24" spans="1:18">
      <c r="A24" s="1" t="s">
        <v>37</v>
      </c>
      <c r="B24" s="1" t="s">
        <v>6</v>
      </c>
      <c r="C24" s="1" t="s">
        <v>21</v>
      </c>
      <c r="D24">
        <v>962841.27066960582</v>
      </c>
      <c r="E24">
        <v>2010562.1889108787</v>
      </c>
      <c r="N24">
        <v>1775741.3893543226</v>
      </c>
      <c r="O24">
        <v>1305233.4401629146</v>
      </c>
      <c r="P24">
        <f t="shared" si="2"/>
        <v>2973403.4595804848</v>
      </c>
      <c r="Q24">
        <f t="shared" si="3"/>
        <v>3080974.8295172369</v>
      </c>
      <c r="R24">
        <f t="shared" si="4"/>
        <v>6054378.2890977217</v>
      </c>
    </row>
    <row r="25" spans="1:18">
      <c r="A25" s="1" t="s">
        <v>37</v>
      </c>
      <c r="B25" s="1" t="s">
        <v>7</v>
      </c>
      <c r="C25" s="1" t="s">
        <v>21</v>
      </c>
      <c r="D25">
        <v>1865841.28922462</v>
      </c>
      <c r="E25">
        <v>382293.13068226568</v>
      </c>
      <c r="F25">
        <v>1781505.0528376263</v>
      </c>
      <c r="N25">
        <v>2035767.4668174882</v>
      </c>
      <c r="O25">
        <v>3191717.9040838117</v>
      </c>
      <c r="P25">
        <f t="shared" si="2"/>
        <v>4029639.4727445124</v>
      </c>
      <c r="Q25">
        <f t="shared" si="3"/>
        <v>5227485.3709012996</v>
      </c>
      <c r="R25">
        <f t="shared" si="4"/>
        <v>9257124.8436458111</v>
      </c>
    </row>
    <row r="26" spans="1:18">
      <c r="A26" s="1" t="s">
        <v>37</v>
      </c>
      <c r="B26" s="1" t="s">
        <v>8</v>
      </c>
      <c r="C26" s="1" t="s">
        <v>21</v>
      </c>
      <c r="D26">
        <v>2084261.2130188786</v>
      </c>
      <c r="E26">
        <v>276998.70023749897</v>
      </c>
      <c r="F26">
        <v>2865570.4357850938</v>
      </c>
      <c r="L26">
        <v>180910.88036428351</v>
      </c>
      <c r="N26">
        <v>2053912.1189453264</v>
      </c>
      <c r="O26">
        <v>4857157.651683352</v>
      </c>
      <c r="P26">
        <f t="shared" si="2"/>
        <v>5226830.3490414713</v>
      </c>
      <c r="Q26">
        <f t="shared" si="3"/>
        <v>7091980.6509929616</v>
      </c>
      <c r="R26">
        <f t="shared" si="4"/>
        <v>12318811.000034433</v>
      </c>
    </row>
    <row r="27" spans="1:18">
      <c r="A27" s="1" t="s">
        <v>37</v>
      </c>
      <c r="B27" s="1" t="s">
        <v>9</v>
      </c>
      <c r="C27" s="1" t="s">
        <v>21</v>
      </c>
      <c r="D27">
        <v>2573394.8055517287</v>
      </c>
      <c r="E27">
        <v>151278.21291580299</v>
      </c>
      <c r="F27">
        <v>3855370.0347947553</v>
      </c>
      <c r="G27">
        <v>37598.417280521258</v>
      </c>
      <c r="L27">
        <v>1617325.8916875783</v>
      </c>
      <c r="N27">
        <v>2683589.8028845531</v>
      </c>
      <c r="O27">
        <v>7528294.881911532</v>
      </c>
      <c r="P27">
        <f t="shared" si="2"/>
        <v>6617641.4705428081</v>
      </c>
      <c r="Q27">
        <f t="shared" si="3"/>
        <v>11829210.576483663</v>
      </c>
      <c r="R27">
        <f t="shared" si="4"/>
        <v>18446852.04702647</v>
      </c>
    </row>
    <row r="28" spans="1:18">
      <c r="A28" s="1" t="s">
        <v>37</v>
      </c>
      <c r="B28" s="1" t="s">
        <v>10</v>
      </c>
      <c r="C28" s="1" t="s">
        <v>21</v>
      </c>
      <c r="D28">
        <v>3196752.4593922691</v>
      </c>
      <c r="E28">
        <v>249628.19085682931</v>
      </c>
      <c r="F28">
        <v>4631700.2201370243</v>
      </c>
      <c r="G28">
        <v>467635.84801202861</v>
      </c>
      <c r="L28">
        <v>3865038.2260367139</v>
      </c>
      <c r="N28">
        <v>3743242.0886014327</v>
      </c>
      <c r="O28">
        <v>11490172.683527391</v>
      </c>
      <c r="P28">
        <f t="shared" si="2"/>
        <v>8545716.7183981519</v>
      </c>
      <c r="Q28">
        <f t="shared" si="3"/>
        <v>19098452.99816554</v>
      </c>
      <c r="R28">
        <f t="shared" si="4"/>
        <v>27644169.716563694</v>
      </c>
    </row>
    <row r="29" spans="1:18">
      <c r="A29" s="1" t="s">
        <v>37</v>
      </c>
      <c r="B29" s="1" t="s">
        <v>11</v>
      </c>
      <c r="C29" s="1" t="s">
        <v>21</v>
      </c>
      <c r="D29">
        <v>3735094.5746663706</v>
      </c>
      <c r="E29">
        <v>902353.82440384966</v>
      </c>
      <c r="F29">
        <v>6024946.189089423</v>
      </c>
      <c r="G29">
        <v>1687437.56991613</v>
      </c>
      <c r="L29">
        <v>5118256.5884711538</v>
      </c>
      <c r="M29">
        <v>2610144.7671462717</v>
      </c>
      <c r="N29">
        <v>5697348.5093115522</v>
      </c>
      <c r="O29">
        <v>15641317.657433752</v>
      </c>
      <c r="P29">
        <f t="shared" si="2"/>
        <v>12349832.158075772</v>
      </c>
      <c r="Q29">
        <f t="shared" si="3"/>
        <v>29067067.522362731</v>
      </c>
      <c r="R29">
        <f t="shared" si="4"/>
        <v>41416899.680438504</v>
      </c>
    </row>
    <row r="30" spans="1:18">
      <c r="A30" s="1" t="s">
        <v>37</v>
      </c>
      <c r="B30" s="1" t="s">
        <v>12</v>
      </c>
      <c r="C30" s="1" t="s">
        <v>21</v>
      </c>
      <c r="D30">
        <v>4514309.3124018451</v>
      </c>
      <c r="E30">
        <v>1661545.376747455</v>
      </c>
      <c r="F30">
        <v>6509893.3802313432</v>
      </c>
      <c r="G30">
        <v>2041739.0182976511</v>
      </c>
      <c r="I30">
        <v>573.49491929634155</v>
      </c>
      <c r="J30">
        <v>3.865352482534945E-11</v>
      </c>
      <c r="K30">
        <v>-1.2732925824820995E-11</v>
      </c>
      <c r="L30">
        <v>8691030.6255708747</v>
      </c>
      <c r="M30">
        <v>8953840.3980962932</v>
      </c>
      <c r="N30">
        <v>9566816.8734646216</v>
      </c>
      <c r="O30">
        <v>16207939.845557285</v>
      </c>
      <c r="P30">
        <f t="shared" si="2"/>
        <v>14728060.582597591</v>
      </c>
      <c r="Q30">
        <f t="shared" si="3"/>
        <v>43419627.742689073</v>
      </c>
      <c r="R30">
        <f t="shared" si="4"/>
        <v>58147688.325286664</v>
      </c>
    </row>
    <row r="31" spans="1:18">
      <c r="A31" s="1" t="s">
        <v>37</v>
      </c>
      <c r="B31" s="1" t="s">
        <v>13</v>
      </c>
      <c r="C31" s="1" t="s">
        <v>21</v>
      </c>
      <c r="D31">
        <v>6320020.0224365126</v>
      </c>
      <c r="E31">
        <v>4635611.6035348037</v>
      </c>
      <c r="F31">
        <v>6786474.092134296</v>
      </c>
      <c r="G31">
        <v>1948611.8184093018</v>
      </c>
      <c r="I31">
        <v>214929.61373016058</v>
      </c>
      <c r="J31">
        <v>-8.8220986071974039E-11</v>
      </c>
      <c r="K31">
        <v>-5.4569682106375694E-12</v>
      </c>
      <c r="L31">
        <v>10103882.493105691</v>
      </c>
      <c r="M31">
        <v>10354399.031616211</v>
      </c>
      <c r="N31">
        <v>17937122.344762903</v>
      </c>
      <c r="O31">
        <v>20878219.491156463</v>
      </c>
      <c r="P31">
        <f t="shared" si="2"/>
        <v>19905647.150245078</v>
      </c>
      <c r="Q31">
        <f t="shared" si="3"/>
        <v>59273623.360641271</v>
      </c>
      <c r="R31">
        <f t="shared" si="4"/>
        <v>79179270.510886341</v>
      </c>
    </row>
    <row r="32" spans="1:18">
      <c r="A32" s="1" t="s">
        <v>37</v>
      </c>
      <c r="B32" s="1" t="s">
        <v>14</v>
      </c>
      <c r="C32" s="1" t="s">
        <v>21</v>
      </c>
      <c r="D32">
        <v>14140257.05142493</v>
      </c>
      <c r="E32">
        <v>8185814.7725595264</v>
      </c>
      <c r="F32">
        <v>8310019.7527050721</v>
      </c>
      <c r="G32">
        <v>2553477.8957017409</v>
      </c>
      <c r="H32">
        <v>90982.401183677212</v>
      </c>
      <c r="K32">
        <v>9008528.5110468287</v>
      </c>
      <c r="L32">
        <v>8175522.0403718427</v>
      </c>
      <c r="M32">
        <v>12546425.870993732</v>
      </c>
      <c r="N32">
        <v>20379889.463310651</v>
      </c>
      <c r="O32">
        <v>22383863.36217637</v>
      </c>
      <c r="P32">
        <f t="shared" si="2"/>
        <v>33280551.873574942</v>
      </c>
      <c r="Q32">
        <f t="shared" si="3"/>
        <v>72494229.247899428</v>
      </c>
      <c r="R32">
        <f t="shared" si="4"/>
        <v>105774781.12147437</v>
      </c>
    </row>
    <row r="33" spans="1:18">
      <c r="A33" s="1" t="s">
        <v>37</v>
      </c>
      <c r="B33" s="1" t="s">
        <v>15</v>
      </c>
      <c r="C33" s="1" t="s">
        <v>21</v>
      </c>
      <c r="D33">
        <v>19080425.541779898</v>
      </c>
      <c r="E33">
        <v>8563131.4123008512</v>
      </c>
      <c r="F33">
        <v>10342548.40565281</v>
      </c>
      <c r="G33">
        <v>8151744.0846925173</v>
      </c>
      <c r="H33">
        <v>251536.36869027955</v>
      </c>
      <c r="J33">
        <v>1.3733369996771216E-10</v>
      </c>
      <c r="K33">
        <v>19299160.258393999</v>
      </c>
      <c r="L33">
        <v>16008079.363940997</v>
      </c>
      <c r="M33">
        <v>17964727.484509446</v>
      </c>
      <c r="N33">
        <v>24875483.518786274</v>
      </c>
      <c r="O33">
        <v>26376657.200989924</v>
      </c>
      <c r="P33">
        <f t="shared" si="2"/>
        <v>46389385.813116357</v>
      </c>
      <c r="Q33">
        <f t="shared" si="3"/>
        <v>104524107.82662064</v>
      </c>
      <c r="R33">
        <f t="shared" si="4"/>
        <v>150913493.63973701</v>
      </c>
    </row>
    <row r="34" spans="1:18">
      <c r="A34" s="1" t="s">
        <v>37</v>
      </c>
      <c r="B34" s="1" t="s">
        <v>16</v>
      </c>
      <c r="C34" s="1" t="s">
        <v>21</v>
      </c>
      <c r="D34">
        <v>24665040.090821084</v>
      </c>
      <c r="E34">
        <v>7995785.8754349966</v>
      </c>
      <c r="F34">
        <v>10094859.335815726</v>
      </c>
      <c r="G34">
        <v>11592697.635261817</v>
      </c>
      <c r="H34">
        <v>10910482.516179975</v>
      </c>
      <c r="J34">
        <v>14777302.008223664</v>
      </c>
      <c r="K34">
        <v>17655129.29346893</v>
      </c>
      <c r="L34">
        <v>14680840.447379004</v>
      </c>
      <c r="M34">
        <v>26944589.317748863</v>
      </c>
      <c r="N34">
        <v>30863799.379416008</v>
      </c>
      <c r="O34">
        <v>29196595.042701881</v>
      </c>
      <c r="P34">
        <f t="shared" si="2"/>
        <v>65258865.453513607</v>
      </c>
      <c r="Q34">
        <f t="shared" si="3"/>
        <v>134118255.48893835</v>
      </c>
      <c r="R34">
        <f t="shared" si="4"/>
        <v>199377120.94245195</v>
      </c>
    </row>
    <row r="35" spans="1:18">
      <c r="A35" s="1" t="s">
        <v>37</v>
      </c>
      <c r="B35" s="1" t="s">
        <v>17</v>
      </c>
      <c r="C35" s="1" t="s">
        <v>21</v>
      </c>
      <c r="D35">
        <v>29885356.301635411</v>
      </c>
      <c r="E35">
        <v>12305144.197680838</v>
      </c>
      <c r="F35">
        <v>10652608.613584286</v>
      </c>
      <c r="G35">
        <v>24742418.324689917</v>
      </c>
      <c r="H35">
        <v>22482578.691094317</v>
      </c>
      <c r="I35">
        <v>14390205.521525225</v>
      </c>
      <c r="J35">
        <v>16832682.401494961</v>
      </c>
      <c r="K35">
        <v>24594749.451677136</v>
      </c>
      <c r="L35">
        <v>19485660.776633073</v>
      </c>
      <c r="M35">
        <v>29999892.150144842</v>
      </c>
      <c r="N35">
        <v>33646672.460077912</v>
      </c>
      <c r="O35">
        <v>26458488.225881271</v>
      </c>
      <c r="P35">
        <f t="shared" si="2"/>
        <v>114458311.65020998</v>
      </c>
      <c r="Q35">
        <f>SUM(J35:O35)</f>
        <v>151018145.46590918</v>
      </c>
      <c r="R35">
        <f t="shared" si="4"/>
        <v>265476457.11611915</v>
      </c>
    </row>
    <row r="36" spans="1:18">
      <c r="A36" s="1" t="s">
        <v>38</v>
      </c>
      <c r="B36" s="1" t="s">
        <v>2</v>
      </c>
      <c r="C36" s="1" t="s">
        <v>21</v>
      </c>
      <c r="O36">
        <v>3.1032286715004363E-5</v>
      </c>
      <c r="P36">
        <v>0</v>
      </c>
      <c r="Q36">
        <f>Q20/Q52</f>
        <v>3.1032286715004363E-5</v>
      </c>
      <c r="R36">
        <f>R20/R52</f>
        <v>3.1032286715004363E-5</v>
      </c>
    </row>
    <row r="37" spans="1:18">
      <c r="A37" s="1" t="s">
        <v>38</v>
      </c>
      <c r="B37" s="1" t="s">
        <v>3</v>
      </c>
      <c r="C37" s="1" t="s">
        <v>21</v>
      </c>
      <c r="O37">
        <v>5.0037774299093798E-3</v>
      </c>
      <c r="P37">
        <v>0</v>
      </c>
      <c r="Q37">
        <f t="shared" ref="P37:R51" si="5">Q21/Q53</f>
        <v>5.0037774299093798E-3</v>
      </c>
      <c r="R37">
        <f t="shared" si="5"/>
        <v>5.0037774299093798E-3</v>
      </c>
    </row>
    <row r="38" spans="1:18">
      <c r="A38" s="1" t="s">
        <v>38</v>
      </c>
      <c r="B38" s="1" t="s">
        <v>4</v>
      </c>
      <c r="C38" s="1" t="s">
        <v>21</v>
      </c>
      <c r="D38">
        <v>5.9214351242475145E-4</v>
      </c>
      <c r="O38">
        <v>1.6498479660555218E-2</v>
      </c>
      <c r="P38">
        <f t="shared" si="5"/>
        <v>5.9214351242475145E-4</v>
      </c>
      <c r="Q38">
        <f t="shared" si="5"/>
        <v>1.6498479660555218E-2</v>
      </c>
      <c r="R38">
        <f t="shared" si="5"/>
        <v>8.5864344748973007E-3</v>
      </c>
    </row>
    <row r="39" spans="1:18">
      <c r="A39" s="1" t="s">
        <v>38</v>
      </c>
      <c r="B39" s="1" t="s">
        <v>5</v>
      </c>
      <c r="C39" s="1" t="s">
        <v>21</v>
      </c>
      <c r="D39">
        <v>3.9506899157377273E-3</v>
      </c>
      <c r="E39">
        <v>1.4307600464406507E-3</v>
      </c>
      <c r="O39">
        <v>3.4001302685000553E-2</v>
      </c>
      <c r="P39">
        <f t="shared" si="5"/>
        <v>3.5742668462567513E-3</v>
      </c>
      <c r="Q39">
        <f t="shared" si="5"/>
        <v>3.4001302685000553E-2</v>
      </c>
      <c r="R39">
        <f t="shared" si="5"/>
        <v>1.7637964294485876E-2</v>
      </c>
    </row>
    <row r="40" spans="1:18">
      <c r="A40" s="1" t="s">
        <v>38</v>
      </c>
      <c r="B40" s="1" t="s">
        <v>6</v>
      </c>
      <c r="C40" s="1" t="s">
        <v>21</v>
      </c>
      <c r="D40">
        <v>1.2788501831875862E-2</v>
      </c>
      <c r="E40">
        <v>0.12261218256489712</v>
      </c>
      <c r="N40">
        <v>2.7213209439009498E-2</v>
      </c>
      <c r="O40">
        <v>1.715781467132552E-2</v>
      </c>
      <c r="P40">
        <f t="shared" si="5"/>
        <v>3.2429813989610604E-2</v>
      </c>
      <c r="Q40">
        <f t="shared" si="5"/>
        <v>2.1800610479504972E-2</v>
      </c>
      <c r="R40">
        <f t="shared" si="5"/>
        <v>2.5983061631926867E-2</v>
      </c>
    </row>
    <row r="41" spans="1:18">
      <c r="A41" s="1" t="s">
        <v>38</v>
      </c>
      <c r="B41" s="1" t="s">
        <v>7</v>
      </c>
      <c r="C41" s="1" t="s">
        <v>21</v>
      </c>
      <c r="D41">
        <v>2.4782189413883739E-2</v>
      </c>
      <c r="E41">
        <v>6.5145450137777769E-2</v>
      </c>
      <c r="F41">
        <v>0.11449599645494583</v>
      </c>
      <c r="N41">
        <v>2.2651354465358542E-2</v>
      </c>
      <c r="O41">
        <v>4.1956406108156596E-2</v>
      </c>
      <c r="P41">
        <f t="shared" si="5"/>
        <v>4.1664038473339021E-2</v>
      </c>
      <c r="Q41">
        <f t="shared" si="5"/>
        <v>3.1501080083345082E-2</v>
      </c>
      <c r="R41">
        <f t="shared" si="5"/>
        <v>3.5243262557421835E-2</v>
      </c>
    </row>
    <row r="42" spans="1:18">
      <c r="A42" s="1" t="s">
        <v>38</v>
      </c>
      <c r="B42" s="1" t="s">
        <v>8</v>
      </c>
      <c r="C42" s="1" t="s">
        <v>21</v>
      </c>
      <c r="D42">
        <v>2.7683252840068714E-2</v>
      </c>
      <c r="E42">
        <v>3.1828698351145421E-2</v>
      </c>
      <c r="F42">
        <v>9.0718195456363004E-2</v>
      </c>
      <c r="L42">
        <v>1.9622579749794863E-2</v>
      </c>
      <c r="N42">
        <v>2.184056274684977E-2</v>
      </c>
      <c r="O42">
        <v>6.3849276499222729E-2</v>
      </c>
      <c r="P42">
        <f t="shared" si="5"/>
        <v>4.5222616448720936E-2</v>
      </c>
      <c r="Q42">
        <f t="shared" si="5"/>
        <v>3.9546447144615769E-2</v>
      </c>
      <c r="R42">
        <f t="shared" si="5"/>
        <v>4.1771007630496584E-2</v>
      </c>
    </row>
    <row r="43" spans="1:18">
      <c r="A43" s="1" t="s">
        <v>38</v>
      </c>
      <c r="B43" s="1" t="s">
        <v>9</v>
      </c>
      <c r="C43" s="1" t="s">
        <v>21</v>
      </c>
      <c r="D43">
        <v>3.4179947606577998E-2</v>
      </c>
      <c r="E43">
        <v>2.2933138329682457E-2</v>
      </c>
      <c r="F43">
        <v>9.9397690252872678E-2</v>
      </c>
      <c r="G43">
        <v>7.1488171933138233E-3</v>
      </c>
      <c r="L43">
        <v>4.7844249462999866E-2</v>
      </c>
      <c r="N43">
        <v>2.8536328763083985E-2</v>
      </c>
      <c r="O43">
        <v>9.8962441813323504E-2</v>
      </c>
      <c r="P43">
        <f t="shared" si="5"/>
        <v>5.2548987509452152E-2</v>
      </c>
      <c r="Q43">
        <f t="shared" si="5"/>
        <v>5.8009817117934723E-2</v>
      </c>
      <c r="R43">
        <f t="shared" si="5"/>
        <v>5.5924938580151747E-2</v>
      </c>
    </row>
    <row r="44" spans="1:18">
      <c r="A44" s="1" t="s">
        <v>38</v>
      </c>
      <c r="B44" s="1" t="s">
        <v>10</v>
      </c>
      <c r="C44" s="1" t="s">
        <v>21</v>
      </c>
      <c r="D44">
        <v>4.2459412499591578E-2</v>
      </c>
      <c r="E44">
        <v>3.1932961693888241E-2</v>
      </c>
      <c r="F44">
        <v>0.11941274110407174</v>
      </c>
      <c r="G44">
        <v>3.8462326133405E-2</v>
      </c>
      <c r="L44">
        <v>6.0549755042714544E-2</v>
      </c>
      <c r="N44">
        <v>3.9804290046610714E-2</v>
      </c>
      <c r="O44">
        <v>0.15104290725257766</v>
      </c>
      <c r="P44">
        <f t="shared" si="5"/>
        <v>6.3749044556835277E-2</v>
      </c>
      <c r="Q44">
        <f t="shared" si="5"/>
        <v>8.1636212527575899E-2</v>
      </c>
      <c r="R44">
        <f t="shared" si="5"/>
        <v>7.5120370202561043E-2</v>
      </c>
    </row>
    <row r="45" spans="1:18">
      <c r="A45" s="1" t="s">
        <v>38</v>
      </c>
      <c r="B45" s="1" t="s">
        <v>11</v>
      </c>
      <c r="C45" s="1" t="s">
        <v>21</v>
      </c>
      <c r="D45">
        <v>4.9609697117710308E-2</v>
      </c>
      <c r="E45">
        <v>5.8916253051238973E-2</v>
      </c>
      <c r="F45">
        <v>0.15533288106940879</v>
      </c>
      <c r="G45">
        <v>8.6068110225309913E-2</v>
      </c>
      <c r="L45">
        <v>7.6754600864733291E-2</v>
      </c>
      <c r="M45">
        <v>9.7835455720307038E-2</v>
      </c>
      <c r="N45">
        <v>6.0583554895321343E-2</v>
      </c>
      <c r="O45">
        <v>0.20561136523446921</v>
      </c>
      <c r="P45">
        <f t="shared" si="5"/>
        <v>8.2885536731208881E-2</v>
      </c>
      <c r="Q45">
        <f t="shared" si="5"/>
        <v>0.11032161539065076</v>
      </c>
      <c r="R45">
        <f t="shared" si="5"/>
        <v>0.10041084579686019</v>
      </c>
    </row>
    <row r="46" spans="1:18">
      <c r="A46" s="1" t="s">
        <v>38</v>
      </c>
      <c r="B46" s="1" t="s">
        <v>12</v>
      </c>
      <c r="C46" s="1" t="s">
        <v>21</v>
      </c>
      <c r="D46">
        <v>5.9959262933501165E-2</v>
      </c>
      <c r="E46">
        <v>7.9592759400378868E-2</v>
      </c>
      <c r="F46">
        <v>0.16783560590751667</v>
      </c>
      <c r="G46">
        <v>9.3323985551720459E-2</v>
      </c>
      <c r="I46">
        <v>1.3456744186998706E-3</v>
      </c>
      <c r="L46">
        <v>0.1303327754750421</v>
      </c>
      <c r="M46">
        <v>0.13587416785515011</v>
      </c>
      <c r="N46">
        <v>0.10173008975662369</v>
      </c>
      <c r="O46">
        <v>0.21305984011515497</v>
      </c>
      <c r="P46">
        <f t="shared" si="5"/>
        <v>9.3656199558275408E-2</v>
      </c>
      <c r="Q46">
        <f t="shared" si="5"/>
        <v>0.14344357114754228</v>
      </c>
      <c r="R46">
        <f t="shared" si="5"/>
        <v>0.12642135097419463</v>
      </c>
    </row>
    <row r="47" spans="1:18">
      <c r="A47" s="1" t="s">
        <v>38</v>
      </c>
      <c r="B47" s="1" t="s">
        <v>13</v>
      </c>
      <c r="C47" s="1" t="s">
        <v>21</v>
      </c>
      <c r="D47">
        <v>8.3942795242057791E-2</v>
      </c>
      <c r="E47">
        <v>0.13447778086677478</v>
      </c>
      <c r="F47">
        <v>0.17496630508387012</v>
      </c>
      <c r="G47">
        <v>0.12344384051338884</v>
      </c>
      <c r="I47">
        <v>4.2534481867366802E-2</v>
      </c>
      <c r="L47">
        <v>0.15152024024925737</v>
      </c>
      <c r="M47">
        <v>9.6331861406990724E-2</v>
      </c>
      <c r="N47">
        <v>0.19073690760921186</v>
      </c>
      <c r="O47">
        <v>0.27445253061537134</v>
      </c>
      <c r="P47">
        <f t="shared" si="5"/>
        <v>0.1175160578721552</v>
      </c>
      <c r="Q47">
        <f t="shared" si="5"/>
        <v>0.17216513208767101</v>
      </c>
      <c r="R47">
        <f t="shared" si="5"/>
        <v>0.1541441874401431</v>
      </c>
    </row>
    <row r="48" spans="1:18">
      <c r="A48" s="1" t="s">
        <v>38</v>
      </c>
      <c r="B48" s="1" t="s">
        <v>14</v>
      </c>
      <c r="C48" s="1" t="s">
        <v>21</v>
      </c>
      <c r="D48">
        <v>0.18781154143879145</v>
      </c>
      <c r="E48">
        <v>0.10772894434390767</v>
      </c>
      <c r="F48">
        <v>0.21424578235552044</v>
      </c>
      <c r="G48">
        <v>0.16518188201038034</v>
      </c>
      <c r="H48">
        <v>2.0721589622746124E-2</v>
      </c>
      <c r="K48">
        <v>0.33282310335701204</v>
      </c>
      <c r="L48">
        <v>0.1226020853434803</v>
      </c>
      <c r="M48">
        <v>0.11672532171758483</v>
      </c>
      <c r="N48">
        <v>0.21671241456321882</v>
      </c>
      <c r="O48">
        <v>0.29424482041201666</v>
      </c>
      <c r="P48">
        <f t="shared" si="5"/>
        <v>0.15854563192623616</v>
      </c>
      <c r="Q48">
        <f t="shared" si="5"/>
        <v>0.19521776772169</v>
      </c>
      <c r="R48">
        <f t="shared" si="5"/>
        <v>0.18197433846204655</v>
      </c>
    </row>
    <row r="49" spans="1:18">
      <c r="A49" s="1" t="s">
        <v>38</v>
      </c>
      <c r="B49" s="1" t="s">
        <v>15</v>
      </c>
      <c r="C49" s="1" t="s">
        <v>21</v>
      </c>
      <c r="D49">
        <v>0.2534270854679162</v>
      </c>
      <c r="E49">
        <v>0.1048776322281149</v>
      </c>
      <c r="F49">
        <v>0.26664766639063953</v>
      </c>
      <c r="G49">
        <v>0.2559858533642253</v>
      </c>
      <c r="H49">
        <v>5.5181494679453734E-2</v>
      </c>
      <c r="K49">
        <v>0.22840546456249719</v>
      </c>
      <c r="L49">
        <v>0.240060989704559</v>
      </c>
      <c r="M49">
        <v>0.16713433903483596</v>
      </c>
      <c r="N49">
        <v>0.264516944828807</v>
      </c>
      <c r="O49">
        <v>0.34673168950312916</v>
      </c>
      <c r="P49">
        <f t="shared" si="5"/>
        <v>0.19984349993982756</v>
      </c>
      <c r="Q49">
        <f t="shared" si="5"/>
        <v>0.24377167156050111</v>
      </c>
      <c r="R49">
        <f t="shared" si="5"/>
        <v>0.2283429062128168</v>
      </c>
    </row>
    <row r="50" spans="1:18">
      <c r="A50" s="1" t="s">
        <v>38</v>
      </c>
      <c r="B50" s="1" t="s">
        <v>16</v>
      </c>
      <c r="C50" s="1" t="s">
        <v>21</v>
      </c>
      <c r="D50">
        <v>0.32760219154855369</v>
      </c>
      <c r="E50">
        <v>9.7929022695367837E-2</v>
      </c>
      <c r="F50">
        <v>0.2602618405890964</v>
      </c>
      <c r="G50">
        <v>0.31394118637435986</v>
      </c>
      <c r="H50">
        <v>0.31452291126612142</v>
      </c>
      <c r="J50">
        <v>0.41512327657765963</v>
      </c>
      <c r="K50">
        <v>0.17457272952331448</v>
      </c>
      <c r="L50">
        <v>0.22015739723474764</v>
      </c>
      <c r="M50">
        <v>0.25067823211179813</v>
      </c>
      <c r="N50">
        <v>0.32819454188646419</v>
      </c>
      <c r="O50">
        <v>0.38380089826222463</v>
      </c>
      <c r="P50">
        <f t="shared" si="5"/>
        <v>0.24410343210476881</v>
      </c>
      <c r="Q50">
        <f t="shared" si="5"/>
        <v>0.27882383676833339</v>
      </c>
      <c r="R50">
        <f t="shared" si="5"/>
        <v>0.26642038552721392</v>
      </c>
    </row>
    <row r="51" spans="1:18">
      <c r="A51" s="1" t="s">
        <v>38</v>
      </c>
      <c r="B51" s="1" t="s">
        <v>17</v>
      </c>
      <c r="C51" s="1" t="s">
        <v>21</v>
      </c>
      <c r="D51">
        <v>0.39693867042480935</v>
      </c>
      <c r="E51">
        <v>0.15070823108290193</v>
      </c>
      <c r="F51">
        <v>0.274641521255301</v>
      </c>
      <c r="G51">
        <v>0.36518060348770393</v>
      </c>
      <c r="H51">
        <v>0.48112224532246411</v>
      </c>
      <c r="I51">
        <v>0.43989145593980317</v>
      </c>
      <c r="J51">
        <v>0.22914582572053632</v>
      </c>
      <c r="K51">
        <v>0.24319122632025236</v>
      </c>
      <c r="L51">
        <v>0.29221163293472302</v>
      </c>
      <c r="M51">
        <v>0.27910315644666944</v>
      </c>
      <c r="N51">
        <v>0.3577866133164363</v>
      </c>
      <c r="O51">
        <v>0.34780739099548069</v>
      </c>
      <c r="P51">
        <f t="shared" si="5"/>
        <v>0.3337734380029142</v>
      </c>
      <c r="Q51">
        <f t="shared" si="5"/>
        <v>0.29104900851805787</v>
      </c>
      <c r="R51">
        <f t="shared" si="5"/>
        <v>0.30804970108895319</v>
      </c>
    </row>
    <row r="52" spans="1:18">
      <c r="A52" s="1" t="s">
        <v>55</v>
      </c>
      <c r="B52" s="1" t="s">
        <v>2</v>
      </c>
      <c r="C52" s="1" t="s">
        <v>21</v>
      </c>
      <c r="O52">
        <f t="shared" ref="O52:O67" si="6">O20/O36</f>
        <v>76072242.600000024</v>
      </c>
      <c r="P52">
        <f>SUM(D52:I52)</f>
        <v>0</v>
      </c>
      <c r="Q52">
        <f>SUM(J52:O52)</f>
        <v>76072242.600000024</v>
      </c>
      <c r="R52">
        <f>SUM(Q52+P52)</f>
        <v>76072242.600000024</v>
      </c>
    </row>
    <row r="53" spans="1:18">
      <c r="A53" s="1" t="s">
        <v>55</v>
      </c>
      <c r="B53" s="1" t="s">
        <v>3</v>
      </c>
      <c r="C53" s="1" t="s">
        <v>21</v>
      </c>
      <c r="O53">
        <f t="shared" si="6"/>
        <v>76072242.600000024</v>
      </c>
      <c r="P53">
        <f t="shared" ref="P53:P67" si="7">SUM(D53:I53)</f>
        <v>0</v>
      </c>
      <c r="Q53">
        <f t="shared" ref="Q53:Q67" si="8">SUM(J53:O53)</f>
        <v>76072242.600000024</v>
      </c>
      <c r="R53">
        <f t="shared" ref="R53:R67" si="9">SUM(Q53+P53)</f>
        <v>76072242.600000024</v>
      </c>
    </row>
    <row r="54" spans="1:18">
      <c r="A54" s="1" t="s">
        <v>55</v>
      </c>
      <c r="B54" s="1" t="s">
        <v>4</v>
      </c>
      <c r="C54" s="1" t="s">
        <v>21</v>
      </c>
      <c r="D54">
        <f t="shared" ref="D54:D67" si="10">D22/D38</f>
        <v>75289606.501809672</v>
      </c>
      <c r="O54">
        <f t="shared" si="6"/>
        <v>76072242.600000039</v>
      </c>
      <c r="P54">
        <f t="shared" si="7"/>
        <v>75289606.501809672</v>
      </c>
      <c r="Q54">
        <f t="shared" si="8"/>
        <v>76072242.600000039</v>
      </c>
      <c r="R54">
        <f t="shared" si="9"/>
        <v>151361849.10180971</v>
      </c>
    </row>
    <row r="55" spans="1:18">
      <c r="A55" s="1" t="s">
        <v>55</v>
      </c>
      <c r="B55" s="1" t="s">
        <v>5</v>
      </c>
      <c r="C55" s="1" t="s">
        <v>21</v>
      </c>
      <c r="D55">
        <f t="shared" si="10"/>
        <v>75289606.501809672</v>
      </c>
      <c r="E55">
        <f t="shared" ref="E55:E67" si="11">E23/E39</f>
        <v>13221672.439694354</v>
      </c>
      <c r="O55">
        <f t="shared" si="6"/>
        <v>76072242.600000024</v>
      </c>
      <c r="P55">
        <f t="shared" si="7"/>
        <v>88511278.941504031</v>
      </c>
      <c r="Q55">
        <f t="shared" si="8"/>
        <v>76072242.600000024</v>
      </c>
      <c r="R55">
        <f t="shared" si="9"/>
        <v>164583521.54150406</v>
      </c>
    </row>
    <row r="56" spans="1:18">
      <c r="A56" s="1" t="s">
        <v>55</v>
      </c>
      <c r="B56" s="1" t="s">
        <v>6</v>
      </c>
      <c r="C56" s="1" t="s">
        <v>21</v>
      </c>
      <c r="D56">
        <f t="shared" si="10"/>
        <v>75289606.501809672</v>
      </c>
      <c r="E56">
        <f t="shared" si="11"/>
        <v>16397735.90888257</v>
      </c>
      <c r="N56">
        <f t="shared" ref="N56:N67" si="12">N24/N40</f>
        <v>65252920.400077432</v>
      </c>
      <c r="O56">
        <f t="shared" si="6"/>
        <v>76072242.600000024</v>
      </c>
      <c r="P56">
        <f t="shared" si="7"/>
        <v>91687342.410692245</v>
      </c>
      <c r="Q56">
        <f t="shared" si="8"/>
        <v>141325163.00007746</v>
      </c>
      <c r="R56">
        <f t="shared" si="9"/>
        <v>233012505.4107697</v>
      </c>
    </row>
    <row r="57" spans="1:18">
      <c r="A57" s="1" t="s">
        <v>55</v>
      </c>
      <c r="B57" s="1" t="s">
        <v>7</v>
      </c>
      <c r="C57" s="1" t="s">
        <v>21</v>
      </c>
      <c r="D57">
        <f t="shared" si="10"/>
        <v>75289606.501809672</v>
      </c>
      <c r="E57">
        <f t="shared" si="11"/>
        <v>5868301.3145775218</v>
      </c>
      <c r="F57">
        <f t="shared" ref="F57:F67" si="13">F25/F41</f>
        <v>15559540.14111444</v>
      </c>
      <c r="N57">
        <f t="shared" si="12"/>
        <v>89873983.912567079</v>
      </c>
      <c r="O57">
        <f t="shared" si="6"/>
        <v>76072242.600000024</v>
      </c>
      <c r="P57">
        <f t="shared" si="7"/>
        <v>96717447.957501635</v>
      </c>
      <c r="Q57">
        <f t="shared" si="8"/>
        <v>165946226.5125671</v>
      </c>
      <c r="R57">
        <f t="shared" si="9"/>
        <v>262663674.47006875</v>
      </c>
    </row>
    <row r="58" spans="1:18">
      <c r="A58" s="1" t="s">
        <v>55</v>
      </c>
      <c r="B58" s="1" t="s">
        <v>8</v>
      </c>
      <c r="C58" s="1" t="s">
        <v>21</v>
      </c>
      <c r="D58">
        <f t="shared" si="10"/>
        <v>75289606.501809672</v>
      </c>
      <c r="E58">
        <f t="shared" si="11"/>
        <v>8702796.9909906983</v>
      </c>
      <c r="F58">
        <f t="shared" si="13"/>
        <v>31587604.023312852</v>
      </c>
      <c r="L58">
        <f t="shared" ref="L58:L67" si="14">L26/L42</f>
        <v>9219525.8050193321</v>
      </c>
      <c r="N58">
        <f t="shared" si="12"/>
        <v>94041172.050000295</v>
      </c>
      <c r="O58">
        <f t="shared" si="6"/>
        <v>76072242.600000024</v>
      </c>
      <c r="P58">
        <f t="shared" si="7"/>
        <v>115580007.51611322</v>
      </c>
      <c r="Q58">
        <f t="shared" si="8"/>
        <v>179332940.45501965</v>
      </c>
      <c r="R58">
        <f t="shared" si="9"/>
        <v>294912947.97113287</v>
      </c>
    </row>
    <row r="59" spans="1:18">
      <c r="A59" s="1" t="s">
        <v>55</v>
      </c>
      <c r="B59" s="1" t="s">
        <v>9</v>
      </c>
      <c r="C59" s="1" t="s">
        <v>21</v>
      </c>
      <c r="D59">
        <f t="shared" si="10"/>
        <v>75289606.501809672</v>
      </c>
      <c r="E59">
        <f t="shared" si="11"/>
        <v>6596489.7931131804</v>
      </c>
      <c r="F59">
        <f t="shared" si="13"/>
        <v>38787320.157908112</v>
      </c>
      <c r="G59">
        <f t="shared" ref="G59:G67" si="15">G27/G43</f>
        <v>5259389.9471490849</v>
      </c>
      <c r="L59">
        <f t="shared" si="14"/>
        <v>33803976.650074318</v>
      </c>
      <c r="N59">
        <f t="shared" si="12"/>
        <v>94041172.050000295</v>
      </c>
      <c r="O59">
        <f t="shared" si="6"/>
        <v>76072242.600000024</v>
      </c>
      <c r="P59">
        <f t="shared" si="7"/>
        <v>125932806.39998005</v>
      </c>
      <c r="Q59">
        <f t="shared" si="8"/>
        <v>203917391.30007464</v>
      </c>
      <c r="R59">
        <f t="shared" si="9"/>
        <v>329850197.70005471</v>
      </c>
    </row>
    <row r="60" spans="1:18">
      <c r="A60" s="1" t="s">
        <v>55</v>
      </c>
      <c r="B60" s="1" t="s">
        <v>10</v>
      </c>
      <c r="C60" s="1" t="s">
        <v>21</v>
      </c>
      <c r="D60">
        <f t="shared" si="10"/>
        <v>75289606.501809672</v>
      </c>
      <c r="E60">
        <f t="shared" si="11"/>
        <v>7817257.7053698879</v>
      </c>
      <c r="F60">
        <f t="shared" si="13"/>
        <v>38787320.157908112</v>
      </c>
      <c r="G60">
        <f t="shared" si="15"/>
        <v>12158283.053137578</v>
      </c>
      <c r="L60">
        <f t="shared" si="14"/>
        <v>63832433.728429466</v>
      </c>
      <c r="N60">
        <f t="shared" si="12"/>
        <v>94041172.050000295</v>
      </c>
      <c r="O60">
        <f t="shared" si="6"/>
        <v>76072242.600000024</v>
      </c>
      <c r="P60">
        <f t="shared" si="7"/>
        <v>134052467.41822526</v>
      </c>
      <c r="Q60">
        <f t="shared" si="8"/>
        <v>233945848.37842977</v>
      </c>
      <c r="R60">
        <f t="shared" si="9"/>
        <v>367998315.79665506</v>
      </c>
    </row>
    <row r="61" spans="1:18">
      <c r="A61" s="1" t="s">
        <v>55</v>
      </c>
      <c r="B61" s="1" t="s">
        <v>11</v>
      </c>
      <c r="C61" s="1" t="s">
        <v>21</v>
      </c>
      <c r="D61">
        <f t="shared" si="10"/>
        <v>75289606.501809672</v>
      </c>
      <c r="E61">
        <f t="shared" si="11"/>
        <v>15315872.57626652</v>
      </c>
      <c r="F61">
        <f t="shared" si="13"/>
        <v>38787320.157908112</v>
      </c>
      <c r="G61">
        <f t="shared" si="15"/>
        <v>19605839.671612866</v>
      </c>
      <c r="L61">
        <f t="shared" si="14"/>
        <v>66683384.850000009</v>
      </c>
      <c r="M61">
        <f t="shared" ref="M61:M67" si="16">M29/M45</f>
        <v>26678924.812372513</v>
      </c>
      <c r="N61">
        <f t="shared" si="12"/>
        <v>94041172.050000295</v>
      </c>
      <c r="O61">
        <f t="shared" si="6"/>
        <v>76072242.600000024</v>
      </c>
      <c r="P61">
        <f t="shared" si="7"/>
        <v>148998638.90759715</v>
      </c>
      <c r="Q61">
        <f t="shared" si="8"/>
        <v>263475724.31237286</v>
      </c>
      <c r="R61">
        <f t="shared" si="9"/>
        <v>412474363.21996999</v>
      </c>
    </row>
    <row r="62" spans="1:18">
      <c r="A62" s="1" t="s">
        <v>55</v>
      </c>
      <c r="B62" s="1" t="s">
        <v>12</v>
      </c>
      <c r="C62" s="1" t="s">
        <v>21</v>
      </c>
      <c r="D62">
        <f t="shared" si="10"/>
        <v>75289606.501809672</v>
      </c>
      <c r="E62">
        <f t="shared" si="11"/>
        <v>20875584.528855346</v>
      </c>
      <c r="F62">
        <f t="shared" si="13"/>
        <v>38787320.157908112</v>
      </c>
      <c r="G62">
        <f t="shared" si="15"/>
        <v>21877966.37945893</v>
      </c>
      <c r="I62">
        <f>I30/I46</f>
        <v>426176.57832154247</v>
      </c>
      <c r="L62">
        <f t="shared" si="14"/>
        <v>66683384.850000009</v>
      </c>
      <c r="M62">
        <f t="shared" si="16"/>
        <v>65898033.006845102</v>
      </c>
      <c r="N62">
        <f t="shared" si="12"/>
        <v>94041172.050000295</v>
      </c>
      <c r="O62">
        <f t="shared" si="6"/>
        <v>76072242.600000024</v>
      </c>
      <c r="P62">
        <f t="shared" si="7"/>
        <v>157256654.1463536</v>
      </c>
      <c r="Q62">
        <f t="shared" si="8"/>
        <v>302694832.50684541</v>
      </c>
      <c r="R62">
        <f t="shared" si="9"/>
        <v>459951486.65319902</v>
      </c>
    </row>
    <row r="63" spans="1:18">
      <c r="A63" s="1" t="s">
        <v>55</v>
      </c>
      <c r="B63" s="1" t="s">
        <v>13</v>
      </c>
      <c r="C63" s="1" t="s">
        <v>21</v>
      </c>
      <c r="D63">
        <f t="shared" si="10"/>
        <v>75289606.501809672</v>
      </c>
      <c r="E63">
        <f t="shared" si="11"/>
        <v>34471208.356176235</v>
      </c>
      <c r="F63">
        <f t="shared" si="13"/>
        <v>38787320.157908112</v>
      </c>
      <c r="G63">
        <f t="shared" si="15"/>
        <v>15785411.489996161</v>
      </c>
      <c r="I63">
        <f>I31/I47</f>
        <v>5053067.6358152218</v>
      </c>
      <c r="L63">
        <f t="shared" si="14"/>
        <v>66683384.850000016</v>
      </c>
      <c r="M63">
        <f t="shared" si="16"/>
        <v>107486753.40000023</v>
      </c>
      <c r="N63">
        <f t="shared" si="12"/>
        <v>94041172.050000295</v>
      </c>
      <c r="O63">
        <f t="shared" si="6"/>
        <v>76072242.600000024</v>
      </c>
      <c r="P63">
        <f t="shared" si="7"/>
        <v>169386614.14170542</v>
      </c>
      <c r="Q63">
        <f t="shared" si="8"/>
        <v>344283552.90000057</v>
      </c>
      <c r="R63">
        <f t="shared" si="9"/>
        <v>513670167.04170597</v>
      </c>
    </row>
    <row r="64" spans="1:18">
      <c r="A64" s="1" t="s">
        <v>55</v>
      </c>
      <c r="B64" s="1" t="s">
        <v>14</v>
      </c>
      <c r="C64" s="1" t="s">
        <v>21</v>
      </c>
      <c r="D64">
        <f t="shared" si="10"/>
        <v>75289606.501809672</v>
      </c>
      <c r="E64">
        <f t="shared" si="11"/>
        <v>75985287.170619652</v>
      </c>
      <c r="F64">
        <f t="shared" si="13"/>
        <v>38787320.157908112</v>
      </c>
      <c r="G64">
        <f t="shared" si="15"/>
        <v>15458583.378661804</v>
      </c>
      <c r="H64">
        <f>H32/H48</f>
        <v>4390705.6765474053</v>
      </c>
      <c r="K64">
        <f>K32/K48</f>
        <v>27067016.743076209</v>
      </c>
      <c r="L64">
        <f t="shared" si="14"/>
        <v>66683384.850000009</v>
      </c>
      <c r="M64">
        <f t="shared" si="16"/>
        <v>107486753.40000023</v>
      </c>
      <c r="N64">
        <f t="shared" si="12"/>
        <v>94041172.050000295</v>
      </c>
      <c r="O64">
        <f t="shared" si="6"/>
        <v>76072242.600000024</v>
      </c>
      <c r="P64">
        <f t="shared" si="7"/>
        <v>209911502.88554665</v>
      </c>
      <c r="Q64">
        <f t="shared" si="8"/>
        <v>371350569.64307678</v>
      </c>
      <c r="R64">
        <f t="shared" si="9"/>
        <v>581262072.52862346</v>
      </c>
    </row>
    <row r="65" spans="1:18">
      <c r="A65" s="1" t="s">
        <v>55</v>
      </c>
      <c r="B65" s="1" t="s">
        <v>15</v>
      </c>
      <c r="C65" s="1" t="s">
        <v>21</v>
      </c>
      <c r="D65">
        <f t="shared" si="10"/>
        <v>75289606.501809672</v>
      </c>
      <c r="E65">
        <f t="shared" si="11"/>
        <v>81648786.594223887</v>
      </c>
      <c r="F65">
        <f t="shared" si="13"/>
        <v>38787320.157908112</v>
      </c>
      <c r="G65">
        <f t="shared" si="15"/>
        <v>31844510.067882311</v>
      </c>
      <c r="H65">
        <f>H33/H49</f>
        <v>4558346.4194190549</v>
      </c>
      <c r="K65">
        <f>K33/K49</f>
        <v>84495177.44840683</v>
      </c>
      <c r="L65">
        <f t="shared" si="14"/>
        <v>66683384.850000009</v>
      </c>
      <c r="M65">
        <f t="shared" si="16"/>
        <v>107486753.40000023</v>
      </c>
      <c r="N65">
        <f t="shared" si="12"/>
        <v>94041172.050000295</v>
      </c>
      <c r="O65">
        <f t="shared" si="6"/>
        <v>76072242.600000024</v>
      </c>
      <c r="P65">
        <f t="shared" si="7"/>
        <v>232128569.74124303</v>
      </c>
      <c r="Q65">
        <f t="shared" si="8"/>
        <v>428778730.34840739</v>
      </c>
      <c r="R65">
        <f t="shared" si="9"/>
        <v>660907300.08965039</v>
      </c>
    </row>
    <row r="66" spans="1:18">
      <c r="A66" s="1" t="s">
        <v>55</v>
      </c>
      <c r="B66" s="1" t="s">
        <v>16</v>
      </c>
      <c r="C66" s="1" t="s">
        <v>21</v>
      </c>
      <c r="D66">
        <f t="shared" si="10"/>
        <v>75289606.501809672</v>
      </c>
      <c r="E66">
        <f t="shared" si="11"/>
        <v>81648786.594223887</v>
      </c>
      <c r="F66">
        <f t="shared" si="13"/>
        <v>38787320.157908112</v>
      </c>
      <c r="G66">
        <f t="shared" si="15"/>
        <v>36926335.690908931</v>
      </c>
      <c r="H66">
        <f>H34/H50</f>
        <v>34688991.247917362</v>
      </c>
      <c r="J66">
        <f>J34/J50</f>
        <v>35597382.372894198</v>
      </c>
      <c r="K66">
        <f>K34/K50</f>
        <v>101133374.84999946</v>
      </c>
      <c r="L66">
        <f t="shared" si="14"/>
        <v>66683384.850000009</v>
      </c>
      <c r="M66">
        <f t="shared" si="16"/>
        <v>107486753.40000023</v>
      </c>
      <c r="N66">
        <f t="shared" si="12"/>
        <v>94041172.050000295</v>
      </c>
      <c r="O66">
        <f t="shared" si="6"/>
        <v>76072242.600000024</v>
      </c>
      <c r="P66">
        <f t="shared" si="7"/>
        <v>267341040.19276798</v>
      </c>
      <c r="Q66">
        <f t="shared" si="8"/>
        <v>481014310.12289423</v>
      </c>
      <c r="R66">
        <f t="shared" si="9"/>
        <v>748355350.31566215</v>
      </c>
    </row>
    <row r="67" spans="1:18">
      <c r="A67" s="1" t="s">
        <v>55</v>
      </c>
      <c r="B67" s="1" t="s">
        <v>17</v>
      </c>
      <c r="C67" s="1" t="s">
        <v>21</v>
      </c>
      <c r="D67">
        <f t="shared" si="10"/>
        <v>75289606.501809672</v>
      </c>
      <c r="E67">
        <f t="shared" si="11"/>
        <v>81648786.594223887</v>
      </c>
      <c r="F67">
        <f t="shared" si="13"/>
        <v>38787320.157908112</v>
      </c>
      <c r="G67">
        <f t="shared" si="15"/>
        <v>67753922.547868907</v>
      </c>
      <c r="H67">
        <f>H35/H51</f>
        <v>46729451.630376697</v>
      </c>
      <c r="I67">
        <f>I35/I51</f>
        <v>32713082.573475692</v>
      </c>
      <c r="J67">
        <f>J35/J51</f>
        <v>73458385.499999955</v>
      </c>
      <c r="K67">
        <f>K35/K51</f>
        <v>101133374.84999946</v>
      </c>
      <c r="L67">
        <f t="shared" si="14"/>
        <v>66683384.850000009</v>
      </c>
      <c r="M67">
        <f t="shared" si="16"/>
        <v>107486753.40000023</v>
      </c>
      <c r="N67">
        <f t="shared" si="12"/>
        <v>94041172.050000295</v>
      </c>
      <c r="O67">
        <f t="shared" si="6"/>
        <v>76072242.600000024</v>
      </c>
      <c r="P67">
        <f t="shared" si="7"/>
        <v>342922170.00566304</v>
      </c>
      <c r="Q67">
        <f t="shared" si="8"/>
        <v>518875313.25</v>
      </c>
      <c r="R67">
        <f t="shared" si="9"/>
        <v>861797483.25566304</v>
      </c>
    </row>
    <row r="69" spans="1:18">
      <c r="A69" t="s">
        <v>56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26" zoomScale="85" zoomScaleNormal="85" workbookViewId="0">
      <selection activeCell="S50" sqref="S50"/>
    </sheetView>
  </sheetViews>
  <sheetFormatPr baseColWidth="10" defaultRowHeight="15"/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25"/>
  <sheetViews>
    <sheetView topLeftCell="A195" workbookViewId="0">
      <selection activeCell="E210" sqref="E210:E225"/>
    </sheetView>
  </sheetViews>
  <sheetFormatPr baseColWidth="10" defaultRowHeight="15"/>
  <cols>
    <col min="1" max="1" width="49.5703125" customWidth="1"/>
  </cols>
  <sheetData>
    <row r="1" spans="1:6">
      <c r="A1" t="s">
        <v>63</v>
      </c>
      <c r="B1" t="s">
        <v>62</v>
      </c>
      <c r="C1" t="s">
        <v>61</v>
      </c>
      <c r="D1" t="s">
        <v>60</v>
      </c>
      <c r="F1" t="s">
        <v>57</v>
      </c>
    </row>
    <row r="2" spans="1:6">
      <c r="A2" t="s">
        <v>53</v>
      </c>
      <c r="B2">
        <v>20</v>
      </c>
      <c r="C2">
        <v>61.3839657930965</v>
      </c>
      <c r="D2" t="s">
        <v>26</v>
      </c>
    </row>
    <row r="3" spans="1:6">
      <c r="A3" t="s">
        <v>53</v>
      </c>
      <c r="B3">
        <v>25</v>
      </c>
      <c r="C3">
        <v>58.964096441078503</v>
      </c>
      <c r="D3" t="s">
        <v>26</v>
      </c>
    </row>
    <row r="4" spans="1:6">
      <c r="A4" t="s">
        <v>53</v>
      </c>
      <c r="B4">
        <v>30</v>
      </c>
      <c r="C4">
        <v>56.564814395455002</v>
      </c>
      <c r="D4" t="s">
        <v>26</v>
      </c>
    </row>
    <row r="5" spans="1:6">
      <c r="A5" t="s">
        <v>53</v>
      </c>
      <c r="B5">
        <v>35</v>
      </c>
      <c r="C5">
        <v>54.3276316983426</v>
      </c>
      <c r="D5" t="s">
        <v>26</v>
      </c>
    </row>
    <row r="6" spans="1:6">
      <c r="A6" t="s">
        <v>53</v>
      </c>
      <c r="B6">
        <v>40</v>
      </c>
      <c r="C6">
        <v>52.287505015664202</v>
      </c>
      <c r="D6" t="s">
        <v>26</v>
      </c>
    </row>
    <row r="7" spans="1:6">
      <c r="A7" t="s">
        <v>53</v>
      </c>
      <c r="B7">
        <v>45</v>
      </c>
      <c r="C7">
        <v>50.354177386489397</v>
      </c>
      <c r="D7" t="s">
        <v>26</v>
      </c>
    </row>
    <row r="8" spans="1:6">
      <c r="A8" t="s">
        <v>53</v>
      </c>
      <c r="B8">
        <v>50</v>
      </c>
      <c r="C8">
        <v>48.548361365527299</v>
      </c>
      <c r="D8" t="s">
        <v>26</v>
      </c>
    </row>
    <row r="9" spans="1:6">
      <c r="A9" t="s">
        <v>53</v>
      </c>
      <c r="B9">
        <v>55</v>
      </c>
      <c r="C9">
        <v>46.355790324675802</v>
      </c>
      <c r="D9" t="s">
        <v>26</v>
      </c>
    </row>
    <row r="10" spans="1:6">
      <c r="A10" t="s">
        <v>53</v>
      </c>
      <c r="B10">
        <v>60</v>
      </c>
      <c r="C10">
        <v>44.108233563085903</v>
      </c>
      <c r="D10" t="s">
        <v>26</v>
      </c>
    </row>
    <row r="11" spans="1:6">
      <c r="A11" t="s">
        <v>53</v>
      </c>
      <c r="B11">
        <v>65</v>
      </c>
      <c r="C11">
        <v>41.897693749812298</v>
      </c>
      <c r="D11" t="s">
        <v>26</v>
      </c>
    </row>
    <row r="12" spans="1:6">
      <c r="A12" t="s">
        <v>53</v>
      </c>
      <c r="B12">
        <v>70</v>
      </c>
      <c r="C12">
        <v>39.032677628595401</v>
      </c>
      <c r="D12" t="s">
        <v>26</v>
      </c>
    </row>
    <row r="13" spans="1:6">
      <c r="A13" t="s">
        <v>53</v>
      </c>
      <c r="B13">
        <v>75</v>
      </c>
      <c r="C13">
        <v>35.880828569995998</v>
      </c>
      <c r="D13" t="s">
        <v>26</v>
      </c>
    </row>
    <row r="14" spans="1:6">
      <c r="A14" t="s">
        <v>53</v>
      </c>
      <c r="B14">
        <v>80</v>
      </c>
      <c r="C14">
        <v>31.941344223492901</v>
      </c>
      <c r="D14" t="s">
        <v>26</v>
      </c>
    </row>
    <row r="15" spans="1:6">
      <c r="A15" t="s">
        <v>53</v>
      </c>
      <c r="B15">
        <v>85</v>
      </c>
      <c r="C15">
        <v>27.683498756416402</v>
      </c>
      <c r="D15" t="s">
        <v>26</v>
      </c>
    </row>
    <row r="16" spans="1:6">
      <c r="A16" t="s">
        <v>53</v>
      </c>
      <c r="B16">
        <v>90</v>
      </c>
      <c r="C16">
        <v>19.857159881083</v>
      </c>
      <c r="D16" t="s">
        <v>26</v>
      </c>
    </row>
    <row r="17" spans="1:4">
      <c r="A17" t="s">
        <v>53</v>
      </c>
      <c r="B17">
        <v>95</v>
      </c>
      <c r="C17">
        <v>9.8651129018017691</v>
      </c>
      <c r="D17" t="s">
        <v>26</v>
      </c>
    </row>
    <row r="18" spans="1:4">
      <c r="A18" t="s">
        <v>53</v>
      </c>
      <c r="B18">
        <v>20</v>
      </c>
      <c r="C18">
        <v>16.926046120827898</v>
      </c>
      <c r="D18" t="s">
        <v>27</v>
      </c>
    </row>
    <row r="19" spans="1:4">
      <c r="A19" t="s">
        <v>53</v>
      </c>
      <c r="B19">
        <v>25</v>
      </c>
      <c r="C19">
        <v>18.5125330811567</v>
      </c>
      <c r="D19" t="s">
        <v>27</v>
      </c>
    </row>
    <row r="20" spans="1:4">
      <c r="A20" t="s">
        <v>53</v>
      </c>
      <c r="B20">
        <v>30</v>
      </c>
      <c r="C20">
        <v>19.8920995377512</v>
      </c>
      <c r="D20" t="s">
        <v>27</v>
      </c>
    </row>
    <row r="21" spans="1:4">
      <c r="A21" t="s">
        <v>53</v>
      </c>
      <c r="B21">
        <v>35</v>
      </c>
      <c r="C21">
        <v>21.001579803932799</v>
      </c>
      <c r="D21" t="s">
        <v>27</v>
      </c>
    </row>
    <row r="22" spans="1:4">
      <c r="A22" t="s">
        <v>53</v>
      </c>
      <c r="B22">
        <v>40</v>
      </c>
      <c r="C22">
        <v>22.072016854090801</v>
      </c>
      <c r="D22" t="s">
        <v>27</v>
      </c>
    </row>
    <row r="23" spans="1:4">
      <c r="A23" t="s">
        <v>53</v>
      </c>
      <c r="B23">
        <v>45</v>
      </c>
      <c r="C23">
        <v>21.9648845761008</v>
      </c>
      <c r="D23" t="s">
        <v>27</v>
      </c>
    </row>
    <row r="24" spans="1:4">
      <c r="A24" t="s">
        <v>53</v>
      </c>
      <c r="B24">
        <v>50</v>
      </c>
      <c r="C24">
        <v>20.682675884923199</v>
      </c>
      <c r="D24" t="s">
        <v>27</v>
      </c>
    </row>
    <row r="25" spans="1:4">
      <c r="A25" t="s">
        <v>53</v>
      </c>
      <c r="B25">
        <v>55</v>
      </c>
      <c r="C25">
        <v>21.090953831414499</v>
      </c>
      <c r="D25" t="s">
        <v>27</v>
      </c>
    </row>
    <row r="26" spans="1:4">
      <c r="A26" t="s">
        <v>53</v>
      </c>
      <c r="B26">
        <v>60</v>
      </c>
      <c r="C26">
        <v>21.4552242380894</v>
      </c>
      <c r="D26" t="s">
        <v>27</v>
      </c>
    </row>
    <row r="27" spans="1:4">
      <c r="A27" t="s">
        <v>53</v>
      </c>
      <c r="B27">
        <v>65</v>
      </c>
      <c r="C27">
        <v>21.669399514217499</v>
      </c>
      <c r="D27" t="s">
        <v>27</v>
      </c>
    </row>
    <row r="28" spans="1:4">
      <c r="A28" t="s">
        <v>53</v>
      </c>
      <c r="B28">
        <v>70</v>
      </c>
      <c r="C28">
        <v>21.634676265663899</v>
      </c>
      <c r="D28" t="s">
        <v>27</v>
      </c>
    </row>
    <row r="29" spans="1:4">
      <c r="A29" t="s">
        <v>53</v>
      </c>
      <c r="B29">
        <v>75</v>
      </c>
      <c r="C29">
        <v>21.4298288809062</v>
      </c>
      <c r="D29" t="s">
        <v>27</v>
      </c>
    </row>
    <row r="30" spans="1:4">
      <c r="A30" t="s">
        <v>53</v>
      </c>
      <c r="B30">
        <v>80</v>
      </c>
      <c r="C30">
        <v>20.631657421511498</v>
      </c>
      <c r="D30" t="s">
        <v>27</v>
      </c>
    </row>
    <row r="31" spans="1:4">
      <c r="A31" t="s">
        <v>53</v>
      </c>
      <c r="B31">
        <v>85</v>
      </c>
      <c r="C31">
        <v>19.002004249501098</v>
      </c>
      <c r="D31" t="s">
        <v>27</v>
      </c>
    </row>
    <row r="32" spans="1:4">
      <c r="A32" t="s">
        <v>53</v>
      </c>
      <c r="B32">
        <v>90</v>
      </c>
      <c r="C32">
        <v>20.810368295691202</v>
      </c>
      <c r="D32" t="s">
        <v>27</v>
      </c>
    </row>
    <row r="33" spans="1:4">
      <c r="A33" t="s">
        <v>53</v>
      </c>
      <c r="B33">
        <v>95</v>
      </c>
      <c r="C33">
        <v>20.873839325383798</v>
      </c>
      <c r="D33" t="s">
        <v>27</v>
      </c>
    </row>
    <row r="34" spans="1:4">
      <c r="A34" t="s">
        <v>37</v>
      </c>
      <c r="B34">
        <v>20</v>
      </c>
      <c r="C34">
        <v>1318.84346743477</v>
      </c>
      <c r="D34" t="s">
        <v>28</v>
      </c>
    </row>
    <row r="35" spans="1:4">
      <c r="A35" t="s">
        <v>37</v>
      </c>
      <c r="B35">
        <v>25</v>
      </c>
      <c r="C35">
        <v>50755.296710455899</v>
      </c>
      <c r="D35" t="s">
        <v>28</v>
      </c>
    </row>
    <row r="36" spans="1:4">
      <c r="A36" t="s">
        <v>37</v>
      </c>
      <c r="B36">
        <v>30</v>
      </c>
      <c r="C36">
        <v>118733.61054477</v>
      </c>
      <c r="D36" t="s">
        <v>28</v>
      </c>
    </row>
    <row r="37" spans="1:4">
      <c r="A37" t="s">
        <v>37</v>
      </c>
      <c r="B37">
        <v>35</v>
      </c>
      <c r="C37">
        <v>263372.70216558501</v>
      </c>
      <c r="D37" t="s">
        <v>28</v>
      </c>
    </row>
    <row r="38" spans="1:4">
      <c r="A38" t="s">
        <v>37</v>
      </c>
      <c r="B38">
        <v>40</v>
      </c>
      <c r="C38">
        <v>1153552.9609294401</v>
      </c>
      <c r="D38" t="s">
        <v>28</v>
      </c>
    </row>
    <row r="39" spans="1:4">
      <c r="A39" t="s">
        <v>37</v>
      </c>
      <c r="B39">
        <v>45</v>
      </c>
      <c r="C39">
        <v>2768081.75463332</v>
      </c>
      <c r="D39" t="s">
        <v>28</v>
      </c>
    </row>
    <row r="40" spans="1:4">
      <c r="A40" t="s">
        <v>37</v>
      </c>
      <c r="B40">
        <v>50</v>
      </c>
      <c r="C40">
        <v>4219336.9532923503</v>
      </c>
      <c r="D40" t="s">
        <v>28</v>
      </c>
    </row>
    <row r="41" spans="1:4">
      <c r="A41" t="s">
        <v>37</v>
      </c>
      <c r="B41">
        <v>55</v>
      </c>
      <c r="C41">
        <v>6232780.7889778297</v>
      </c>
      <c r="D41" t="s">
        <v>28</v>
      </c>
    </row>
    <row r="42" spans="1:4">
      <c r="A42" t="s">
        <v>37</v>
      </c>
      <c r="B42">
        <v>60</v>
      </c>
      <c r="C42">
        <v>9273981.4742037095</v>
      </c>
      <c r="D42" t="s">
        <v>28</v>
      </c>
    </row>
    <row r="43" spans="1:4">
      <c r="A43" t="s">
        <v>37</v>
      </c>
      <c r="B43">
        <v>65</v>
      </c>
      <c r="C43">
        <v>12941215.8411936</v>
      </c>
      <c r="D43" t="s">
        <v>28</v>
      </c>
    </row>
    <row r="44" spans="1:4">
      <c r="A44" t="s">
        <v>37</v>
      </c>
      <c r="B44">
        <v>70</v>
      </c>
      <c r="C44">
        <v>16156063.0578501</v>
      </c>
      <c r="D44" t="s">
        <v>28</v>
      </c>
    </row>
    <row r="45" spans="1:4">
      <c r="A45" t="s">
        <v>37</v>
      </c>
      <c r="B45">
        <v>75</v>
      </c>
      <c r="C45">
        <v>21326089.231694698</v>
      </c>
      <c r="D45" t="s">
        <v>28</v>
      </c>
    </row>
    <row r="46" spans="1:4">
      <c r="A46" t="s">
        <v>37</v>
      </c>
      <c r="B46">
        <v>80</v>
      </c>
      <c r="C46">
        <v>28601353.494697001</v>
      </c>
      <c r="D46" t="s">
        <v>28</v>
      </c>
    </row>
    <row r="47" spans="1:4">
      <c r="A47" t="s">
        <v>37</v>
      </c>
      <c r="B47">
        <v>85</v>
      </c>
      <c r="C47">
        <v>38934550.776853301</v>
      </c>
      <c r="D47" t="s">
        <v>28</v>
      </c>
    </row>
    <row r="48" spans="1:4">
      <c r="A48" t="s">
        <v>37</v>
      </c>
      <c r="B48">
        <v>90</v>
      </c>
      <c r="C48">
        <v>51058842.2624152</v>
      </c>
      <c r="D48" t="s">
        <v>28</v>
      </c>
    </row>
    <row r="49" spans="1:5">
      <c r="A49" t="s">
        <v>37</v>
      </c>
      <c r="B49">
        <v>95</v>
      </c>
      <c r="C49">
        <v>67492211.284687907</v>
      </c>
      <c r="D49" t="s">
        <v>28</v>
      </c>
    </row>
    <row r="50" spans="1:5">
      <c r="A50" t="s">
        <v>37</v>
      </c>
      <c r="B50">
        <v>100</v>
      </c>
      <c r="C50">
        <v>302136636.08715397</v>
      </c>
      <c r="D50" t="s">
        <v>28</v>
      </c>
    </row>
    <row r="51" spans="1:5">
      <c r="A51" t="s">
        <v>38</v>
      </c>
      <c r="B51">
        <v>20</v>
      </c>
      <c r="C51">
        <v>0</v>
      </c>
      <c r="D51" t="s">
        <v>28</v>
      </c>
    </row>
    <row r="52" spans="1:5">
      <c r="A52" t="s">
        <v>38</v>
      </c>
      <c r="B52">
        <v>25</v>
      </c>
      <c r="C52">
        <v>5.6443639900000001E-4</v>
      </c>
      <c r="D52" t="s">
        <v>28</v>
      </c>
      <c r="E52">
        <f t="shared" ref="E52:E67" si="0">C52*100</f>
        <v>5.6443639900000002E-2</v>
      </c>
    </row>
    <row r="53" spans="1:5">
      <c r="A53" t="s">
        <v>38</v>
      </c>
      <c r="B53">
        <v>30</v>
      </c>
      <c r="C53">
        <v>1.2756440975253999E-3</v>
      </c>
      <c r="D53" t="s">
        <v>28</v>
      </c>
      <c r="E53">
        <f t="shared" si="0"/>
        <v>0.12756440975253999</v>
      </c>
    </row>
    <row r="54" spans="1:5">
      <c r="A54" t="s">
        <v>38</v>
      </c>
      <c r="B54">
        <v>35</v>
      </c>
      <c r="C54">
        <v>2.79654210899022E-3</v>
      </c>
      <c r="D54" t="s">
        <v>28</v>
      </c>
      <c r="E54">
        <f t="shared" si="0"/>
        <v>0.27965421089902198</v>
      </c>
    </row>
    <row r="55" spans="1:5">
      <c r="A55" t="s">
        <v>38</v>
      </c>
      <c r="B55">
        <v>40</v>
      </c>
      <c r="C55">
        <v>1.17589722112947E-2</v>
      </c>
      <c r="D55" t="s">
        <v>28</v>
      </c>
      <c r="E55">
        <f t="shared" si="0"/>
        <v>1.17589722112947</v>
      </c>
    </row>
    <row r="56" spans="1:5">
      <c r="A56" t="s">
        <v>38</v>
      </c>
      <c r="B56">
        <v>45</v>
      </c>
      <c r="C56">
        <v>2.6208794195499499E-2</v>
      </c>
      <c r="D56" t="s">
        <v>28</v>
      </c>
      <c r="E56">
        <f t="shared" si="0"/>
        <v>2.6208794195499499</v>
      </c>
    </row>
    <row r="57" spans="1:5">
      <c r="A57" t="s">
        <v>38</v>
      </c>
      <c r="B57">
        <v>50</v>
      </c>
      <c r="C57">
        <v>3.6542104432161999E-2</v>
      </c>
      <c r="D57" t="s">
        <v>28</v>
      </c>
      <c r="E57">
        <f t="shared" si="0"/>
        <v>3.6542104432162001</v>
      </c>
    </row>
    <row r="58" spans="1:5">
      <c r="A58" t="s">
        <v>38</v>
      </c>
      <c r="B58">
        <v>55</v>
      </c>
      <c r="C58">
        <v>5.0563528410938502E-2</v>
      </c>
      <c r="D58" t="s">
        <v>28</v>
      </c>
      <c r="E58">
        <f t="shared" si="0"/>
        <v>5.0563528410938501</v>
      </c>
    </row>
    <row r="59" spans="1:5">
      <c r="A59" t="s">
        <v>38</v>
      </c>
      <c r="B59">
        <v>60</v>
      </c>
      <c r="C59">
        <v>7.0829962479840206E-2</v>
      </c>
      <c r="D59" t="s">
        <v>28</v>
      </c>
      <c r="E59">
        <f t="shared" si="0"/>
        <v>7.0829962479840205</v>
      </c>
    </row>
    <row r="60" spans="1:5">
      <c r="A60" t="s">
        <v>38</v>
      </c>
      <c r="B60">
        <v>65</v>
      </c>
      <c r="C60">
        <v>9.3545359714551496E-2</v>
      </c>
      <c r="D60" t="s">
        <v>28</v>
      </c>
      <c r="E60">
        <f t="shared" si="0"/>
        <v>9.3545359714551495</v>
      </c>
    </row>
    <row r="61" spans="1:5">
      <c r="A61" t="s">
        <v>38</v>
      </c>
      <c r="B61">
        <v>70</v>
      </c>
      <c r="C61">
        <v>0.10904551512259</v>
      </c>
      <c r="D61" t="s">
        <v>28</v>
      </c>
      <c r="E61">
        <f t="shared" si="0"/>
        <v>10.904551512259001</v>
      </c>
    </row>
    <row r="62" spans="1:5">
      <c r="A62" t="s">
        <v>38</v>
      </c>
      <c r="B62">
        <v>75</v>
      </c>
      <c r="C62">
        <v>0.13303703094105099</v>
      </c>
      <c r="D62" t="s">
        <v>28</v>
      </c>
      <c r="E62">
        <f t="shared" si="0"/>
        <v>13.303703094105099</v>
      </c>
    </row>
    <row r="63" spans="1:5">
      <c r="A63" t="s">
        <v>38</v>
      </c>
      <c r="B63">
        <v>80</v>
      </c>
      <c r="C63">
        <v>0.16212429865021399</v>
      </c>
      <c r="D63" t="s">
        <v>28</v>
      </c>
      <c r="E63">
        <f t="shared" si="0"/>
        <v>16.212429865021399</v>
      </c>
    </row>
    <row r="64" spans="1:5">
      <c r="A64" t="s">
        <v>38</v>
      </c>
      <c r="B64">
        <v>85</v>
      </c>
      <c r="C64">
        <v>0.195534932931027</v>
      </c>
      <c r="D64" t="s">
        <v>28</v>
      </c>
      <c r="E64">
        <f t="shared" si="0"/>
        <v>19.553493293102701</v>
      </c>
    </row>
    <row r="65" spans="1:5">
      <c r="A65" t="s">
        <v>38</v>
      </c>
      <c r="B65">
        <v>90</v>
      </c>
      <c r="C65">
        <v>0.22335963428928199</v>
      </c>
      <c r="D65" t="s">
        <v>28</v>
      </c>
      <c r="E65">
        <f t="shared" si="0"/>
        <v>22.335963428928199</v>
      </c>
    </row>
    <row r="66" spans="1:5">
      <c r="A66" t="s">
        <v>38</v>
      </c>
      <c r="B66">
        <v>95</v>
      </c>
      <c r="C66">
        <v>0.25657647755346902</v>
      </c>
      <c r="D66" t="s">
        <v>28</v>
      </c>
      <c r="E66">
        <f t="shared" si="0"/>
        <v>25.6576477553469</v>
      </c>
    </row>
    <row r="67" spans="1:5">
      <c r="A67" t="s">
        <v>38</v>
      </c>
      <c r="B67">
        <v>100</v>
      </c>
      <c r="C67">
        <v>0.59022799047311103</v>
      </c>
      <c r="D67" t="s">
        <v>28</v>
      </c>
      <c r="E67">
        <f t="shared" si="0"/>
        <v>59.022799047311103</v>
      </c>
    </row>
    <row r="68" spans="1:5">
      <c r="A68" t="s">
        <v>36</v>
      </c>
      <c r="B68">
        <v>20</v>
      </c>
      <c r="C68">
        <v>75.866551990794704</v>
      </c>
      <c r="D68" t="s">
        <v>28</v>
      </c>
    </row>
    <row r="69" spans="1:5">
      <c r="A69" t="s">
        <v>36</v>
      </c>
      <c r="B69">
        <v>25</v>
      </c>
      <c r="C69">
        <v>82.2807517404202</v>
      </c>
      <c r="D69" t="s">
        <v>28</v>
      </c>
    </row>
    <row r="70" spans="1:5">
      <c r="A70" t="s">
        <v>36</v>
      </c>
      <c r="B70">
        <v>30</v>
      </c>
      <c r="C70">
        <v>85.167920496918896</v>
      </c>
      <c r="D70" t="s">
        <v>28</v>
      </c>
    </row>
    <row r="71" spans="1:5">
      <c r="A71" t="s">
        <v>36</v>
      </c>
      <c r="B71">
        <v>35</v>
      </c>
      <c r="C71">
        <v>86.174999465670595</v>
      </c>
      <c r="D71" t="s">
        <v>28</v>
      </c>
    </row>
    <row r="72" spans="1:5">
      <c r="A72" t="s">
        <v>36</v>
      </c>
      <c r="B72">
        <v>40</v>
      </c>
      <c r="C72">
        <v>89.763559771025896</v>
      </c>
      <c r="D72" t="s">
        <v>28</v>
      </c>
    </row>
    <row r="73" spans="1:5">
      <c r="A73" t="s">
        <v>36</v>
      </c>
      <c r="B73">
        <v>45</v>
      </c>
      <c r="C73">
        <v>96.641522921845194</v>
      </c>
      <c r="D73" t="s">
        <v>28</v>
      </c>
    </row>
    <row r="74" spans="1:5">
      <c r="A74" t="s">
        <v>36</v>
      </c>
      <c r="B74">
        <v>50</v>
      </c>
      <c r="C74">
        <v>105.65317380546701</v>
      </c>
      <c r="D74" t="s">
        <v>28</v>
      </c>
    </row>
    <row r="75" spans="1:5">
      <c r="A75" t="s">
        <v>36</v>
      </c>
      <c r="B75">
        <v>55</v>
      </c>
      <c r="C75">
        <v>112.791500309209</v>
      </c>
      <c r="D75" t="s">
        <v>28</v>
      </c>
    </row>
    <row r="76" spans="1:5">
      <c r="A76" t="s">
        <v>36</v>
      </c>
      <c r="B76">
        <v>60</v>
      </c>
      <c r="C76">
        <v>119.806699789173</v>
      </c>
      <c r="D76" t="s">
        <v>28</v>
      </c>
    </row>
    <row r="77" spans="1:5">
      <c r="A77" t="s">
        <v>36</v>
      </c>
      <c r="B77">
        <v>65</v>
      </c>
      <c r="C77">
        <v>126.585722369295</v>
      </c>
      <c r="D77" t="s">
        <v>28</v>
      </c>
    </row>
    <row r="78" spans="1:5">
      <c r="A78" t="s">
        <v>36</v>
      </c>
      <c r="B78">
        <v>70</v>
      </c>
      <c r="C78">
        <v>135.56876011561101</v>
      </c>
      <c r="D78" t="s">
        <v>28</v>
      </c>
    </row>
    <row r="79" spans="1:5">
      <c r="A79" t="s">
        <v>36</v>
      </c>
      <c r="B79">
        <v>75</v>
      </c>
      <c r="C79">
        <v>146.679888456756</v>
      </c>
      <c r="D79" t="s">
        <v>28</v>
      </c>
    </row>
    <row r="80" spans="1:5">
      <c r="A80" t="s">
        <v>36</v>
      </c>
      <c r="B80">
        <v>80</v>
      </c>
      <c r="C80">
        <v>161.42484133900001</v>
      </c>
      <c r="D80" t="s">
        <v>28</v>
      </c>
    </row>
    <row r="81" spans="1:5">
      <c r="A81" t="s">
        <v>36</v>
      </c>
      <c r="B81">
        <v>85</v>
      </c>
      <c r="C81">
        <v>182.19762201709699</v>
      </c>
      <c r="D81" t="s">
        <v>28</v>
      </c>
    </row>
    <row r="82" spans="1:5">
      <c r="A82" t="s">
        <v>36</v>
      </c>
      <c r="B82">
        <v>90</v>
      </c>
      <c r="C82">
        <v>209.16940749669899</v>
      </c>
      <c r="D82" t="s">
        <v>28</v>
      </c>
    </row>
    <row r="83" spans="1:5">
      <c r="A83" t="s">
        <v>36</v>
      </c>
      <c r="B83">
        <v>95</v>
      </c>
      <c r="C83">
        <v>240.69591063023199</v>
      </c>
      <c r="D83" t="s">
        <v>28</v>
      </c>
    </row>
    <row r="84" spans="1:5">
      <c r="A84" t="s">
        <v>36</v>
      </c>
      <c r="B84">
        <v>100</v>
      </c>
      <c r="C84">
        <v>468.39848449612202</v>
      </c>
      <c r="D84" t="s">
        <v>28</v>
      </c>
    </row>
    <row r="85" spans="1:5">
      <c r="A85" t="s">
        <v>51</v>
      </c>
      <c r="B85">
        <v>20</v>
      </c>
      <c r="C85">
        <v>0</v>
      </c>
      <c r="D85" t="s">
        <v>24</v>
      </c>
      <c r="E85">
        <f t="shared" ref="E85:E101" si="1">B85/100</f>
        <v>0.2</v>
      </c>
    </row>
    <row r="86" spans="1:5">
      <c r="A86" t="s">
        <v>51</v>
      </c>
      <c r="B86">
        <v>25</v>
      </c>
      <c r="C86">
        <v>0</v>
      </c>
      <c r="D86" t="s">
        <v>24</v>
      </c>
      <c r="E86">
        <f t="shared" si="1"/>
        <v>0.25</v>
      </c>
    </row>
    <row r="87" spans="1:5">
      <c r="A87" t="s">
        <v>51</v>
      </c>
      <c r="B87">
        <v>30</v>
      </c>
      <c r="C87">
        <v>0</v>
      </c>
      <c r="D87" t="s">
        <v>24</v>
      </c>
      <c r="E87">
        <f t="shared" si="1"/>
        <v>0.3</v>
      </c>
    </row>
    <row r="88" spans="1:5">
      <c r="A88" t="s">
        <v>51</v>
      </c>
      <c r="B88">
        <v>35</v>
      </c>
      <c r="C88">
        <v>0</v>
      </c>
      <c r="D88" t="s">
        <v>24</v>
      </c>
      <c r="E88">
        <f t="shared" si="1"/>
        <v>0.35</v>
      </c>
    </row>
    <row r="89" spans="1:5">
      <c r="A89" t="s">
        <v>51</v>
      </c>
      <c r="B89">
        <v>40</v>
      </c>
      <c r="C89">
        <v>0</v>
      </c>
      <c r="D89" t="s">
        <v>24</v>
      </c>
      <c r="E89">
        <f t="shared" si="1"/>
        <v>0.4</v>
      </c>
    </row>
    <row r="90" spans="1:5">
      <c r="A90" t="s">
        <v>51</v>
      </c>
      <c r="B90">
        <v>45</v>
      </c>
      <c r="C90">
        <v>3.9363137556448602</v>
      </c>
      <c r="D90" t="s">
        <v>24</v>
      </c>
      <c r="E90">
        <f t="shared" si="1"/>
        <v>0.45</v>
      </c>
    </row>
    <row r="91" spans="1:5">
      <c r="A91" t="s">
        <v>51</v>
      </c>
      <c r="B91">
        <v>50</v>
      </c>
      <c r="C91">
        <v>15.6400463051956</v>
      </c>
      <c r="D91" t="s">
        <v>24</v>
      </c>
      <c r="E91">
        <f t="shared" si="1"/>
        <v>0.5</v>
      </c>
    </row>
    <row r="92" spans="1:5">
      <c r="A92" t="s">
        <v>51</v>
      </c>
      <c r="B92">
        <v>55</v>
      </c>
      <c r="C92">
        <v>27.911328960919899</v>
      </c>
      <c r="D92" t="s">
        <v>24</v>
      </c>
      <c r="E92">
        <f t="shared" si="1"/>
        <v>0.55000000000000004</v>
      </c>
    </row>
    <row r="93" spans="1:5">
      <c r="A93" t="s">
        <v>51</v>
      </c>
      <c r="B93">
        <v>60</v>
      </c>
      <c r="C93">
        <v>45.173932317215403</v>
      </c>
      <c r="D93" t="s">
        <v>24</v>
      </c>
      <c r="E93">
        <f t="shared" si="1"/>
        <v>0.6</v>
      </c>
    </row>
    <row r="94" spans="1:5">
      <c r="A94" t="s">
        <v>51</v>
      </c>
      <c r="B94">
        <v>65</v>
      </c>
      <c r="C94">
        <v>66.429751223778197</v>
      </c>
      <c r="D94" t="s">
        <v>24</v>
      </c>
      <c r="E94">
        <f t="shared" si="1"/>
        <v>0.65</v>
      </c>
    </row>
    <row r="95" spans="1:5">
      <c r="A95" t="s">
        <v>51</v>
      </c>
      <c r="B95">
        <v>70</v>
      </c>
      <c r="C95">
        <v>108.444980417151</v>
      </c>
      <c r="D95" t="s">
        <v>24</v>
      </c>
      <c r="E95">
        <f t="shared" si="1"/>
        <v>0.7</v>
      </c>
    </row>
    <row r="96" spans="1:5">
      <c r="A96" t="s">
        <v>51</v>
      </c>
      <c r="B96">
        <v>75</v>
      </c>
      <c r="C96">
        <v>168.11415311365599</v>
      </c>
      <c r="D96" t="s">
        <v>24</v>
      </c>
      <c r="E96">
        <f t="shared" si="1"/>
        <v>0.75</v>
      </c>
    </row>
    <row r="97" spans="1:5">
      <c r="A97" t="s">
        <v>51</v>
      </c>
      <c r="B97">
        <v>80</v>
      </c>
      <c r="C97">
        <v>271.42902117712401</v>
      </c>
      <c r="D97" t="s">
        <v>24</v>
      </c>
      <c r="E97">
        <f t="shared" si="1"/>
        <v>0.8</v>
      </c>
    </row>
    <row r="98" spans="1:5">
      <c r="A98" t="s">
        <v>51</v>
      </c>
      <c r="B98">
        <v>85</v>
      </c>
      <c r="C98">
        <v>434.84833573334402</v>
      </c>
      <c r="D98" t="s">
        <v>24</v>
      </c>
      <c r="E98">
        <f t="shared" si="1"/>
        <v>0.85</v>
      </c>
    </row>
    <row r="99" spans="1:5">
      <c r="A99" t="s">
        <v>51</v>
      </c>
      <c r="B99">
        <v>90</v>
      </c>
      <c r="C99">
        <v>777.42146498196905</v>
      </c>
      <c r="D99" t="s">
        <v>24</v>
      </c>
      <c r="E99">
        <f t="shared" si="1"/>
        <v>0.9</v>
      </c>
    </row>
    <row r="100" spans="1:5">
      <c r="A100" t="s">
        <v>51</v>
      </c>
      <c r="B100">
        <v>95</v>
      </c>
      <c r="C100">
        <v>1630.0348994613601</v>
      </c>
      <c r="D100" t="s">
        <v>24</v>
      </c>
      <c r="E100">
        <f t="shared" si="1"/>
        <v>0.95</v>
      </c>
    </row>
    <row r="101" spans="1:5">
      <c r="A101" t="s">
        <v>51</v>
      </c>
      <c r="B101">
        <v>100</v>
      </c>
      <c r="C101">
        <v>3253.1255016786499</v>
      </c>
      <c r="D101" t="s">
        <v>24</v>
      </c>
      <c r="E101">
        <f t="shared" si="1"/>
        <v>1</v>
      </c>
    </row>
    <row r="102" spans="1:5">
      <c r="A102" t="s">
        <v>52</v>
      </c>
      <c r="B102">
        <v>20</v>
      </c>
      <c r="C102">
        <v>0</v>
      </c>
      <c r="D102" t="s">
        <v>24</v>
      </c>
    </row>
    <row r="103" spans="1:5">
      <c r="A103" t="s">
        <v>52</v>
      </c>
      <c r="B103">
        <v>25</v>
      </c>
      <c r="C103">
        <v>0</v>
      </c>
      <c r="D103" t="s">
        <v>24</v>
      </c>
    </row>
    <row r="104" spans="1:5">
      <c r="A104" t="s">
        <v>52</v>
      </c>
      <c r="B104">
        <v>30</v>
      </c>
      <c r="C104">
        <v>0</v>
      </c>
      <c r="D104" t="s">
        <v>24</v>
      </c>
    </row>
    <row r="105" spans="1:5">
      <c r="A105" t="s">
        <v>52</v>
      </c>
      <c r="B105">
        <v>35</v>
      </c>
      <c r="C105">
        <v>0</v>
      </c>
      <c r="D105" t="s">
        <v>24</v>
      </c>
    </row>
    <row r="106" spans="1:5">
      <c r="A106" t="s">
        <v>52</v>
      </c>
      <c r="B106">
        <v>40</v>
      </c>
      <c r="C106">
        <v>0</v>
      </c>
      <c r="D106" t="s">
        <v>24</v>
      </c>
    </row>
    <row r="107" spans="1:5">
      <c r="A107" t="s">
        <v>52</v>
      </c>
      <c r="B107">
        <v>45</v>
      </c>
      <c r="C107">
        <v>1.21491165297681</v>
      </c>
      <c r="D107" t="s">
        <v>24</v>
      </c>
    </row>
    <row r="108" spans="1:5">
      <c r="A108" t="s">
        <v>52</v>
      </c>
      <c r="B108">
        <v>50</v>
      </c>
      <c r="C108">
        <v>3.5403327857140101</v>
      </c>
      <c r="D108" t="s">
        <v>24</v>
      </c>
    </row>
    <row r="109" spans="1:5">
      <c r="A109" t="s">
        <v>52</v>
      </c>
      <c r="B109">
        <v>55</v>
      </c>
      <c r="C109">
        <v>4.9226329737072101</v>
      </c>
      <c r="D109" t="s">
        <v>24</v>
      </c>
    </row>
    <row r="110" spans="1:5">
      <c r="A110" t="s">
        <v>52</v>
      </c>
      <c r="B110">
        <v>60</v>
      </c>
      <c r="C110">
        <v>6.3377290671086</v>
      </c>
      <c r="D110" t="s">
        <v>24</v>
      </c>
    </row>
    <row r="111" spans="1:5">
      <c r="A111" t="s">
        <v>52</v>
      </c>
      <c r="B111">
        <v>65</v>
      </c>
      <c r="C111">
        <v>7.9134167885290099</v>
      </c>
      <c r="D111" t="s">
        <v>24</v>
      </c>
    </row>
    <row r="112" spans="1:5">
      <c r="A112" t="s">
        <v>52</v>
      </c>
      <c r="B112">
        <v>70</v>
      </c>
      <c r="C112">
        <v>10.9958469451784</v>
      </c>
      <c r="D112" t="s">
        <v>24</v>
      </c>
    </row>
    <row r="113" spans="1:4">
      <c r="A113" t="s">
        <v>52</v>
      </c>
      <c r="B113">
        <v>75</v>
      </c>
      <c r="C113">
        <v>14.6754604687768</v>
      </c>
      <c r="D113" t="s">
        <v>24</v>
      </c>
    </row>
    <row r="114" spans="1:4">
      <c r="A114" t="s">
        <v>52</v>
      </c>
      <c r="B114">
        <v>80</v>
      </c>
      <c r="C114">
        <v>19.593967915324299</v>
      </c>
      <c r="D114" t="s">
        <v>24</v>
      </c>
    </row>
    <row r="115" spans="1:4">
      <c r="A115" t="s">
        <v>52</v>
      </c>
      <c r="B115">
        <v>85</v>
      </c>
      <c r="C115">
        <v>26.407884257261699</v>
      </c>
      <c r="D115" t="s">
        <v>24</v>
      </c>
    </row>
    <row r="116" spans="1:4">
      <c r="A116" t="s">
        <v>52</v>
      </c>
      <c r="B116">
        <v>90</v>
      </c>
      <c r="C116">
        <v>35.491496655314499</v>
      </c>
      <c r="D116" t="s">
        <v>24</v>
      </c>
    </row>
    <row r="117" spans="1:4">
      <c r="A117" t="s">
        <v>52</v>
      </c>
      <c r="B117">
        <v>95</v>
      </c>
      <c r="C117">
        <v>47.563064281238702</v>
      </c>
      <c r="D117" t="s">
        <v>24</v>
      </c>
    </row>
    <row r="118" spans="1:4">
      <c r="A118" t="s">
        <v>52</v>
      </c>
      <c r="B118">
        <v>100</v>
      </c>
      <c r="C118">
        <v>90.0272766659117</v>
      </c>
      <c r="D118" t="s">
        <v>24</v>
      </c>
    </row>
    <row r="119" spans="1:4">
      <c r="A119" t="s">
        <v>59</v>
      </c>
      <c r="B119">
        <v>45</v>
      </c>
      <c r="C119">
        <v>3.24</v>
      </c>
      <c r="D119" t="s">
        <v>24</v>
      </c>
    </row>
    <row r="120" spans="1:4">
      <c r="A120" t="s">
        <v>59</v>
      </c>
      <c r="B120">
        <v>50</v>
      </c>
      <c r="C120">
        <v>4.4176768828926098</v>
      </c>
      <c r="D120" t="s">
        <v>24</v>
      </c>
    </row>
    <row r="121" spans="1:4">
      <c r="A121" t="s">
        <v>59</v>
      </c>
      <c r="B121">
        <v>55</v>
      </c>
      <c r="C121">
        <v>5.67</v>
      </c>
      <c r="D121" t="s">
        <v>24</v>
      </c>
    </row>
    <row r="122" spans="1:4">
      <c r="A122" t="s">
        <v>59</v>
      </c>
      <c r="B122">
        <v>60</v>
      </c>
      <c r="C122">
        <v>7.12777902603285</v>
      </c>
      <c r="D122" t="s">
        <v>24</v>
      </c>
    </row>
    <row r="123" spans="1:4">
      <c r="A123" t="s">
        <v>59</v>
      </c>
      <c r="B123">
        <v>65</v>
      </c>
      <c r="C123">
        <v>8.3945725340882191</v>
      </c>
      <c r="D123" t="s">
        <v>24</v>
      </c>
    </row>
    <row r="124" spans="1:4">
      <c r="A124" t="s">
        <v>59</v>
      </c>
      <c r="B124">
        <v>70</v>
      </c>
      <c r="C124">
        <v>9.8623581210088496</v>
      </c>
      <c r="D124" t="s">
        <v>24</v>
      </c>
    </row>
    <row r="125" spans="1:4">
      <c r="A125" t="s">
        <v>59</v>
      </c>
      <c r="B125">
        <v>75</v>
      </c>
      <c r="C125">
        <v>11.4554601861613</v>
      </c>
      <c r="D125" t="s">
        <v>24</v>
      </c>
    </row>
    <row r="126" spans="1:4">
      <c r="A126" t="s">
        <v>59</v>
      </c>
      <c r="B126">
        <v>80</v>
      </c>
      <c r="C126">
        <v>13.8526827414493</v>
      </c>
      <c r="D126" t="s">
        <v>24</v>
      </c>
    </row>
    <row r="127" spans="1:4">
      <c r="A127" t="s">
        <v>59</v>
      </c>
      <c r="B127">
        <v>85</v>
      </c>
      <c r="C127">
        <v>16.4666101796386</v>
      </c>
      <c r="D127" t="s">
        <v>24</v>
      </c>
    </row>
    <row r="128" spans="1:4">
      <c r="A128" t="s">
        <v>59</v>
      </c>
      <c r="B128">
        <v>90</v>
      </c>
      <c r="C128">
        <v>21.904442986220399</v>
      </c>
      <c r="D128" t="s">
        <v>24</v>
      </c>
    </row>
    <row r="129" spans="1:4">
      <c r="A129" t="s">
        <v>59</v>
      </c>
      <c r="B129">
        <v>95</v>
      </c>
      <c r="C129">
        <v>34.271023620829297</v>
      </c>
      <c r="D129" t="s">
        <v>24</v>
      </c>
    </row>
    <row r="130" spans="1:4">
      <c r="A130" t="s">
        <v>59</v>
      </c>
      <c r="B130">
        <v>100</v>
      </c>
      <c r="C130">
        <v>36.134887360315197</v>
      </c>
      <c r="D130" t="s">
        <v>24</v>
      </c>
    </row>
    <row r="131" spans="1:4">
      <c r="A131" t="s">
        <v>58</v>
      </c>
      <c r="B131">
        <v>45</v>
      </c>
      <c r="C131">
        <v>260.067192833457</v>
      </c>
      <c r="D131" t="s">
        <v>24</v>
      </c>
    </row>
    <row r="132" spans="1:4">
      <c r="A132" t="s">
        <v>58</v>
      </c>
      <c r="B132">
        <v>50</v>
      </c>
      <c r="C132">
        <v>414.86346451505898</v>
      </c>
      <c r="D132" t="s">
        <v>24</v>
      </c>
    </row>
    <row r="133" spans="1:4">
      <c r="A133" t="s">
        <v>58</v>
      </c>
      <c r="B133">
        <v>55</v>
      </c>
      <c r="C133">
        <v>564.33430672532097</v>
      </c>
      <c r="D133" t="s">
        <v>24</v>
      </c>
    </row>
    <row r="134" spans="1:4">
      <c r="A134" t="s">
        <v>58</v>
      </c>
      <c r="B134">
        <v>60</v>
      </c>
      <c r="C134">
        <v>698.82136136348902</v>
      </c>
      <c r="D134" t="s">
        <v>24</v>
      </c>
    </row>
    <row r="135" spans="1:4">
      <c r="A135" t="s">
        <v>58</v>
      </c>
      <c r="B135">
        <v>65</v>
      </c>
      <c r="C135">
        <v>797.19072626294405</v>
      </c>
      <c r="D135" t="s">
        <v>24</v>
      </c>
    </row>
    <row r="136" spans="1:4">
      <c r="A136" t="s">
        <v>58</v>
      </c>
      <c r="B136">
        <v>70</v>
      </c>
      <c r="C136">
        <v>862.52141349691203</v>
      </c>
      <c r="D136" t="s">
        <v>24</v>
      </c>
    </row>
    <row r="137" spans="1:4">
      <c r="A137" t="s">
        <v>58</v>
      </c>
      <c r="B137">
        <v>75</v>
      </c>
      <c r="C137">
        <v>917.76739823709795</v>
      </c>
      <c r="D137" t="s">
        <v>24</v>
      </c>
    </row>
    <row r="138" spans="1:4">
      <c r="A138" t="s">
        <v>58</v>
      </c>
      <c r="B138">
        <v>80</v>
      </c>
      <c r="C138">
        <v>947.44686747508001</v>
      </c>
      <c r="D138" t="s">
        <v>24</v>
      </c>
    </row>
    <row r="139" spans="1:4">
      <c r="A139" t="s">
        <v>58</v>
      </c>
      <c r="B139">
        <v>85</v>
      </c>
      <c r="C139">
        <v>947.86006489380895</v>
      </c>
      <c r="D139" t="s">
        <v>24</v>
      </c>
    </row>
    <row r="140" spans="1:4">
      <c r="A140" t="s">
        <v>58</v>
      </c>
      <c r="B140">
        <v>90</v>
      </c>
      <c r="C140">
        <v>961.93234183662503</v>
      </c>
      <c r="D140" t="s">
        <v>24</v>
      </c>
    </row>
    <row r="141" spans="1:4">
      <c r="A141" t="s">
        <v>58</v>
      </c>
      <c r="B141">
        <v>95</v>
      </c>
      <c r="C141">
        <v>950.49071687337005</v>
      </c>
      <c r="D141" t="s">
        <v>24</v>
      </c>
    </row>
    <row r="142" spans="1:4">
      <c r="A142" t="s">
        <v>58</v>
      </c>
      <c r="B142">
        <v>100</v>
      </c>
      <c r="C142">
        <v>435.25938645606197</v>
      </c>
      <c r="D142" t="s">
        <v>24</v>
      </c>
    </row>
    <row r="143" spans="1:4">
      <c r="A143" t="s">
        <v>37</v>
      </c>
      <c r="B143">
        <v>20</v>
      </c>
      <c r="C143">
        <v>7300.2568802857704</v>
      </c>
      <c r="D143" t="s">
        <v>29</v>
      </c>
    </row>
    <row r="144" spans="1:4">
      <c r="A144" t="s">
        <v>37</v>
      </c>
      <c r="B144">
        <v>25</v>
      </c>
      <c r="C144">
        <v>206641.26849005499</v>
      </c>
      <c r="D144" t="s">
        <v>29</v>
      </c>
    </row>
    <row r="145" spans="1:5">
      <c r="A145" t="s">
        <v>37</v>
      </c>
      <c r="B145">
        <v>30</v>
      </c>
      <c r="C145">
        <v>657385.92820715997</v>
      </c>
      <c r="D145" t="s">
        <v>29</v>
      </c>
    </row>
    <row r="146" spans="1:5">
      <c r="A146" t="s">
        <v>37</v>
      </c>
      <c r="B146">
        <v>35</v>
      </c>
      <c r="C146">
        <v>1367091.64104088</v>
      </c>
      <c r="D146" t="s">
        <v>29</v>
      </c>
    </row>
    <row r="147" spans="1:5">
      <c r="A147" t="s">
        <v>37</v>
      </c>
      <c r="B147">
        <v>40</v>
      </c>
      <c r="C147">
        <v>2507150.1374599799</v>
      </c>
      <c r="D147" t="s">
        <v>29</v>
      </c>
    </row>
    <row r="148" spans="1:5">
      <c r="A148" t="s">
        <v>37</v>
      </c>
      <c r="B148">
        <v>45</v>
      </c>
      <c r="C148">
        <v>4302651.1509953104</v>
      </c>
      <c r="D148" t="s">
        <v>29</v>
      </c>
    </row>
    <row r="149" spans="1:5">
      <c r="A149" t="s">
        <v>37</v>
      </c>
      <c r="B149">
        <v>50</v>
      </c>
      <c r="C149">
        <v>6807865.5205480298</v>
      </c>
      <c r="D149" t="s">
        <v>29</v>
      </c>
    </row>
    <row r="150" spans="1:5">
      <c r="A150" t="s">
        <v>37</v>
      </c>
      <c r="B150">
        <v>55</v>
      </c>
      <c r="C150">
        <v>11744908.701927301</v>
      </c>
      <c r="D150" t="s">
        <v>29</v>
      </c>
    </row>
    <row r="151" spans="1:5">
      <c r="A151" t="s">
        <v>37</v>
      </c>
      <c r="B151">
        <v>60</v>
      </c>
      <c r="C151">
        <v>19320028.265084099</v>
      </c>
      <c r="D151" t="s">
        <v>29</v>
      </c>
    </row>
    <row r="152" spans="1:5">
      <c r="A152" t="s">
        <v>37</v>
      </c>
      <c r="B152">
        <v>65</v>
      </c>
      <c r="C152">
        <v>31250388.737045199</v>
      </c>
      <c r="D152" t="s">
        <v>29</v>
      </c>
    </row>
    <row r="153" spans="1:5">
      <c r="A153" t="s">
        <v>37</v>
      </c>
      <c r="B153">
        <v>70</v>
      </c>
      <c r="C153">
        <v>46180102.523408502</v>
      </c>
      <c r="D153" t="s">
        <v>29</v>
      </c>
    </row>
    <row r="154" spans="1:5">
      <c r="A154" t="s">
        <v>37</v>
      </c>
      <c r="B154">
        <v>75</v>
      </c>
      <c r="C154">
        <v>64986897.336267099</v>
      </c>
      <c r="D154" t="s">
        <v>29</v>
      </c>
    </row>
    <row r="155" spans="1:5">
      <c r="A155" t="s">
        <v>37</v>
      </c>
      <c r="B155">
        <v>80</v>
      </c>
      <c r="C155">
        <v>88613678.953317806</v>
      </c>
      <c r="D155" t="s">
        <v>29</v>
      </c>
    </row>
    <row r="156" spans="1:5">
      <c r="A156" t="s">
        <v>37</v>
      </c>
      <c r="B156">
        <v>85</v>
      </c>
      <c r="C156">
        <v>120806459.57264</v>
      </c>
      <c r="D156" t="s">
        <v>29</v>
      </c>
    </row>
    <row r="157" spans="1:5">
      <c r="A157" t="s">
        <v>37</v>
      </c>
      <c r="B157">
        <v>90</v>
      </c>
      <c r="C157">
        <v>159183365.84132299</v>
      </c>
      <c r="D157" t="s">
        <v>29</v>
      </c>
    </row>
    <row r="158" spans="1:5">
      <c r="A158" t="s">
        <v>37</v>
      </c>
      <c r="B158">
        <v>95</v>
      </c>
      <c r="C158">
        <v>206582694.01975501</v>
      </c>
      <c r="D158" t="s">
        <v>29</v>
      </c>
    </row>
    <row r="159" spans="1:5">
      <c r="A159" t="s">
        <v>37</v>
      </c>
      <c r="B159">
        <v>100</v>
      </c>
      <c r="C159">
        <v>487270609.30346203</v>
      </c>
      <c r="D159" t="s">
        <v>29</v>
      </c>
    </row>
    <row r="160" spans="1:5">
      <c r="A160" t="s">
        <v>38</v>
      </c>
      <c r="B160">
        <v>20</v>
      </c>
      <c r="C160">
        <v>4.0716970292654599E-4</v>
      </c>
      <c r="D160" t="s">
        <v>29</v>
      </c>
      <c r="E160">
        <f t="shared" ref="E160:E176" si="2">C160*100</f>
        <v>4.07169702926546E-2</v>
      </c>
    </row>
    <row r="161" spans="1:5">
      <c r="A161" t="s">
        <v>38</v>
      </c>
      <c r="B161">
        <v>25</v>
      </c>
      <c r="C161">
        <v>5.6806433300874599E-3</v>
      </c>
      <c r="D161" t="s">
        <v>29</v>
      </c>
      <c r="E161">
        <f t="shared" si="2"/>
        <v>0.56806433300874604</v>
      </c>
    </row>
    <row r="162" spans="1:5">
      <c r="A162" t="s">
        <v>38</v>
      </c>
      <c r="B162">
        <v>30</v>
      </c>
      <c r="C162">
        <v>1.11519585083988E-2</v>
      </c>
      <c r="D162" t="s">
        <v>29</v>
      </c>
      <c r="E162">
        <f t="shared" si="2"/>
        <v>1.11519585083988</v>
      </c>
    </row>
    <row r="163" spans="1:5">
      <c r="A163" t="s">
        <v>38</v>
      </c>
      <c r="B163">
        <v>35</v>
      </c>
      <c r="C163">
        <v>1.62923607396285E-2</v>
      </c>
      <c r="D163" t="s">
        <v>29</v>
      </c>
      <c r="E163">
        <f t="shared" si="2"/>
        <v>1.62923607396285</v>
      </c>
    </row>
    <row r="164" spans="1:5">
      <c r="A164" t="s">
        <v>38</v>
      </c>
      <c r="B164">
        <v>40</v>
      </c>
      <c r="C164">
        <v>2.3381791585797299E-2</v>
      </c>
      <c r="D164" t="s">
        <v>29</v>
      </c>
      <c r="E164">
        <f t="shared" si="2"/>
        <v>2.33817915857973</v>
      </c>
    </row>
    <row r="165" spans="1:5">
      <c r="A165" t="s">
        <v>38</v>
      </c>
      <c r="B165">
        <v>45</v>
      </c>
      <c r="C165">
        <v>3.3392343679642E-2</v>
      </c>
      <c r="D165" t="s">
        <v>29</v>
      </c>
      <c r="E165">
        <f t="shared" si="2"/>
        <v>3.3392343679641998</v>
      </c>
    </row>
    <row r="166" spans="1:5">
      <c r="A166" t="s">
        <v>38</v>
      </c>
      <c r="B166">
        <v>50</v>
      </c>
      <c r="C166">
        <v>4.5360840523508403E-2</v>
      </c>
      <c r="D166" t="s">
        <v>29</v>
      </c>
      <c r="E166">
        <f t="shared" si="2"/>
        <v>4.5360840523508399</v>
      </c>
    </row>
    <row r="167" spans="1:5">
      <c r="A167" t="s">
        <v>38</v>
      </c>
      <c r="B167">
        <v>55</v>
      </c>
      <c r="C167">
        <v>6.6498929613233004E-2</v>
      </c>
      <c r="D167" t="s">
        <v>29</v>
      </c>
      <c r="E167">
        <f t="shared" si="2"/>
        <v>6.6498929613233004</v>
      </c>
    </row>
    <row r="168" spans="1:5">
      <c r="A168" t="s">
        <v>38</v>
      </c>
      <c r="B168">
        <v>60</v>
      </c>
      <c r="C168">
        <v>9.3098126833452893E-2</v>
      </c>
      <c r="D168" t="s">
        <v>29</v>
      </c>
      <c r="E168">
        <f t="shared" si="2"/>
        <v>9.3098126833452888</v>
      </c>
    </row>
    <row r="169" spans="1:5">
      <c r="A169" t="s">
        <v>38</v>
      </c>
      <c r="B169">
        <v>65</v>
      </c>
      <c r="C169">
        <v>0.12804990990477599</v>
      </c>
      <c r="D169" t="s">
        <v>29</v>
      </c>
      <c r="E169">
        <f t="shared" si="2"/>
        <v>12.804990990477599</v>
      </c>
    </row>
    <row r="170" spans="1:5">
      <c r="A170" t="s">
        <v>38</v>
      </c>
      <c r="B170">
        <v>70</v>
      </c>
      <c r="C170">
        <v>0.16324597145404601</v>
      </c>
      <c r="D170" t="s">
        <v>29</v>
      </c>
      <c r="E170">
        <f t="shared" si="2"/>
        <v>16.324597145404603</v>
      </c>
    </row>
    <row r="171" spans="1:5">
      <c r="A171" t="s">
        <v>38</v>
      </c>
      <c r="B171">
        <v>75</v>
      </c>
      <c r="C171">
        <v>0.19899276936510399</v>
      </c>
      <c r="D171" t="s">
        <v>29</v>
      </c>
      <c r="E171">
        <f t="shared" si="2"/>
        <v>19.8992769365104</v>
      </c>
    </row>
    <row r="172" spans="1:5">
      <c r="A172" t="s">
        <v>38</v>
      </c>
      <c r="B172">
        <v>80</v>
      </c>
      <c r="C172">
        <v>0.236261120056626</v>
      </c>
      <c r="D172" t="s">
        <v>29</v>
      </c>
      <c r="E172">
        <f t="shared" si="2"/>
        <v>23.626112005662598</v>
      </c>
    </row>
    <row r="173" spans="1:5">
      <c r="A173" t="s">
        <v>38</v>
      </c>
      <c r="B173">
        <v>85</v>
      </c>
      <c r="C173">
        <v>0.28037441365411397</v>
      </c>
      <c r="D173" t="s">
        <v>29</v>
      </c>
      <c r="E173">
        <f t="shared" si="2"/>
        <v>28.037441365411397</v>
      </c>
    </row>
    <row r="174" spans="1:5">
      <c r="A174" t="s">
        <v>38</v>
      </c>
      <c r="B174">
        <v>90</v>
      </c>
      <c r="C174">
        <v>0.32335367430032103</v>
      </c>
      <c r="D174" t="s">
        <v>29</v>
      </c>
      <c r="E174">
        <f t="shared" si="2"/>
        <v>32.3353674300321</v>
      </c>
    </row>
    <row r="175" spans="1:5">
      <c r="A175" t="s">
        <v>38</v>
      </c>
      <c r="B175">
        <v>95</v>
      </c>
      <c r="C175">
        <v>0.36542656037556198</v>
      </c>
      <c r="D175" t="s">
        <v>29</v>
      </c>
      <c r="E175">
        <f t="shared" si="2"/>
        <v>36.542656037556199</v>
      </c>
    </row>
    <row r="176" spans="1:5">
      <c r="A176" t="s">
        <v>38</v>
      </c>
      <c r="B176">
        <v>100</v>
      </c>
      <c r="C176">
        <v>0.57530785049750299</v>
      </c>
      <c r="D176" t="s">
        <v>29</v>
      </c>
      <c r="E176">
        <f t="shared" si="2"/>
        <v>57.5307850497503</v>
      </c>
    </row>
    <row r="177" spans="1:4">
      <c r="A177" t="s">
        <v>36</v>
      </c>
      <c r="B177">
        <v>20</v>
      </c>
      <c r="C177">
        <v>10.485418401216601</v>
      </c>
      <c r="D177" t="s">
        <v>29</v>
      </c>
    </row>
    <row r="178" spans="1:4">
      <c r="A178" t="s">
        <v>36</v>
      </c>
      <c r="B178">
        <v>25</v>
      </c>
      <c r="C178">
        <v>21.273679630348301</v>
      </c>
      <c r="D178" t="s">
        <v>29</v>
      </c>
    </row>
    <row r="179" spans="1:4">
      <c r="A179" t="s">
        <v>36</v>
      </c>
      <c r="B179">
        <v>30</v>
      </c>
      <c r="C179">
        <v>34.474052308688201</v>
      </c>
      <c r="D179" t="s">
        <v>29</v>
      </c>
    </row>
    <row r="180" spans="1:4">
      <c r="A180" t="s">
        <v>36</v>
      </c>
      <c r="B180">
        <v>35</v>
      </c>
      <c r="C180">
        <v>49.072331003956798</v>
      </c>
      <c r="D180" t="s">
        <v>29</v>
      </c>
    </row>
    <row r="181" spans="1:4">
      <c r="A181" t="s">
        <v>36</v>
      </c>
      <c r="B181">
        <v>40</v>
      </c>
      <c r="C181">
        <v>62.708387668816897</v>
      </c>
      <c r="D181" t="s">
        <v>29</v>
      </c>
    </row>
    <row r="182" spans="1:4">
      <c r="A182" t="s">
        <v>36</v>
      </c>
      <c r="B182">
        <v>45</v>
      </c>
      <c r="C182">
        <v>75.355041276278996</v>
      </c>
      <c r="D182" t="s">
        <v>29</v>
      </c>
    </row>
    <row r="183" spans="1:4">
      <c r="A183" t="s">
        <v>36</v>
      </c>
      <c r="B183">
        <v>50</v>
      </c>
      <c r="C183">
        <v>87.771385262334604</v>
      </c>
      <c r="D183" t="s">
        <v>29</v>
      </c>
    </row>
    <row r="184" spans="1:4">
      <c r="A184" t="s">
        <v>36</v>
      </c>
      <c r="B184">
        <v>55</v>
      </c>
      <c r="C184">
        <v>103.289950208557</v>
      </c>
      <c r="D184" t="s">
        <v>29</v>
      </c>
    </row>
    <row r="185" spans="1:4">
      <c r="A185" t="s">
        <v>36</v>
      </c>
      <c r="B185">
        <v>60</v>
      </c>
      <c r="C185">
        <v>121.364002922949</v>
      </c>
      <c r="D185" t="s">
        <v>29</v>
      </c>
    </row>
    <row r="186" spans="1:4">
      <c r="A186" t="s">
        <v>36</v>
      </c>
      <c r="B186">
        <v>65</v>
      </c>
      <c r="C186">
        <v>142.72472818322299</v>
      </c>
      <c r="D186" t="s">
        <v>29</v>
      </c>
    </row>
    <row r="187" spans="1:4">
      <c r="A187" t="s">
        <v>36</v>
      </c>
      <c r="B187">
        <v>70</v>
      </c>
      <c r="C187">
        <v>165.43808632056701</v>
      </c>
      <c r="D187" t="s">
        <v>29</v>
      </c>
    </row>
    <row r="188" spans="1:4">
      <c r="A188" t="s">
        <v>36</v>
      </c>
      <c r="B188">
        <v>75</v>
      </c>
      <c r="C188">
        <v>190.99042036814799</v>
      </c>
      <c r="D188" t="s">
        <v>29</v>
      </c>
    </row>
    <row r="189" spans="1:4">
      <c r="A189" t="s">
        <v>36</v>
      </c>
      <c r="B189">
        <v>80</v>
      </c>
      <c r="C189">
        <v>219.34694327276199</v>
      </c>
      <c r="D189" t="s">
        <v>29</v>
      </c>
    </row>
    <row r="190" spans="1:4">
      <c r="A190" t="s">
        <v>36</v>
      </c>
      <c r="B190">
        <v>85</v>
      </c>
      <c r="C190">
        <v>251.98509691541199</v>
      </c>
      <c r="D190" t="s">
        <v>29</v>
      </c>
    </row>
    <row r="191" spans="1:4">
      <c r="A191" t="s">
        <v>36</v>
      </c>
      <c r="B191">
        <v>90</v>
      </c>
      <c r="C191">
        <v>287.90085911911899</v>
      </c>
      <c r="D191" t="s">
        <v>29</v>
      </c>
    </row>
    <row r="192" spans="1:4">
      <c r="A192" t="s">
        <v>36</v>
      </c>
      <c r="B192">
        <v>95</v>
      </c>
      <c r="C192">
        <v>330.61069941039699</v>
      </c>
      <c r="D192" t="s">
        <v>29</v>
      </c>
    </row>
    <row r="193" spans="1:5">
      <c r="A193" t="s">
        <v>36</v>
      </c>
      <c r="B193">
        <v>100</v>
      </c>
      <c r="C193">
        <v>495.32813191642401</v>
      </c>
      <c r="D193" t="s">
        <v>29</v>
      </c>
    </row>
    <row r="194" spans="1:5">
      <c r="A194" s="1" t="s">
        <v>55</v>
      </c>
      <c r="B194" s="1" t="s">
        <v>2</v>
      </c>
      <c r="E194">
        <f>C35/C52+C144/C161</f>
        <v>126298467.9260865</v>
      </c>
    </row>
    <row r="195" spans="1:5">
      <c r="A195" s="1" t="s">
        <v>55</v>
      </c>
      <c r="B195" s="1" t="s">
        <v>3</v>
      </c>
      <c r="E195">
        <f t="shared" ref="E195:E209" si="3">C36/C53+C145/C162</f>
        <v>152025405.03875268</v>
      </c>
    </row>
    <row r="196" spans="1:5">
      <c r="A196" s="1" t="s">
        <v>55</v>
      </c>
      <c r="B196" s="1" t="s">
        <v>4</v>
      </c>
      <c r="E196">
        <f t="shared" si="3"/>
        <v>178087964.09320658</v>
      </c>
    </row>
    <row r="197" spans="1:5">
      <c r="A197" s="1" t="s">
        <v>55</v>
      </c>
      <c r="B197" s="1" t="s">
        <v>5</v>
      </c>
      <c r="E197">
        <f t="shared" si="3"/>
        <v>205326417.09839058</v>
      </c>
    </row>
    <row r="198" spans="1:5">
      <c r="A198" s="1" t="s">
        <v>55</v>
      </c>
      <c r="B198" s="1" t="s">
        <v>6</v>
      </c>
      <c r="E198">
        <f t="shared" si="3"/>
        <v>234467952.02314407</v>
      </c>
    </row>
    <row r="199" spans="1:5">
      <c r="A199" s="1" t="s">
        <v>55</v>
      </c>
      <c r="B199" s="1" t="s">
        <v>7</v>
      </c>
      <c r="E199">
        <f t="shared" si="3"/>
        <v>265547516.07404202</v>
      </c>
    </row>
    <row r="200" spans="1:5">
      <c r="A200" s="1" t="s">
        <v>55</v>
      </c>
      <c r="B200" s="1" t="s">
        <v>8</v>
      </c>
      <c r="E200">
        <f t="shared" si="3"/>
        <v>299884345.45231867</v>
      </c>
    </row>
    <row r="201" spans="1:5">
      <c r="A201" s="1" t="s">
        <v>55</v>
      </c>
      <c r="B201" s="1" t="s">
        <v>9</v>
      </c>
      <c r="E201">
        <f t="shared" si="3"/>
        <v>338456304.13971728</v>
      </c>
    </row>
    <row r="202" spans="1:5">
      <c r="A202" s="1" t="s">
        <v>55</v>
      </c>
      <c r="B202" s="1" t="s">
        <v>10</v>
      </c>
      <c r="E202">
        <f t="shared" si="3"/>
        <v>382390114.16010815</v>
      </c>
    </row>
    <row r="203" spans="1:5">
      <c r="A203" s="1" t="s">
        <v>55</v>
      </c>
      <c r="B203" s="1" t="s">
        <v>11</v>
      </c>
      <c r="E203">
        <f t="shared" si="3"/>
        <v>431045524.05953568</v>
      </c>
    </row>
    <row r="204" spans="1:5">
      <c r="A204" s="1" t="s">
        <v>55</v>
      </c>
      <c r="B204" s="1" t="s">
        <v>12</v>
      </c>
      <c r="E204">
        <f t="shared" si="3"/>
        <v>486881092.52111876</v>
      </c>
    </row>
    <row r="205" spans="1:5">
      <c r="A205" s="1" t="s">
        <v>55</v>
      </c>
      <c r="B205" s="1" t="s">
        <v>13</v>
      </c>
      <c r="E205">
        <f t="shared" si="3"/>
        <v>551482906.26417017</v>
      </c>
    </row>
    <row r="206" spans="1:5">
      <c r="A206" s="1" t="s">
        <v>55</v>
      </c>
      <c r="B206" s="1" t="s">
        <v>14</v>
      </c>
      <c r="E206">
        <f t="shared" si="3"/>
        <v>629993611.22748876</v>
      </c>
    </row>
    <row r="207" spans="1:5">
      <c r="A207" s="1" t="s">
        <v>55</v>
      </c>
      <c r="B207" s="1" t="s">
        <v>15</v>
      </c>
      <c r="E207">
        <f t="shared" si="3"/>
        <v>720883479.38529849</v>
      </c>
    </row>
    <row r="208" spans="1:5">
      <c r="A208" s="1" t="s">
        <v>55</v>
      </c>
      <c r="B208" s="1" t="s">
        <v>16</v>
      </c>
      <c r="E208">
        <f t="shared" si="3"/>
        <v>828368417.50799131</v>
      </c>
    </row>
    <row r="209" spans="1:5">
      <c r="A209" s="1" t="s">
        <v>55</v>
      </c>
      <c r="B209" s="1" t="s">
        <v>17</v>
      </c>
      <c r="E209">
        <f t="shared" si="3"/>
        <v>1358871866.8895099</v>
      </c>
    </row>
    <row r="210" spans="1:5">
      <c r="A210" t="s">
        <v>38</v>
      </c>
      <c r="B210">
        <v>25</v>
      </c>
      <c r="E210">
        <f>SUM(C144+C35)/E194</f>
        <v>2.0380022768854708E-3</v>
      </c>
    </row>
    <row r="211" spans="1:5">
      <c r="A211" t="s">
        <v>38</v>
      </c>
      <c r="B211">
        <v>30</v>
      </c>
      <c r="E211">
        <f t="shared" ref="E211:E225" si="4">SUM(C145+C36)/E195</f>
        <v>5.1051963226415344E-3</v>
      </c>
    </row>
    <row r="212" spans="1:5">
      <c r="A212" t="s">
        <v>38</v>
      </c>
      <c r="B212">
        <v>35</v>
      </c>
      <c r="E212">
        <f t="shared" si="4"/>
        <v>9.155387628290941E-3</v>
      </c>
    </row>
    <row r="213" spans="1:5">
      <c r="A213" t="s">
        <v>38</v>
      </c>
      <c r="B213">
        <v>40</v>
      </c>
      <c r="E213">
        <f t="shared" si="4"/>
        <v>1.7828700028575686E-2</v>
      </c>
    </row>
    <row r="214" spans="1:5">
      <c r="A214" t="s">
        <v>38</v>
      </c>
      <c r="B214">
        <v>45</v>
      </c>
      <c r="E214">
        <f t="shared" si="4"/>
        <v>3.0156500471035321E-2</v>
      </c>
    </row>
    <row r="215" spans="1:5">
      <c r="A215" t="s">
        <v>38</v>
      </c>
      <c r="B215">
        <v>50</v>
      </c>
      <c r="E215">
        <f t="shared" si="4"/>
        <v>4.1526287411273281E-2</v>
      </c>
    </row>
    <row r="216" spans="1:5">
      <c r="A216" t="s">
        <v>38</v>
      </c>
      <c r="B216">
        <v>55</v>
      </c>
      <c r="E216">
        <f t="shared" si="4"/>
        <v>5.9948742785453479E-2</v>
      </c>
    </row>
    <row r="217" spans="1:5">
      <c r="A217" t="s">
        <v>38</v>
      </c>
      <c r="B217">
        <v>60</v>
      </c>
      <c r="E217">
        <f t="shared" si="4"/>
        <v>8.448360804496638E-2</v>
      </c>
    </row>
    <row r="218" spans="1:5">
      <c r="A218" t="s">
        <v>38</v>
      </c>
      <c r="B218">
        <v>65</v>
      </c>
      <c r="E218">
        <f t="shared" si="4"/>
        <v>0.1155668071474662</v>
      </c>
    </row>
    <row r="219" spans="1:5">
      <c r="A219" t="s">
        <v>38</v>
      </c>
      <c r="B219">
        <v>70</v>
      </c>
      <c r="E219">
        <f t="shared" si="4"/>
        <v>0.1446161996862512</v>
      </c>
    </row>
    <row r="220" spans="1:5">
      <c r="A220" t="s">
        <v>38</v>
      </c>
      <c r="B220">
        <v>75</v>
      </c>
      <c r="E220">
        <f t="shared" si="4"/>
        <v>0.1772773432647067</v>
      </c>
    </row>
    <row r="221" spans="1:5">
      <c r="A221" t="s">
        <v>38</v>
      </c>
      <c r="B221">
        <v>80</v>
      </c>
      <c r="E221">
        <f t="shared" si="4"/>
        <v>0.21254517794948066</v>
      </c>
    </row>
    <row r="222" spans="1:5">
      <c r="A222" t="s">
        <v>38</v>
      </c>
      <c r="B222">
        <v>85</v>
      </c>
      <c r="E222">
        <f t="shared" si="4"/>
        <v>0.25355973061100029</v>
      </c>
    </row>
    <row r="223" spans="1:5">
      <c r="A223" t="s">
        <v>38</v>
      </c>
      <c r="B223">
        <v>90</v>
      </c>
      <c r="E223">
        <f t="shared" si="4"/>
        <v>0.29164520219413675</v>
      </c>
    </row>
    <row r="224" spans="1:5">
      <c r="A224" t="s">
        <v>38</v>
      </c>
      <c r="B224">
        <v>95</v>
      </c>
      <c r="E224">
        <f t="shared" si="4"/>
        <v>0.33086112351911201</v>
      </c>
    </row>
    <row r="225" spans="1:5">
      <c r="A225" t="s">
        <v>38</v>
      </c>
      <c r="B225">
        <v>100</v>
      </c>
      <c r="E225">
        <f t="shared" si="4"/>
        <v>0.5809283896631019</v>
      </c>
    </row>
  </sheetData>
  <autoFilter ref="A1:C1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report</vt:lpstr>
      <vt:lpstr>report_cost</vt:lpstr>
      <vt:lpstr>report_tech</vt:lpstr>
      <vt:lpstr>report_tech_r_D</vt:lpstr>
      <vt:lpstr>figure</vt:lpstr>
      <vt:lpstr>report_tech_M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Mühlenpfordt</dc:creator>
  <cp:lastModifiedBy>Lenovo</cp:lastModifiedBy>
  <dcterms:created xsi:type="dcterms:W3CDTF">2018-08-12T19:53:14Z</dcterms:created>
  <dcterms:modified xsi:type="dcterms:W3CDTF">2018-09-06T08:07:15Z</dcterms:modified>
</cp:coreProperties>
</file>