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han Godbout\Google Drive\Builders of Hope\"/>
    </mc:Choice>
  </mc:AlternateContent>
  <bookViews>
    <workbookView xWindow="0" yWindow="0" windowWidth="28800" windowHeight="12435"/>
  </bookViews>
  <sheets>
    <sheet name="Overview" sheetId="1" r:id="rId1"/>
    <sheet name="Hard Construction Costs" sheetId="7" r:id="rId2"/>
    <sheet name="Construction Payment Plan" sheetId="9" r:id="rId3"/>
    <sheet name="Mortgage Payment" sheetId="3" r:id="rId4"/>
    <sheet name="BOQ-Revised - May" sheetId="5" state="hidden" r:id="rId5"/>
    <sheet name="Payout Plan-Revised May-2016" sheetId="6" state="hidden" r:id="rId6"/>
    <sheet name="Questions" sheetId="4" r:id="rId7"/>
  </sheets>
  <externalReferences>
    <externalReference r:id="rId8"/>
    <externalReference r:id="rId9"/>
    <externalReference r:id="rId10"/>
  </externalReferences>
  <definedNames>
    <definedName name="Areas">[1]Setup!$B$7:$B$16</definedName>
    <definedName name="Beginning_Balance">#N/A</definedName>
    <definedName name="_xlnm.Criteria">'[2]DESIGN BUILD BUDGET'!#REF!</definedName>
    <definedName name="_xlnm.Database">'[2]DESIGN BUILD BUDGET'!#REF!</definedName>
    <definedName name="Ending_Balance">#N/A</definedName>
    <definedName name="Header_Row">ROW('[1]Loan Calculator'!$A$15:$IV$15)</definedName>
    <definedName name="Header_Row_Back">ROW('[1]Loan Calculator'!$A$15:$IV$15)</definedName>
    <definedName name="Interest">#N/A</definedName>
    <definedName name="Interest_Rate">'[1]Loan Calculator'!$E$5</definedName>
    <definedName name="Items">[1]Setup!$F$7:$F$21</definedName>
    <definedName name="Last_Row">#N/A</definedName>
    <definedName name="Loan_Amount">'[1]Loan Calculator'!$E$4</definedName>
    <definedName name="Loan_Not_Paid">#N/A</definedName>
    <definedName name="Loan_Start">'[1]Loan Calculator'!$E$7</definedName>
    <definedName name="Loan_Years">'[1]Loan Calculator'!$E$6</definedName>
    <definedName name="Monthly_Payment">-PMT(Interest_Rate/12,Number_of_Payments,Loan_Amount)</definedName>
    <definedName name="Number_of_Payments">'[1]Loan Calculator'!$E$10</definedName>
    <definedName name="Payment_Date">#N/A</definedName>
    <definedName name="Payment_Number">ROW()-Header_Row</definedName>
    <definedName name="Principal">-PPMT(Interest_Rate/12,Payment_Number,Number_of_Payments,Loan_Amount)</definedName>
    <definedName name="Rooms">[1]Setup!$D$7:$D$28</definedName>
    <definedName name="Slicer_Area">#N/A</definedName>
    <definedName name="Slicer_Item">#N/A</definedName>
    <definedName name="Slicer_Room">#N/A</definedName>
    <definedName name="Total_Cost">'[1]Loan Calculator'!$E$12</definedName>
    <definedName name="TotalActual">'[3]Rennovation Budget Dashboard'!$H$4</definedName>
    <definedName name="TotalBudget">'[3]Rennovation Budget Dashboard'!$D$5</definedName>
    <definedName name="Values_Entered">IF(Loan_Amount*Interest_Rate*Loan_Years*Loan_Start&gt;0,1,0)</definedName>
  </definedNames>
  <calcPr calcId="152511"/>
</workbook>
</file>

<file path=xl/calcChain.xml><?xml version="1.0" encoding="utf-8"?>
<calcChain xmlns="http://schemas.openxmlformats.org/spreadsheetml/2006/main">
  <c r="AA159" i="1" l="1"/>
  <c r="AB159" i="1" s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D159" i="1"/>
  <c r="C159" i="1"/>
  <c r="B159" i="1"/>
  <c r="AB116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B116" i="1"/>
  <c r="Z132" i="1"/>
  <c r="Z131" i="1"/>
  <c r="B128" i="1"/>
  <c r="B4" i="3"/>
  <c r="C4" i="3" s="1"/>
  <c r="B42" i="1" l="1"/>
  <c r="B35" i="1"/>
  <c r="B49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AA55" i="1"/>
  <c r="AA54" i="1"/>
  <c r="AA53" i="1"/>
  <c r="AA52" i="1"/>
  <c r="AA34" i="1"/>
  <c r="AA33" i="1"/>
  <c r="AA32" i="1"/>
  <c r="AA31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C35" i="1"/>
  <c r="B62" i="1" l="1"/>
  <c r="B61" i="1"/>
  <c r="U65" i="1"/>
  <c r="V67" i="1"/>
  <c r="X68" i="1"/>
  <c r="V66" i="1"/>
  <c r="M67" i="1"/>
  <c r="O68" i="1"/>
  <c r="M66" i="1"/>
  <c r="L65" i="1"/>
  <c r="K67" i="1"/>
  <c r="M68" i="1"/>
  <c r="K66" i="1"/>
  <c r="J65" i="1"/>
  <c r="E65" i="1"/>
  <c r="F67" i="1"/>
  <c r="H68" i="1"/>
  <c r="F66" i="1"/>
  <c r="U67" i="1"/>
  <c r="W68" i="1"/>
  <c r="U66" i="1"/>
  <c r="T65" i="1"/>
  <c r="L67" i="1"/>
  <c r="N68" i="1"/>
  <c r="L66" i="1"/>
  <c r="K65" i="1"/>
  <c r="S67" i="1"/>
  <c r="U68" i="1"/>
  <c r="S66" i="1"/>
  <c r="R65" i="1"/>
  <c r="Z67" i="1"/>
  <c r="Z66" i="1"/>
  <c r="Y65" i="1"/>
  <c r="R67" i="1"/>
  <c r="T68" i="1"/>
  <c r="R66" i="1"/>
  <c r="Q65" i="1"/>
  <c r="J67" i="1"/>
  <c r="L68" i="1"/>
  <c r="J66" i="1"/>
  <c r="I65" i="1"/>
  <c r="D65" i="1"/>
  <c r="E67" i="1"/>
  <c r="G68" i="1"/>
  <c r="E66" i="1"/>
  <c r="T67" i="1"/>
  <c r="V68" i="1"/>
  <c r="T66" i="1"/>
  <c r="S65" i="1"/>
  <c r="D66" i="1"/>
  <c r="F68" i="1"/>
  <c r="D67" i="1"/>
  <c r="C65" i="1"/>
  <c r="B65" i="1"/>
  <c r="E68" i="1"/>
  <c r="C66" i="1"/>
  <c r="C67" i="1"/>
  <c r="Y66" i="1"/>
  <c r="X65" i="1"/>
  <c r="Y67" i="1"/>
  <c r="Q66" i="1"/>
  <c r="P65" i="1"/>
  <c r="Q67" i="1"/>
  <c r="S68" i="1"/>
  <c r="I66" i="1"/>
  <c r="H65" i="1"/>
  <c r="I67" i="1"/>
  <c r="K68" i="1"/>
  <c r="M65" i="1"/>
  <c r="N67" i="1"/>
  <c r="P68" i="1"/>
  <c r="N66" i="1"/>
  <c r="X66" i="1"/>
  <c r="W65" i="1"/>
  <c r="X67" i="1"/>
  <c r="Z68" i="1"/>
  <c r="P66" i="1"/>
  <c r="O65" i="1"/>
  <c r="P67" i="1"/>
  <c r="R68" i="1"/>
  <c r="H66" i="1"/>
  <c r="G65" i="1"/>
  <c r="H67" i="1"/>
  <c r="J68" i="1"/>
  <c r="B67" i="1"/>
  <c r="D68" i="1"/>
  <c r="B66" i="1"/>
  <c r="V65" i="1"/>
  <c r="W67" i="1"/>
  <c r="Y68" i="1"/>
  <c r="W66" i="1"/>
  <c r="N65" i="1"/>
  <c r="O67" i="1"/>
  <c r="Q68" i="1"/>
  <c r="O66" i="1"/>
  <c r="F65" i="1"/>
  <c r="G67" i="1"/>
  <c r="I68" i="1"/>
  <c r="G66" i="1"/>
  <c r="AA35" i="1"/>
  <c r="AA56" i="1"/>
  <c r="D73" i="1"/>
  <c r="B71" i="1"/>
  <c r="K23" i="9"/>
  <c r="K22" i="9"/>
  <c r="K21" i="9"/>
  <c r="M21" i="9" s="1"/>
  <c r="K20" i="9"/>
  <c r="K19" i="9"/>
  <c r="K18" i="9"/>
  <c r="K17" i="9"/>
  <c r="K16" i="9"/>
  <c r="K15" i="9"/>
  <c r="K14" i="9"/>
  <c r="K13" i="9"/>
  <c r="K12" i="9"/>
  <c r="K11" i="9"/>
  <c r="K10" i="9"/>
  <c r="K9" i="9"/>
  <c r="K8" i="9"/>
  <c r="K7" i="9"/>
  <c r="K6" i="9"/>
  <c r="K5" i="9"/>
  <c r="M5" i="9" s="1"/>
  <c r="K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6" i="9"/>
  <c r="J5" i="9"/>
  <c r="J4" i="9"/>
  <c r="J3" i="9" s="1"/>
  <c r="I23" i="9"/>
  <c r="I22" i="9"/>
  <c r="I21" i="9"/>
  <c r="I20" i="9"/>
  <c r="I19" i="9"/>
  <c r="I18" i="9"/>
  <c r="M18" i="9" s="1"/>
  <c r="I17" i="9"/>
  <c r="M17" i="9" s="1"/>
  <c r="I16" i="9"/>
  <c r="I15" i="9"/>
  <c r="I14" i="9"/>
  <c r="I13" i="9"/>
  <c r="M13" i="9" s="1"/>
  <c r="I12" i="9"/>
  <c r="I11" i="9"/>
  <c r="I10" i="9"/>
  <c r="I9" i="9"/>
  <c r="I8" i="9"/>
  <c r="I7" i="9"/>
  <c r="I6" i="9"/>
  <c r="I5" i="9"/>
  <c r="I4" i="9"/>
  <c r="M23" i="9"/>
  <c r="M19" i="9"/>
  <c r="M15" i="9"/>
  <c r="M14" i="9"/>
  <c r="M11" i="9"/>
  <c r="M9" i="9"/>
  <c r="M7" i="9"/>
  <c r="M6" i="9"/>
  <c r="E6" i="9"/>
  <c r="E5" i="9"/>
  <c r="B3" i="9"/>
  <c r="C3" i="9"/>
  <c r="F9" i="9"/>
  <c r="F11" i="9"/>
  <c r="E8" i="9"/>
  <c r="D8" i="9"/>
  <c r="C8" i="9"/>
  <c r="C12" i="9"/>
  <c r="B12" i="9"/>
  <c r="C16" i="9"/>
  <c r="B16" i="9"/>
  <c r="B3" i="1" l="1"/>
  <c r="M8" i="9"/>
  <c r="M20" i="9"/>
  <c r="L3" i="9"/>
  <c r="M10" i="9"/>
  <c r="K3" i="9"/>
  <c r="M16" i="9"/>
  <c r="M22" i="9"/>
  <c r="M4" i="9" l="1"/>
  <c r="I3" i="9"/>
  <c r="M12" i="9"/>
  <c r="M3" i="9" l="1"/>
  <c r="B10" i="9" l="1"/>
  <c r="J28" i="9"/>
  <c r="B5" i="9" s="1"/>
  <c r="K28" i="9"/>
  <c r="K39" i="9" s="1"/>
  <c r="L28" i="9"/>
  <c r="L39" i="9" s="1"/>
  <c r="J29" i="9"/>
  <c r="K29" i="9"/>
  <c r="K40" i="9" s="1"/>
  <c r="L29" i="9"/>
  <c r="L40" i="9" s="1"/>
  <c r="J30" i="9"/>
  <c r="K30" i="9"/>
  <c r="L30" i="9"/>
  <c r="L41" i="9" s="1"/>
  <c r="J31" i="9"/>
  <c r="K31" i="9"/>
  <c r="K42" i="9" s="1"/>
  <c r="L31" i="9"/>
  <c r="J32" i="9"/>
  <c r="K32" i="9"/>
  <c r="D14" i="9" s="1"/>
  <c r="F14" i="9" s="1"/>
  <c r="L32" i="9"/>
  <c r="J33" i="9"/>
  <c r="K33" i="9"/>
  <c r="D18" i="9" s="1"/>
  <c r="F18" i="9" s="1"/>
  <c r="L33" i="9"/>
  <c r="J34" i="9"/>
  <c r="K34" i="9"/>
  <c r="L34" i="9"/>
  <c r="J35" i="9"/>
  <c r="K35" i="9"/>
  <c r="K46" i="9" s="1"/>
  <c r="L35" i="9"/>
  <c r="L46" i="9" s="1"/>
  <c r="J39" i="9"/>
  <c r="K44" i="9"/>
  <c r="F35" i="9"/>
  <c r="F46" i="9" s="1"/>
  <c r="E35" i="9"/>
  <c r="E46" i="9" s="1"/>
  <c r="D35" i="9"/>
  <c r="D46" i="9" s="1"/>
  <c r="C35" i="9"/>
  <c r="C46" i="9" s="1"/>
  <c r="B35" i="9"/>
  <c r="B46" i="9" s="1"/>
  <c r="F34" i="9"/>
  <c r="F45" i="9" s="1"/>
  <c r="E34" i="9"/>
  <c r="E45" i="9" s="1"/>
  <c r="D34" i="9"/>
  <c r="D45" i="9" s="1"/>
  <c r="C34" i="9"/>
  <c r="C45" i="9" s="1"/>
  <c r="B34" i="9"/>
  <c r="F33" i="9"/>
  <c r="F44" i="9" s="1"/>
  <c r="E33" i="9"/>
  <c r="E44" i="9" s="1"/>
  <c r="D33" i="9"/>
  <c r="D44" i="9" s="1"/>
  <c r="C33" i="9"/>
  <c r="C44" i="9" s="1"/>
  <c r="B33" i="9"/>
  <c r="B44" i="9" s="1"/>
  <c r="F32" i="9"/>
  <c r="F43" i="9" s="1"/>
  <c r="E32" i="9"/>
  <c r="E43" i="9" s="1"/>
  <c r="D32" i="9"/>
  <c r="D43" i="9" s="1"/>
  <c r="C32" i="9"/>
  <c r="C43" i="9" s="1"/>
  <c r="B32" i="9"/>
  <c r="F31" i="9"/>
  <c r="F42" i="9" s="1"/>
  <c r="E31" i="9"/>
  <c r="E42" i="9" s="1"/>
  <c r="D31" i="9"/>
  <c r="D42" i="9" s="1"/>
  <c r="C31" i="9"/>
  <c r="C42" i="9" s="1"/>
  <c r="B31" i="9"/>
  <c r="B42" i="9" s="1"/>
  <c r="F30" i="9"/>
  <c r="F41" i="9" s="1"/>
  <c r="E30" i="9"/>
  <c r="E41" i="9" s="1"/>
  <c r="D30" i="9"/>
  <c r="D41" i="9" s="1"/>
  <c r="C30" i="9"/>
  <c r="C41" i="9" s="1"/>
  <c r="B30" i="9"/>
  <c r="F29" i="9"/>
  <c r="F40" i="9" s="1"/>
  <c r="E29" i="9"/>
  <c r="E40" i="9" s="1"/>
  <c r="D29" i="9"/>
  <c r="D40" i="9" s="1"/>
  <c r="C29" i="9"/>
  <c r="C40" i="9" s="1"/>
  <c r="B29" i="9"/>
  <c r="B40" i="9" s="1"/>
  <c r="F28" i="9"/>
  <c r="E28" i="9"/>
  <c r="E39" i="9" s="1"/>
  <c r="D28" i="9"/>
  <c r="D39" i="9" s="1"/>
  <c r="C28" i="9"/>
  <c r="B28" i="9"/>
  <c r="C19" i="6"/>
  <c r="F19" i="6"/>
  <c r="F20" i="6"/>
  <c r="F21" i="6"/>
  <c r="F22" i="6"/>
  <c r="F23" i="6"/>
  <c r="F24" i="6"/>
  <c r="F25" i="6"/>
  <c r="F26" i="6"/>
  <c r="F18" i="6"/>
  <c r="C7" i="1"/>
  <c r="D7" i="1" l="1"/>
  <c r="C12" i="1"/>
  <c r="C13" i="1"/>
  <c r="C14" i="1"/>
  <c r="C15" i="1"/>
  <c r="C9" i="1"/>
  <c r="C11" i="1"/>
  <c r="C10" i="1"/>
  <c r="K45" i="9"/>
  <c r="B22" i="9"/>
  <c r="E21" i="9"/>
  <c r="E20" i="9" s="1"/>
  <c r="D21" i="9"/>
  <c r="D20" i="9" s="1"/>
  <c r="C21" i="9"/>
  <c r="L45" i="9"/>
  <c r="B23" i="9"/>
  <c r="F23" i="9" s="1"/>
  <c r="B4" i="9"/>
  <c r="B8" i="9"/>
  <c r="F8" i="9" s="1"/>
  <c r="F10" i="9"/>
  <c r="E17" i="9"/>
  <c r="E16" i="9" s="1"/>
  <c r="D17" i="9"/>
  <c r="J43" i="9"/>
  <c r="E13" i="9"/>
  <c r="E12" i="9" s="1"/>
  <c r="D13" i="9"/>
  <c r="L43" i="9"/>
  <c r="D15" i="9"/>
  <c r="F15" i="9" s="1"/>
  <c r="L44" i="9"/>
  <c r="D19" i="9"/>
  <c r="F19" i="9" s="1"/>
  <c r="E4" i="9"/>
  <c r="E3" i="9" s="1"/>
  <c r="M33" i="9"/>
  <c r="K36" i="9"/>
  <c r="M29" i="9"/>
  <c r="C6" i="9"/>
  <c r="D4" i="9"/>
  <c r="D3" i="9" s="1"/>
  <c r="B6" i="9"/>
  <c r="F6" i="9" s="1"/>
  <c r="L36" i="9"/>
  <c r="C7" i="9"/>
  <c r="C5" i="9"/>
  <c r="C4" i="9" s="1"/>
  <c r="M39" i="9"/>
  <c r="J44" i="9"/>
  <c r="M44" i="9" s="1"/>
  <c r="L42" i="9"/>
  <c r="K41" i="9"/>
  <c r="J40" i="9"/>
  <c r="M34" i="9"/>
  <c r="M30" i="9"/>
  <c r="J45" i="9"/>
  <c r="M45" i="9" s="1"/>
  <c r="J41" i="9"/>
  <c r="M35" i="9"/>
  <c r="M31" i="9"/>
  <c r="J46" i="9"/>
  <c r="M46" i="9" s="1"/>
  <c r="K43" i="9"/>
  <c r="J42" i="9"/>
  <c r="J36" i="9"/>
  <c r="M32" i="9"/>
  <c r="M28" i="9"/>
  <c r="B36" i="9"/>
  <c r="F36" i="9"/>
  <c r="G32" i="9"/>
  <c r="G43" i="9" s="1"/>
  <c r="C36" i="9"/>
  <c r="D47" i="9"/>
  <c r="G30" i="9"/>
  <c r="G41" i="9" s="1"/>
  <c r="G34" i="9"/>
  <c r="G45" i="9" s="1"/>
  <c r="E47" i="9"/>
  <c r="D36" i="9"/>
  <c r="B39" i="9"/>
  <c r="F39" i="9"/>
  <c r="F47" i="9" s="1"/>
  <c r="B41" i="9"/>
  <c r="B43" i="9"/>
  <c r="B45" i="9"/>
  <c r="G35" i="9"/>
  <c r="G46" i="9" s="1"/>
  <c r="E36" i="9"/>
  <c r="C39" i="9"/>
  <c r="C47" i="9" s="1"/>
  <c r="G29" i="9"/>
  <c r="G40" i="9" s="1"/>
  <c r="G31" i="9"/>
  <c r="G42" i="9" s="1"/>
  <c r="G33" i="9"/>
  <c r="G44" i="9" s="1"/>
  <c r="G28" i="9"/>
  <c r="C8" i="1"/>
  <c r="D8" i="1" s="1"/>
  <c r="G19" i="6"/>
  <c r="G20" i="6"/>
  <c r="G21" i="6"/>
  <c r="G22" i="6"/>
  <c r="G23" i="6"/>
  <c r="G24" i="6"/>
  <c r="G25" i="6"/>
  <c r="G26" i="6"/>
  <c r="G18" i="6"/>
  <c r="G78" i="7"/>
  <c r="G77" i="7"/>
  <c r="G76" i="7"/>
  <c r="G75" i="7"/>
  <c r="G74" i="7" s="1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 s="1"/>
  <c r="G38" i="7"/>
  <c r="G37" i="7"/>
  <c r="G36" i="7"/>
  <c r="G35" i="7"/>
  <c r="G59" i="7"/>
  <c r="G58" i="7"/>
  <c r="G57" i="7"/>
  <c r="G56" i="7"/>
  <c r="G55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J96" i="5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 s="1"/>
  <c r="G18" i="7"/>
  <c r="G5" i="7"/>
  <c r="G17" i="7"/>
  <c r="G16" i="7"/>
  <c r="G15" i="7"/>
  <c r="G14" i="7"/>
  <c r="G13" i="7"/>
  <c r="G12" i="7"/>
  <c r="G11" i="7"/>
  <c r="G10" i="7"/>
  <c r="G9" i="7" s="1"/>
  <c r="G7" i="7"/>
  <c r="G8" i="7"/>
  <c r="G6" i="7"/>
  <c r="G13" i="5"/>
  <c r="C16" i="1" l="1"/>
  <c r="C18" i="1" s="1"/>
  <c r="D18" i="1" s="1"/>
  <c r="B90" i="1"/>
  <c r="B133" i="1" s="1"/>
  <c r="B94" i="1"/>
  <c r="B137" i="1" s="1"/>
  <c r="B92" i="1"/>
  <c r="B135" i="1" s="1"/>
  <c r="B91" i="1"/>
  <c r="B134" i="1" s="1"/>
  <c r="B93" i="1"/>
  <c r="B136" i="1" s="1"/>
  <c r="D11" i="1"/>
  <c r="D10" i="1"/>
  <c r="D9" i="1"/>
  <c r="D13" i="1"/>
  <c r="D15" i="1"/>
  <c r="D12" i="1"/>
  <c r="D14" i="1"/>
  <c r="D12" i="9"/>
  <c r="F12" i="9" s="1"/>
  <c r="F13" i="9"/>
  <c r="F4" i="9"/>
  <c r="F3" i="9" s="1"/>
  <c r="F22" i="9"/>
  <c r="B20" i="9"/>
  <c r="F20" i="9" s="1"/>
  <c r="L47" i="9"/>
  <c r="F7" i="9"/>
  <c r="F17" i="9"/>
  <c r="D16" i="9"/>
  <c r="F16" i="9" s="1"/>
  <c r="F5" i="9"/>
  <c r="F21" i="9"/>
  <c r="C20" i="9"/>
  <c r="M36" i="9"/>
  <c r="M43" i="9"/>
  <c r="M41" i="9"/>
  <c r="K47" i="9"/>
  <c r="M40" i="9"/>
  <c r="J47" i="9"/>
  <c r="M42" i="9"/>
  <c r="B47" i="9"/>
  <c r="G36" i="9"/>
  <c r="G39" i="9"/>
  <c r="G47" i="9" s="1"/>
  <c r="E49" i="9" s="1"/>
  <c r="G54" i="7"/>
  <c r="G39" i="7"/>
  <c r="G80" i="7" s="1"/>
  <c r="G34" i="7"/>
  <c r="M47" i="9" l="1"/>
  <c r="L49" i="9" s="1"/>
  <c r="J49" i="9"/>
  <c r="K49" i="9"/>
  <c r="G49" i="9"/>
  <c r="D49" i="9"/>
  <c r="F49" i="9"/>
  <c r="B49" i="9"/>
  <c r="C49" i="9"/>
  <c r="D16" i="1"/>
  <c r="C20" i="1"/>
  <c r="C21" i="1" l="1"/>
  <c r="B3" i="3"/>
  <c r="C3" i="3" s="1"/>
  <c r="D20" i="1"/>
  <c r="C24" i="1"/>
  <c r="D24" i="1" s="1"/>
  <c r="M49" i="9"/>
  <c r="P102" i="1" l="1"/>
  <c r="P145" i="1" s="1"/>
  <c r="Z102" i="1"/>
  <c r="Z145" i="1" s="1"/>
  <c r="D21" i="1"/>
  <c r="B101" i="1"/>
  <c r="B144" i="1" s="1"/>
  <c r="W102" i="1"/>
  <c r="W145" i="1" s="1"/>
  <c r="D102" i="1"/>
  <c r="D145" i="1" s="1"/>
  <c r="K102" i="1"/>
  <c r="K145" i="1" s="1"/>
  <c r="G102" i="1"/>
  <c r="G145" i="1" s="1"/>
  <c r="E102" i="1"/>
  <c r="E145" i="1" s="1"/>
  <c r="L102" i="1"/>
  <c r="L145" i="1" s="1"/>
  <c r="Y102" i="1"/>
  <c r="Y145" i="1" s="1"/>
  <c r="V102" i="1"/>
  <c r="V145" i="1" s="1"/>
  <c r="S102" i="1"/>
  <c r="S145" i="1" s="1"/>
  <c r="Q102" i="1"/>
  <c r="Q145" i="1" s="1"/>
  <c r="N102" i="1"/>
  <c r="N145" i="1" s="1"/>
  <c r="T102" i="1"/>
  <c r="T145" i="1" s="1"/>
  <c r="B102" i="1"/>
  <c r="B145" i="1" s="1"/>
  <c r="M102" i="1"/>
  <c r="M145" i="1" s="1"/>
  <c r="C102" i="1"/>
  <c r="C145" i="1" s="1"/>
  <c r="I102" i="1"/>
  <c r="I145" i="1" s="1"/>
  <c r="F102" i="1"/>
  <c r="F145" i="1" s="1"/>
  <c r="R102" i="1"/>
  <c r="R145" i="1" s="1"/>
  <c r="X102" i="1"/>
  <c r="X145" i="1" s="1"/>
  <c r="O102" i="1"/>
  <c r="O145" i="1" s="1"/>
  <c r="J102" i="1"/>
  <c r="J145" i="1" s="1"/>
  <c r="H102" i="1"/>
  <c r="H145" i="1" s="1"/>
  <c r="U102" i="1"/>
  <c r="U145" i="1" s="1"/>
  <c r="C25" i="1"/>
  <c r="AA102" i="1" l="1"/>
  <c r="AA145" i="1" s="1"/>
  <c r="D25" i="1"/>
  <c r="C26" i="1"/>
  <c r="C99" i="1" l="1"/>
  <c r="C142" i="1" s="1"/>
  <c r="K99" i="1"/>
  <c r="K142" i="1" s="1"/>
  <c r="S99" i="1"/>
  <c r="S142" i="1" s="1"/>
  <c r="X99" i="1"/>
  <c r="X142" i="1" s="1"/>
  <c r="D99" i="1"/>
  <c r="D142" i="1" s="1"/>
  <c r="L99" i="1"/>
  <c r="L142" i="1" s="1"/>
  <c r="T99" i="1"/>
  <c r="T142" i="1" s="1"/>
  <c r="R99" i="1"/>
  <c r="R142" i="1" s="1"/>
  <c r="E99" i="1"/>
  <c r="E142" i="1" s="1"/>
  <c r="M99" i="1"/>
  <c r="M142" i="1" s="1"/>
  <c r="U99" i="1"/>
  <c r="U142" i="1" s="1"/>
  <c r="P99" i="1"/>
  <c r="P142" i="1" s="1"/>
  <c r="Y99" i="1"/>
  <c r="Y142" i="1" s="1"/>
  <c r="Z99" i="1"/>
  <c r="Z142" i="1" s="1"/>
  <c r="F99" i="1"/>
  <c r="F142" i="1" s="1"/>
  <c r="N99" i="1"/>
  <c r="N142" i="1" s="1"/>
  <c r="V99" i="1"/>
  <c r="V142" i="1" s="1"/>
  <c r="G99" i="1"/>
  <c r="G142" i="1" s="1"/>
  <c r="O99" i="1"/>
  <c r="O142" i="1" s="1"/>
  <c r="W99" i="1"/>
  <c r="W142" i="1" s="1"/>
  <c r="H99" i="1"/>
  <c r="H142" i="1" s="1"/>
  <c r="I99" i="1"/>
  <c r="I142" i="1" s="1"/>
  <c r="Q99" i="1"/>
  <c r="Q142" i="1" s="1"/>
  <c r="J99" i="1"/>
  <c r="J142" i="1" s="1"/>
  <c r="D26" i="1"/>
  <c r="B99" i="1"/>
  <c r="B142" i="1" s="1"/>
  <c r="B100" i="1"/>
  <c r="B143" i="1" s="1"/>
  <c r="AA99" i="1" l="1"/>
  <c r="AA142" i="1" s="1"/>
  <c r="B104" i="1"/>
  <c r="B147" i="1" s="1"/>
  <c r="B198" i="1" s="1"/>
  <c r="AA41" i="1" l="1"/>
  <c r="AA40" i="1"/>
  <c r="AA39" i="1"/>
  <c r="AA38" i="1"/>
  <c r="D42" i="1"/>
  <c r="D101" i="1" s="1"/>
  <c r="D144" i="1" s="1"/>
  <c r="E42" i="1"/>
  <c r="E101" i="1" s="1"/>
  <c r="E144" i="1" s="1"/>
  <c r="F42" i="1"/>
  <c r="F101" i="1" s="1"/>
  <c r="F144" i="1" s="1"/>
  <c r="G42" i="1"/>
  <c r="G101" i="1" s="1"/>
  <c r="G144" i="1" s="1"/>
  <c r="H42" i="1"/>
  <c r="H101" i="1" s="1"/>
  <c r="H144" i="1" s="1"/>
  <c r="I42" i="1"/>
  <c r="I101" i="1" s="1"/>
  <c r="I144" i="1" s="1"/>
  <c r="J42" i="1"/>
  <c r="J101" i="1" s="1"/>
  <c r="J144" i="1" s="1"/>
  <c r="K42" i="1"/>
  <c r="K101" i="1" s="1"/>
  <c r="K144" i="1" s="1"/>
  <c r="L42" i="1"/>
  <c r="L101" i="1" s="1"/>
  <c r="L144" i="1" s="1"/>
  <c r="M42" i="1"/>
  <c r="M101" i="1" s="1"/>
  <c r="M144" i="1" s="1"/>
  <c r="N42" i="1"/>
  <c r="N101" i="1" s="1"/>
  <c r="N144" i="1" s="1"/>
  <c r="O42" i="1"/>
  <c r="O101" i="1" s="1"/>
  <c r="O144" i="1" s="1"/>
  <c r="P42" i="1"/>
  <c r="P101" i="1" s="1"/>
  <c r="P144" i="1" s="1"/>
  <c r="Q42" i="1"/>
  <c r="Q101" i="1" s="1"/>
  <c r="Q144" i="1" s="1"/>
  <c r="R42" i="1"/>
  <c r="R101" i="1" s="1"/>
  <c r="R144" i="1" s="1"/>
  <c r="S42" i="1"/>
  <c r="S101" i="1" s="1"/>
  <c r="S144" i="1" s="1"/>
  <c r="T42" i="1"/>
  <c r="T101" i="1" s="1"/>
  <c r="T144" i="1" s="1"/>
  <c r="U42" i="1"/>
  <c r="U101" i="1" s="1"/>
  <c r="U144" i="1" s="1"/>
  <c r="V42" i="1"/>
  <c r="V101" i="1" s="1"/>
  <c r="V144" i="1" s="1"/>
  <c r="W42" i="1"/>
  <c r="W101" i="1" s="1"/>
  <c r="W144" i="1" s="1"/>
  <c r="X42" i="1"/>
  <c r="X101" i="1" s="1"/>
  <c r="X144" i="1" s="1"/>
  <c r="Y42" i="1"/>
  <c r="Y101" i="1" s="1"/>
  <c r="Y144" i="1" s="1"/>
  <c r="Z42" i="1"/>
  <c r="Z101" i="1" s="1"/>
  <c r="Z144" i="1" s="1"/>
  <c r="C42" i="1"/>
  <c r="C101" i="1" s="1"/>
  <c r="C144" i="1" s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C49" i="1"/>
  <c r="C100" i="1" s="1"/>
  <c r="C143" i="1" s="1"/>
  <c r="AA47" i="1"/>
  <c r="AA48" i="1"/>
  <c r="AA46" i="1"/>
  <c r="AA45" i="1"/>
  <c r="J20" i="6"/>
  <c r="J24" i="6"/>
  <c r="E19" i="6"/>
  <c r="I19" i="6" s="1"/>
  <c r="E20" i="6"/>
  <c r="I20" i="6" s="1"/>
  <c r="E21" i="6"/>
  <c r="I21" i="6" s="1"/>
  <c r="E22" i="6"/>
  <c r="I22" i="6" s="1"/>
  <c r="E23" i="6"/>
  <c r="I23" i="6" s="1"/>
  <c r="E24" i="6"/>
  <c r="I24" i="6" s="1"/>
  <c r="E25" i="6"/>
  <c r="I25" i="6" s="1"/>
  <c r="E26" i="6"/>
  <c r="I26" i="6" s="1"/>
  <c r="E18" i="6"/>
  <c r="I18" i="6" s="1"/>
  <c r="H19" i="6"/>
  <c r="D20" i="6"/>
  <c r="H20" i="6" s="1"/>
  <c r="D21" i="6"/>
  <c r="H21" i="6" s="1"/>
  <c r="D22" i="6"/>
  <c r="H22" i="6" s="1"/>
  <c r="D23" i="6"/>
  <c r="H23" i="6" s="1"/>
  <c r="D24" i="6"/>
  <c r="H24" i="6" s="1"/>
  <c r="D25" i="6"/>
  <c r="H25" i="6" s="1"/>
  <c r="D26" i="6"/>
  <c r="H26" i="6" s="1"/>
  <c r="D18" i="6"/>
  <c r="H18" i="6" s="1"/>
  <c r="C27" i="6"/>
  <c r="I14" i="6"/>
  <c r="H14" i="6"/>
  <c r="G14" i="6"/>
  <c r="F14" i="6"/>
  <c r="E14" i="6"/>
  <c r="D14" i="6"/>
  <c r="C14" i="6"/>
  <c r="B14" i="6"/>
  <c r="L13" i="6"/>
  <c r="L12" i="6"/>
  <c r="L11" i="6"/>
  <c r="L10" i="6"/>
  <c r="L8" i="6"/>
  <c r="L7" i="6"/>
  <c r="L6" i="6"/>
  <c r="L5" i="6"/>
  <c r="G94" i="5"/>
  <c r="G93" i="5"/>
  <c r="G86" i="5"/>
  <c r="G70" i="5"/>
  <c r="G62" i="5"/>
  <c r="G39" i="5"/>
  <c r="G22" i="5"/>
  <c r="G10" i="5"/>
  <c r="H94" i="5"/>
  <c r="E93" i="5"/>
  <c r="E94" i="5" s="1"/>
  <c r="D93" i="5"/>
  <c r="D94" i="5" s="1"/>
  <c r="E86" i="5"/>
  <c r="F86" i="5" s="1"/>
  <c r="I86" i="5" s="1"/>
  <c r="D86" i="5"/>
  <c r="E70" i="5"/>
  <c r="F70" i="5" s="1"/>
  <c r="I70" i="5" s="1"/>
  <c r="D70" i="5"/>
  <c r="E62" i="5"/>
  <c r="F62" i="5" s="1"/>
  <c r="I62" i="5" s="1"/>
  <c r="D62" i="5"/>
  <c r="I46" i="5"/>
  <c r="E39" i="5"/>
  <c r="F39" i="5" s="1"/>
  <c r="I39" i="5" s="1"/>
  <c r="D39" i="5"/>
  <c r="E22" i="5"/>
  <c r="F22" i="5" s="1"/>
  <c r="I22" i="5" s="1"/>
  <c r="D22" i="5"/>
  <c r="E10" i="5"/>
  <c r="F10" i="5" s="1"/>
  <c r="I10" i="5" s="1"/>
  <c r="D10" i="5"/>
  <c r="E90" i="1" l="1"/>
  <c r="E133" i="1" s="1"/>
  <c r="E100" i="1"/>
  <c r="L90" i="1"/>
  <c r="L133" i="1" s="1"/>
  <c r="L100" i="1"/>
  <c r="D90" i="1"/>
  <c r="D133" i="1" s="1"/>
  <c r="D100" i="1"/>
  <c r="C104" i="1"/>
  <c r="C147" i="1" s="1"/>
  <c r="C198" i="1" s="1"/>
  <c r="S90" i="1"/>
  <c r="S133" i="1" s="1"/>
  <c r="S100" i="1"/>
  <c r="K90" i="1"/>
  <c r="K133" i="1" s="1"/>
  <c r="K100" i="1"/>
  <c r="AA101" i="1"/>
  <c r="AA144" i="1" s="1"/>
  <c r="M90" i="1"/>
  <c r="M133" i="1" s="1"/>
  <c r="M100" i="1"/>
  <c r="Z90" i="1"/>
  <c r="Z133" i="1" s="1"/>
  <c r="Z100" i="1"/>
  <c r="R90" i="1"/>
  <c r="R133" i="1" s="1"/>
  <c r="R100" i="1"/>
  <c r="J90" i="1"/>
  <c r="J133" i="1" s="1"/>
  <c r="J100" i="1"/>
  <c r="U90" i="1"/>
  <c r="U133" i="1" s="1"/>
  <c r="U100" i="1"/>
  <c r="T90" i="1"/>
  <c r="T133" i="1" s="1"/>
  <c r="T100" i="1"/>
  <c r="Y90" i="1"/>
  <c r="Y133" i="1" s="1"/>
  <c r="Y100" i="1"/>
  <c r="Q90" i="1"/>
  <c r="Q133" i="1" s="1"/>
  <c r="Q100" i="1"/>
  <c r="I90" i="1"/>
  <c r="I133" i="1" s="1"/>
  <c r="I100" i="1"/>
  <c r="P90" i="1"/>
  <c r="P133" i="1" s="1"/>
  <c r="P100" i="1"/>
  <c r="V90" i="1"/>
  <c r="V133" i="1" s="1"/>
  <c r="V100" i="1"/>
  <c r="X90" i="1"/>
  <c r="X133" i="1" s="1"/>
  <c r="X100" i="1"/>
  <c r="H90" i="1"/>
  <c r="H133" i="1" s="1"/>
  <c r="H100" i="1"/>
  <c r="W90" i="1"/>
  <c r="W133" i="1" s="1"/>
  <c r="W100" i="1"/>
  <c r="O90" i="1"/>
  <c r="O133" i="1" s="1"/>
  <c r="O100" i="1"/>
  <c r="G90" i="1"/>
  <c r="G133" i="1" s="1"/>
  <c r="G100" i="1"/>
  <c r="N90" i="1"/>
  <c r="N133" i="1" s="1"/>
  <c r="N100" i="1"/>
  <c r="F90" i="1"/>
  <c r="F133" i="1" s="1"/>
  <c r="F100" i="1"/>
  <c r="W62" i="1"/>
  <c r="W61" i="1"/>
  <c r="V60" i="1"/>
  <c r="V63" i="1"/>
  <c r="W94" i="1"/>
  <c r="W137" i="1" s="1"/>
  <c r="W92" i="1"/>
  <c r="W135" i="1" s="1"/>
  <c r="W91" i="1"/>
  <c r="W134" i="1" s="1"/>
  <c r="W93" i="1"/>
  <c r="W136" i="1" s="1"/>
  <c r="V89" i="1"/>
  <c r="V132" i="1" s="1"/>
  <c r="V88" i="1"/>
  <c r="V131" i="1" s="1"/>
  <c r="O62" i="1"/>
  <c r="O61" i="1"/>
  <c r="N60" i="1"/>
  <c r="N63" i="1"/>
  <c r="O94" i="1"/>
  <c r="O137" i="1" s="1"/>
  <c r="N88" i="1"/>
  <c r="N131" i="1" s="1"/>
  <c r="O92" i="1"/>
  <c r="O135" i="1" s="1"/>
  <c r="N89" i="1"/>
  <c r="N132" i="1" s="1"/>
  <c r="O91" i="1"/>
  <c r="O134" i="1" s="1"/>
  <c r="O93" i="1"/>
  <c r="O136" i="1" s="1"/>
  <c r="G62" i="1"/>
  <c r="G61" i="1"/>
  <c r="F60" i="1"/>
  <c r="F63" i="1"/>
  <c r="G94" i="1"/>
  <c r="G137" i="1" s="1"/>
  <c r="G92" i="1"/>
  <c r="G135" i="1" s="1"/>
  <c r="G91" i="1"/>
  <c r="G134" i="1" s="1"/>
  <c r="F89" i="1"/>
  <c r="F132" i="1" s="1"/>
  <c r="F88" i="1"/>
  <c r="F131" i="1" s="1"/>
  <c r="G93" i="1"/>
  <c r="G136" i="1" s="1"/>
  <c r="U60" i="1"/>
  <c r="V62" i="1"/>
  <c r="V61" i="1"/>
  <c r="U63" i="1"/>
  <c r="V92" i="1"/>
  <c r="V135" i="1" s="1"/>
  <c r="V93" i="1"/>
  <c r="V136" i="1" s="1"/>
  <c r="U89" i="1"/>
  <c r="U132" i="1" s="1"/>
  <c r="V91" i="1"/>
  <c r="V134" i="1" s="1"/>
  <c r="V94" i="1"/>
  <c r="V137" i="1" s="1"/>
  <c r="U88" i="1"/>
  <c r="U131" i="1" s="1"/>
  <c r="N62" i="1"/>
  <c r="M60" i="1"/>
  <c r="N61" i="1"/>
  <c r="M63" i="1"/>
  <c r="N93" i="1"/>
  <c r="N136" i="1" s="1"/>
  <c r="M89" i="1"/>
  <c r="M132" i="1" s="1"/>
  <c r="N92" i="1"/>
  <c r="N135" i="1" s="1"/>
  <c r="N94" i="1"/>
  <c r="N137" i="1" s="1"/>
  <c r="M88" i="1"/>
  <c r="M131" i="1" s="1"/>
  <c r="N91" i="1"/>
  <c r="N134" i="1" s="1"/>
  <c r="F62" i="1"/>
  <c r="E60" i="1"/>
  <c r="F61" i="1"/>
  <c r="E63" i="1"/>
  <c r="E88" i="1"/>
  <c r="E131" i="1" s="1"/>
  <c r="F92" i="1"/>
  <c r="F135" i="1" s="1"/>
  <c r="F91" i="1"/>
  <c r="F134" i="1" s="1"/>
  <c r="F93" i="1"/>
  <c r="F136" i="1" s="1"/>
  <c r="E89" i="1"/>
  <c r="E132" i="1" s="1"/>
  <c r="F94" i="1"/>
  <c r="F137" i="1" s="1"/>
  <c r="U62" i="1"/>
  <c r="T60" i="1"/>
  <c r="U61" i="1"/>
  <c r="T63" i="1"/>
  <c r="U91" i="1"/>
  <c r="U134" i="1" s="1"/>
  <c r="U93" i="1"/>
  <c r="U136" i="1" s="1"/>
  <c r="U92" i="1"/>
  <c r="U135" i="1" s="1"/>
  <c r="U94" i="1"/>
  <c r="U137" i="1" s="1"/>
  <c r="T88" i="1"/>
  <c r="T131" i="1" s="1"/>
  <c r="T89" i="1"/>
  <c r="T132" i="1" s="1"/>
  <c r="L63" i="1"/>
  <c r="M62" i="1"/>
  <c r="L60" i="1"/>
  <c r="M61" i="1"/>
  <c r="M91" i="1"/>
  <c r="M134" i="1" s="1"/>
  <c r="M93" i="1"/>
  <c r="M136" i="1" s="1"/>
  <c r="L88" i="1"/>
  <c r="L131" i="1" s="1"/>
  <c r="M92" i="1"/>
  <c r="M135" i="1" s="1"/>
  <c r="M94" i="1"/>
  <c r="M137" i="1" s="1"/>
  <c r="L89" i="1"/>
  <c r="L132" i="1" s="1"/>
  <c r="E61" i="1"/>
  <c r="D63" i="1"/>
  <c r="E62" i="1"/>
  <c r="D60" i="1"/>
  <c r="D88" i="1"/>
  <c r="D131" i="1" s="1"/>
  <c r="E91" i="1"/>
  <c r="E134" i="1" s="1"/>
  <c r="E93" i="1"/>
  <c r="E136" i="1" s="1"/>
  <c r="E92" i="1"/>
  <c r="E135" i="1" s="1"/>
  <c r="E94" i="1"/>
  <c r="E137" i="1" s="1"/>
  <c r="D89" i="1"/>
  <c r="D132" i="1" s="1"/>
  <c r="S63" i="1"/>
  <c r="T61" i="1"/>
  <c r="T62" i="1"/>
  <c r="S60" i="1"/>
  <c r="T91" i="1"/>
  <c r="T134" i="1" s="1"/>
  <c r="T93" i="1"/>
  <c r="T136" i="1" s="1"/>
  <c r="T94" i="1"/>
  <c r="T137" i="1" s="1"/>
  <c r="S89" i="1"/>
  <c r="S132" i="1" s="1"/>
  <c r="S88" i="1"/>
  <c r="S131" i="1" s="1"/>
  <c r="T92" i="1"/>
  <c r="T135" i="1" s="1"/>
  <c r="K63" i="1"/>
  <c r="K60" i="1"/>
  <c r="L62" i="1"/>
  <c r="L61" i="1"/>
  <c r="L94" i="1"/>
  <c r="L137" i="1" s="1"/>
  <c r="L92" i="1"/>
  <c r="L135" i="1" s="1"/>
  <c r="L91" i="1"/>
  <c r="L134" i="1" s="1"/>
  <c r="L93" i="1"/>
  <c r="L136" i="1" s="1"/>
  <c r="K89" i="1"/>
  <c r="K132" i="1" s="1"/>
  <c r="K88" i="1"/>
  <c r="K131" i="1" s="1"/>
  <c r="D61" i="1"/>
  <c r="D62" i="1"/>
  <c r="C60" i="1"/>
  <c r="C63" i="1"/>
  <c r="C88" i="1"/>
  <c r="C131" i="1" s="1"/>
  <c r="D92" i="1"/>
  <c r="D135" i="1" s="1"/>
  <c r="C89" i="1"/>
  <c r="C132" i="1" s="1"/>
  <c r="D93" i="1"/>
  <c r="D136" i="1" s="1"/>
  <c r="D94" i="1"/>
  <c r="D137" i="1" s="1"/>
  <c r="D91" i="1"/>
  <c r="D134" i="1" s="1"/>
  <c r="C76" i="1"/>
  <c r="D76" i="1" s="1"/>
  <c r="C62" i="1"/>
  <c r="C61" i="1"/>
  <c r="B63" i="1"/>
  <c r="B60" i="1"/>
  <c r="C94" i="1"/>
  <c r="C137" i="1" s="1"/>
  <c r="C91" i="1"/>
  <c r="C134" i="1" s="1"/>
  <c r="B88" i="1"/>
  <c r="B131" i="1" s="1"/>
  <c r="B157" i="1" s="1"/>
  <c r="C93" i="1"/>
  <c r="C136" i="1" s="1"/>
  <c r="B89" i="1"/>
  <c r="B132" i="1" s="1"/>
  <c r="C92" i="1"/>
  <c r="C135" i="1" s="1"/>
  <c r="S62" i="1"/>
  <c r="S61" i="1"/>
  <c r="R60" i="1"/>
  <c r="R63" i="1"/>
  <c r="R89" i="1"/>
  <c r="R132" i="1" s="1"/>
  <c r="S91" i="1"/>
  <c r="S134" i="1" s="1"/>
  <c r="S93" i="1"/>
  <c r="S136" i="1" s="1"/>
  <c r="R88" i="1"/>
  <c r="R131" i="1" s="1"/>
  <c r="S92" i="1"/>
  <c r="S135" i="1" s="1"/>
  <c r="S94" i="1"/>
  <c r="S137" i="1" s="1"/>
  <c r="K62" i="1"/>
  <c r="K61" i="1"/>
  <c r="J60" i="1"/>
  <c r="J63" i="1"/>
  <c r="K91" i="1"/>
  <c r="K134" i="1" s="1"/>
  <c r="J88" i="1"/>
  <c r="J131" i="1" s="1"/>
  <c r="K93" i="1"/>
  <c r="K136" i="1" s="1"/>
  <c r="J89" i="1"/>
  <c r="J132" i="1" s="1"/>
  <c r="K92" i="1"/>
  <c r="K135" i="1" s="1"/>
  <c r="K94" i="1"/>
  <c r="K137" i="1" s="1"/>
  <c r="Z62" i="1"/>
  <c r="Z61" i="1"/>
  <c r="Y60" i="1"/>
  <c r="Y63" i="1"/>
  <c r="Y88" i="1"/>
  <c r="Y131" i="1" s="1"/>
  <c r="Z92" i="1"/>
  <c r="Z135" i="1" s="1"/>
  <c r="Y89" i="1"/>
  <c r="Y132" i="1" s="1"/>
  <c r="Z94" i="1"/>
  <c r="Z137" i="1" s="1"/>
  <c r="Z93" i="1"/>
  <c r="Z136" i="1" s="1"/>
  <c r="Z91" i="1"/>
  <c r="Z134" i="1" s="1"/>
  <c r="R62" i="1"/>
  <c r="R61" i="1"/>
  <c r="Q60" i="1"/>
  <c r="Q63" i="1"/>
  <c r="Q89" i="1"/>
  <c r="Q132" i="1" s="1"/>
  <c r="R94" i="1"/>
  <c r="R137" i="1" s="1"/>
  <c r="R91" i="1"/>
  <c r="R134" i="1" s="1"/>
  <c r="Q88" i="1"/>
  <c r="Q131" i="1" s="1"/>
  <c r="R93" i="1"/>
  <c r="R136" i="1" s="1"/>
  <c r="R92" i="1"/>
  <c r="R135" i="1" s="1"/>
  <c r="J62" i="1"/>
  <c r="J61" i="1"/>
  <c r="I60" i="1"/>
  <c r="I63" i="1"/>
  <c r="J94" i="1"/>
  <c r="J137" i="1" s="1"/>
  <c r="I88" i="1"/>
  <c r="I131" i="1" s="1"/>
  <c r="I89" i="1"/>
  <c r="I132" i="1" s="1"/>
  <c r="J91" i="1"/>
  <c r="J134" i="1" s="1"/>
  <c r="J93" i="1"/>
  <c r="J136" i="1" s="1"/>
  <c r="J92" i="1"/>
  <c r="J135" i="1" s="1"/>
  <c r="C77" i="1"/>
  <c r="D77" i="1" s="1"/>
  <c r="D78" i="1" s="1"/>
  <c r="C90" i="1"/>
  <c r="C133" i="1" s="1"/>
  <c r="Y62" i="1"/>
  <c r="Y61" i="1"/>
  <c r="X60" i="1"/>
  <c r="X63" i="1"/>
  <c r="Y92" i="1"/>
  <c r="Y135" i="1" s="1"/>
  <c r="Y93" i="1"/>
  <c r="Y136" i="1" s="1"/>
  <c r="X88" i="1"/>
  <c r="X131" i="1" s="1"/>
  <c r="Y91" i="1"/>
  <c r="Y134" i="1" s="1"/>
  <c r="Y94" i="1"/>
  <c r="Y137" i="1" s="1"/>
  <c r="X89" i="1"/>
  <c r="X132" i="1" s="1"/>
  <c r="Q62" i="1"/>
  <c r="Q61" i="1"/>
  <c r="P60" i="1"/>
  <c r="P63" i="1"/>
  <c r="P89" i="1"/>
  <c r="P132" i="1" s="1"/>
  <c r="Q92" i="1"/>
  <c r="Q135" i="1" s="1"/>
  <c r="Q94" i="1"/>
  <c r="Q137" i="1" s="1"/>
  <c r="Q91" i="1"/>
  <c r="Q134" i="1" s="1"/>
  <c r="P88" i="1"/>
  <c r="P131" i="1" s="1"/>
  <c r="Q93" i="1"/>
  <c r="Q136" i="1" s="1"/>
  <c r="I62" i="1"/>
  <c r="I61" i="1"/>
  <c r="H60" i="1"/>
  <c r="H63" i="1"/>
  <c r="H89" i="1"/>
  <c r="H132" i="1" s="1"/>
  <c r="I91" i="1"/>
  <c r="I134" i="1" s="1"/>
  <c r="H88" i="1"/>
  <c r="H131" i="1" s="1"/>
  <c r="I92" i="1"/>
  <c r="I135" i="1" s="1"/>
  <c r="I94" i="1"/>
  <c r="I137" i="1" s="1"/>
  <c r="I93" i="1"/>
  <c r="I136" i="1" s="1"/>
  <c r="W63" i="1"/>
  <c r="X62" i="1"/>
  <c r="X61" i="1"/>
  <c r="W60" i="1"/>
  <c r="X94" i="1"/>
  <c r="X137" i="1" s="1"/>
  <c r="X92" i="1"/>
  <c r="X135" i="1" s="1"/>
  <c r="W89" i="1"/>
  <c r="W132" i="1" s="1"/>
  <c r="X91" i="1"/>
  <c r="X134" i="1" s="1"/>
  <c r="W88" i="1"/>
  <c r="W131" i="1" s="1"/>
  <c r="X93" i="1"/>
  <c r="X136" i="1" s="1"/>
  <c r="O63" i="1"/>
  <c r="P62" i="1"/>
  <c r="P61" i="1"/>
  <c r="O60" i="1"/>
  <c r="P93" i="1"/>
  <c r="P136" i="1" s="1"/>
  <c r="O89" i="1"/>
  <c r="O132" i="1" s="1"/>
  <c r="P94" i="1"/>
  <c r="P137" i="1" s="1"/>
  <c r="O88" i="1"/>
  <c r="O131" i="1" s="1"/>
  <c r="P91" i="1"/>
  <c r="P134" i="1" s="1"/>
  <c r="P92" i="1"/>
  <c r="P135" i="1" s="1"/>
  <c r="G63" i="1"/>
  <c r="H62" i="1"/>
  <c r="H61" i="1"/>
  <c r="G60" i="1"/>
  <c r="H92" i="1"/>
  <c r="H135" i="1" s="1"/>
  <c r="G89" i="1"/>
  <c r="G132" i="1" s="1"/>
  <c r="G88" i="1"/>
  <c r="G131" i="1" s="1"/>
  <c r="G157" i="1" s="1"/>
  <c r="H94" i="1"/>
  <c r="H137" i="1" s="1"/>
  <c r="H91" i="1"/>
  <c r="H134" i="1" s="1"/>
  <c r="H93" i="1"/>
  <c r="H136" i="1" s="1"/>
  <c r="E76" i="1"/>
  <c r="W73" i="1"/>
  <c r="V72" i="1"/>
  <c r="U71" i="1"/>
  <c r="T70" i="1"/>
  <c r="O73" i="1"/>
  <c r="N72" i="1"/>
  <c r="M71" i="1"/>
  <c r="L70" i="1"/>
  <c r="G73" i="1"/>
  <c r="F72" i="1"/>
  <c r="E71" i="1"/>
  <c r="D70" i="1"/>
  <c r="U72" i="1"/>
  <c r="T71" i="1"/>
  <c r="S70" i="1"/>
  <c r="V73" i="1"/>
  <c r="M72" i="1"/>
  <c r="L71" i="1"/>
  <c r="K70" i="1"/>
  <c r="N73" i="1"/>
  <c r="E72" i="1"/>
  <c r="C70" i="1"/>
  <c r="F73" i="1"/>
  <c r="D71" i="1"/>
  <c r="C71" i="1"/>
  <c r="B70" i="1"/>
  <c r="E73" i="1"/>
  <c r="D72" i="1"/>
  <c r="S71" i="1"/>
  <c r="R70" i="1"/>
  <c r="U73" i="1"/>
  <c r="T72" i="1"/>
  <c r="K71" i="1"/>
  <c r="J70" i="1"/>
  <c r="M73" i="1"/>
  <c r="L72" i="1"/>
  <c r="Y70" i="1"/>
  <c r="Z71" i="1"/>
  <c r="T73" i="1"/>
  <c r="Q70" i="1"/>
  <c r="S72" i="1"/>
  <c r="R71" i="1"/>
  <c r="I70" i="1"/>
  <c r="L73" i="1"/>
  <c r="K72" i="1"/>
  <c r="J71" i="1"/>
  <c r="X70" i="1"/>
  <c r="Y71" i="1"/>
  <c r="Z72" i="1"/>
  <c r="P70" i="1"/>
  <c r="R72" i="1"/>
  <c r="S73" i="1"/>
  <c r="Q71" i="1"/>
  <c r="H70" i="1"/>
  <c r="J72" i="1"/>
  <c r="K73" i="1"/>
  <c r="I71" i="1"/>
  <c r="Z73" i="1"/>
  <c r="Y72" i="1"/>
  <c r="W70" i="1"/>
  <c r="X71" i="1"/>
  <c r="R73" i="1"/>
  <c r="Q72" i="1"/>
  <c r="P71" i="1"/>
  <c r="O70" i="1"/>
  <c r="H71" i="1"/>
  <c r="J73" i="1"/>
  <c r="I72" i="1"/>
  <c r="G70" i="1"/>
  <c r="Y73" i="1"/>
  <c r="X72" i="1"/>
  <c r="W71" i="1"/>
  <c r="V70" i="1"/>
  <c r="Q73" i="1"/>
  <c r="P72" i="1"/>
  <c r="O71" i="1"/>
  <c r="N70" i="1"/>
  <c r="I73" i="1"/>
  <c r="H72" i="1"/>
  <c r="G71" i="1"/>
  <c r="F70" i="1"/>
  <c r="X73" i="1"/>
  <c r="W72" i="1"/>
  <c r="V71" i="1"/>
  <c r="U70" i="1"/>
  <c r="P73" i="1"/>
  <c r="O72" i="1"/>
  <c r="N71" i="1"/>
  <c r="M70" i="1"/>
  <c r="H73" i="1"/>
  <c r="G72" i="1"/>
  <c r="F71" i="1"/>
  <c r="E70" i="1"/>
  <c r="L14" i="6"/>
  <c r="G27" i="6"/>
  <c r="E27" i="6"/>
  <c r="I27" i="6" s="1"/>
  <c r="J23" i="6"/>
  <c r="J19" i="6"/>
  <c r="J26" i="6"/>
  <c r="J22" i="6"/>
  <c r="J18" i="6"/>
  <c r="D27" i="6"/>
  <c r="H27" i="6" s="1"/>
  <c r="J25" i="6"/>
  <c r="J21" i="6"/>
  <c r="AA42" i="1"/>
  <c r="C78" i="1"/>
  <c r="AA49" i="1"/>
  <c r="I94" i="5"/>
  <c r="F94" i="5"/>
  <c r="F93" i="5"/>
  <c r="I93" i="5" s="1"/>
  <c r="B2" i="1" l="1"/>
  <c r="B1" i="1"/>
  <c r="N157" i="1"/>
  <c r="O157" i="1"/>
  <c r="U157" i="1"/>
  <c r="E157" i="1"/>
  <c r="Z157" i="1"/>
  <c r="W157" i="1"/>
  <c r="X157" i="1"/>
  <c r="K157" i="1"/>
  <c r="D157" i="1"/>
  <c r="L157" i="1"/>
  <c r="T157" i="1"/>
  <c r="F157" i="1"/>
  <c r="Y157" i="1"/>
  <c r="J157" i="1"/>
  <c r="R157" i="1"/>
  <c r="C157" i="1"/>
  <c r="S157" i="1"/>
  <c r="P157" i="1"/>
  <c r="V157" i="1"/>
  <c r="H157" i="1"/>
  <c r="I157" i="1"/>
  <c r="Q157" i="1"/>
  <c r="M157" i="1"/>
  <c r="K104" i="1"/>
  <c r="K147" i="1" s="1"/>
  <c r="K198" i="1" s="1"/>
  <c r="K143" i="1"/>
  <c r="O104" i="1"/>
  <c r="O147" i="1" s="1"/>
  <c r="O198" i="1" s="1"/>
  <c r="O143" i="1"/>
  <c r="V104" i="1"/>
  <c r="V147" i="1" s="1"/>
  <c r="V198" i="1" s="1"/>
  <c r="V143" i="1"/>
  <c r="R104" i="1"/>
  <c r="R147" i="1" s="1"/>
  <c r="R198" i="1" s="1"/>
  <c r="R143" i="1"/>
  <c r="F104" i="1"/>
  <c r="F147" i="1" s="1"/>
  <c r="F198" i="1" s="1"/>
  <c r="F143" i="1"/>
  <c r="W104" i="1"/>
  <c r="W147" i="1" s="1"/>
  <c r="W198" i="1" s="1"/>
  <c r="W143" i="1"/>
  <c r="P104" i="1"/>
  <c r="P147" i="1" s="1"/>
  <c r="P198" i="1" s="1"/>
  <c r="P143" i="1"/>
  <c r="T104" i="1"/>
  <c r="T147" i="1" s="1"/>
  <c r="T198" i="1" s="1"/>
  <c r="T143" i="1"/>
  <c r="Z104" i="1"/>
  <c r="Z147" i="1" s="1"/>
  <c r="Z143" i="1"/>
  <c r="N104" i="1"/>
  <c r="N147" i="1" s="1"/>
  <c r="N198" i="1" s="1"/>
  <c r="N143" i="1"/>
  <c r="I104" i="1"/>
  <c r="I147" i="1" s="1"/>
  <c r="I198" i="1" s="1"/>
  <c r="I143" i="1"/>
  <c r="D104" i="1"/>
  <c r="D147" i="1" s="1"/>
  <c r="D198" i="1" s="1"/>
  <c r="D143" i="1"/>
  <c r="H104" i="1"/>
  <c r="H147" i="1" s="1"/>
  <c r="H198" i="1" s="1"/>
  <c r="H143" i="1"/>
  <c r="U104" i="1"/>
  <c r="U147" i="1" s="1"/>
  <c r="U198" i="1" s="1"/>
  <c r="U143" i="1"/>
  <c r="M104" i="1"/>
  <c r="M147" i="1" s="1"/>
  <c r="M198" i="1" s="1"/>
  <c r="M143" i="1"/>
  <c r="G104" i="1"/>
  <c r="G147" i="1" s="1"/>
  <c r="G198" i="1" s="1"/>
  <c r="G143" i="1"/>
  <c r="X104" i="1"/>
  <c r="X147" i="1" s="1"/>
  <c r="X198" i="1" s="1"/>
  <c r="X143" i="1"/>
  <c r="Q104" i="1"/>
  <c r="Q147" i="1" s="1"/>
  <c r="Q198" i="1" s="1"/>
  <c r="Q143" i="1"/>
  <c r="J104" i="1"/>
  <c r="J147" i="1" s="1"/>
  <c r="J198" i="1" s="1"/>
  <c r="J143" i="1"/>
  <c r="L104" i="1"/>
  <c r="L147" i="1" s="1"/>
  <c r="L198" i="1" s="1"/>
  <c r="L143" i="1"/>
  <c r="Y104" i="1"/>
  <c r="Y147" i="1" s="1"/>
  <c r="Y198" i="1" s="1"/>
  <c r="Y143" i="1"/>
  <c r="E104" i="1"/>
  <c r="E147" i="1" s="1"/>
  <c r="E198" i="1" s="1"/>
  <c r="E143" i="1"/>
  <c r="S104" i="1"/>
  <c r="S147" i="1" s="1"/>
  <c r="S198" i="1" s="1"/>
  <c r="S143" i="1"/>
  <c r="AB102" i="1"/>
  <c r="AB145" i="1" s="1"/>
  <c r="AB99" i="1"/>
  <c r="AB142" i="1" s="1"/>
  <c r="AB101" i="1"/>
  <c r="AB144" i="1" s="1"/>
  <c r="G114" i="1"/>
  <c r="G96" i="1"/>
  <c r="G139" i="1" s="1"/>
  <c r="U114" i="1"/>
  <c r="U96" i="1"/>
  <c r="U139" i="1" s="1"/>
  <c r="N114" i="1"/>
  <c r="N96" i="1"/>
  <c r="N139" i="1" s="1"/>
  <c r="O114" i="1"/>
  <c r="O96" i="1"/>
  <c r="O139" i="1" s="1"/>
  <c r="E114" i="1"/>
  <c r="E96" i="1"/>
  <c r="E139" i="1" s="1"/>
  <c r="X114" i="1"/>
  <c r="X96" i="1"/>
  <c r="X139" i="1" s="1"/>
  <c r="K96" i="1"/>
  <c r="K139" i="1" s="1"/>
  <c r="K114" i="1"/>
  <c r="D96" i="1"/>
  <c r="D139" i="1" s="1"/>
  <c r="D114" i="1"/>
  <c r="L96" i="1"/>
  <c r="L139" i="1" s="1"/>
  <c r="L114" i="1"/>
  <c r="T96" i="1"/>
  <c r="T139" i="1" s="1"/>
  <c r="T114" i="1"/>
  <c r="F114" i="1"/>
  <c r="F96" i="1"/>
  <c r="F139" i="1" s="1"/>
  <c r="Y96" i="1"/>
  <c r="Y139" i="1" s="1"/>
  <c r="Y114" i="1"/>
  <c r="B114" i="1"/>
  <c r="B96" i="1"/>
  <c r="B139" i="1" s="1"/>
  <c r="J114" i="1"/>
  <c r="J96" i="1"/>
  <c r="J139" i="1" s="1"/>
  <c r="R114" i="1"/>
  <c r="R96" i="1"/>
  <c r="R139" i="1" s="1"/>
  <c r="C114" i="1"/>
  <c r="C96" i="1"/>
  <c r="C139" i="1" s="1"/>
  <c r="S96" i="1"/>
  <c r="S139" i="1" s="1"/>
  <c r="S114" i="1"/>
  <c r="H114" i="1"/>
  <c r="H96" i="1"/>
  <c r="H139" i="1" s="1"/>
  <c r="P114" i="1"/>
  <c r="P96" i="1"/>
  <c r="P139" i="1" s="1"/>
  <c r="V96" i="1"/>
  <c r="V139" i="1" s="1"/>
  <c r="V114" i="1"/>
  <c r="W114" i="1"/>
  <c r="W96" i="1"/>
  <c r="W139" i="1" s="1"/>
  <c r="I114" i="1"/>
  <c r="I96" i="1"/>
  <c r="I139" i="1" s="1"/>
  <c r="Q114" i="1"/>
  <c r="Q96" i="1"/>
  <c r="Q139" i="1" s="1"/>
  <c r="M114" i="1"/>
  <c r="M96" i="1"/>
  <c r="M139" i="1" s="1"/>
  <c r="AA100" i="1"/>
  <c r="N84" i="1"/>
  <c r="N127" i="1" s="1"/>
  <c r="N83" i="1"/>
  <c r="N126" i="1" s="1"/>
  <c r="N82" i="1"/>
  <c r="N125" i="1" s="1"/>
  <c r="N81" i="1"/>
  <c r="N124" i="1" s="1"/>
  <c r="N80" i="1"/>
  <c r="N123" i="1" s="1"/>
  <c r="Y84" i="1"/>
  <c r="Y127" i="1" s="1"/>
  <c r="Y81" i="1"/>
  <c r="Y124" i="1" s="1"/>
  <c r="Y82" i="1"/>
  <c r="Y125" i="1" s="1"/>
  <c r="Y80" i="1"/>
  <c r="Y123" i="1" s="1"/>
  <c r="Y83" i="1"/>
  <c r="Y126" i="1" s="1"/>
  <c r="I80" i="1"/>
  <c r="I123" i="1" s="1"/>
  <c r="I82" i="1"/>
  <c r="I125" i="1" s="1"/>
  <c r="I84" i="1"/>
  <c r="I127" i="1" s="1"/>
  <c r="I81" i="1"/>
  <c r="I124" i="1" s="1"/>
  <c r="I83" i="1"/>
  <c r="I126" i="1" s="1"/>
  <c r="K84" i="1"/>
  <c r="K127" i="1" s="1"/>
  <c r="K83" i="1"/>
  <c r="K126" i="1" s="1"/>
  <c r="K82" i="1"/>
  <c r="K125" i="1" s="1"/>
  <c r="K81" i="1"/>
  <c r="K124" i="1" s="1"/>
  <c r="K80" i="1"/>
  <c r="K123" i="1" s="1"/>
  <c r="P81" i="1"/>
  <c r="P124" i="1" s="1"/>
  <c r="P80" i="1"/>
  <c r="P123" i="1" s="1"/>
  <c r="P84" i="1"/>
  <c r="P127" i="1" s="1"/>
  <c r="P83" i="1"/>
  <c r="P126" i="1" s="1"/>
  <c r="P82" i="1"/>
  <c r="P125" i="1" s="1"/>
  <c r="J84" i="1"/>
  <c r="J127" i="1" s="1"/>
  <c r="J83" i="1"/>
  <c r="J126" i="1" s="1"/>
  <c r="J82" i="1"/>
  <c r="J125" i="1" s="1"/>
  <c r="J81" i="1"/>
  <c r="J124" i="1" s="1"/>
  <c r="J80" i="1"/>
  <c r="J123" i="1" s="1"/>
  <c r="B84" i="1"/>
  <c r="B127" i="1" s="1"/>
  <c r="B83" i="1"/>
  <c r="B126" i="1" s="1"/>
  <c r="B82" i="1"/>
  <c r="B125" i="1" s="1"/>
  <c r="B81" i="1"/>
  <c r="B124" i="1" s="1"/>
  <c r="B80" i="1"/>
  <c r="B123" i="1" s="1"/>
  <c r="O84" i="1"/>
  <c r="O127" i="1" s="1"/>
  <c r="O83" i="1"/>
  <c r="O126" i="1" s="1"/>
  <c r="O82" i="1"/>
  <c r="O125" i="1" s="1"/>
  <c r="O81" i="1"/>
  <c r="O124" i="1" s="1"/>
  <c r="O80" i="1"/>
  <c r="O123" i="1" s="1"/>
  <c r="M84" i="1"/>
  <c r="M127" i="1" s="1"/>
  <c r="M83" i="1"/>
  <c r="M126" i="1" s="1"/>
  <c r="M82" i="1"/>
  <c r="M125" i="1" s="1"/>
  <c r="M81" i="1"/>
  <c r="M124" i="1" s="1"/>
  <c r="M80" i="1"/>
  <c r="M123" i="1" s="1"/>
  <c r="Q82" i="1"/>
  <c r="Q125" i="1" s="1"/>
  <c r="Q84" i="1"/>
  <c r="Q127" i="1" s="1"/>
  <c r="Q83" i="1"/>
  <c r="Q126" i="1" s="1"/>
  <c r="Q80" i="1"/>
  <c r="Q123" i="1" s="1"/>
  <c r="Q81" i="1"/>
  <c r="Q124" i="1" s="1"/>
  <c r="L84" i="1"/>
  <c r="L127" i="1" s="1"/>
  <c r="L83" i="1"/>
  <c r="L126" i="1" s="1"/>
  <c r="L82" i="1"/>
  <c r="L125" i="1" s="1"/>
  <c r="L81" i="1"/>
  <c r="L124" i="1" s="1"/>
  <c r="L80" i="1"/>
  <c r="L123" i="1" s="1"/>
  <c r="V84" i="1"/>
  <c r="V127" i="1" s="1"/>
  <c r="V83" i="1"/>
  <c r="V126" i="1" s="1"/>
  <c r="V82" i="1"/>
  <c r="V125" i="1" s="1"/>
  <c r="V81" i="1"/>
  <c r="V124" i="1" s="1"/>
  <c r="V80" i="1"/>
  <c r="V123" i="1" s="1"/>
  <c r="X84" i="1"/>
  <c r="X127" i="1" s="1"/>
  <c r="X83" i="1"/>
  <c r="X126" i="1" s="1"/>
  <c r="X82" i="1"/>
  <c r="X125" i="1" s="1"/>
  <c r="X80" i="1"/>
  <c r="X123" i="1" s="1"/>
  <c r="X81" i="1"/>
  <c r="X124" i="1" s="1"/>
  <c r="S84" i="1"/>
  <c r="S127" i="1" s="1"/>
  <c r="S83" i="1"/>
  <c r="S126" i="1" s="1"/>
  <c r="S82" i="1"/>
  <c r="S125" i="1" s="1"/>
  <c r="S81" i="1"/>
  <c r="S124" i="1" s="1"/>
  <c r="S80" i="1"/>
  <c r="S123" i="1" s="1"/>
  <c r="F84" i="1"/>
  <c r="F127" i="1" s="1"/>
  <c r="F83" i="1"/>
  <c r="F126" i="1" s="1"/>
  <c r="F82" i="1"/>
  <c r="F125" i="1" s="1"/>
  <c r="F81" i="1"/>
  <c r="F124" i="1" s="1"/>
  <c r="F80" i="1"/>
  <c r="F123" i="1" s="1"/>
  <c r="H84" i="1"/>
  <c r="H127" i="1" s="1"/>
  <c r="H83" i="1"/>
  <c r="H126" i="1" s="1"/>
  <c r="H82" i="1"/>
  <c r="H125" i="1" s="1"/>
  <c r="H81" i="1"/>
  <c r="H124" i="1" s="1"/>
  <c r="H80" i="1"/>
  <c r="H123" i="1" s="1"/>
  <c r="Z84" i="1"/>
  <c r="Z127" i="1" s="1"/>
  <c r="Z83" i="1"/>
  <c r="Z126" i="1" s="1"/>
  <c r="Z82" i="1"/>
  <c r="Z125" i="1" s="1"/>
  <c r="Z81" i="1"/>
  <c r="Z124" i="1" s="1"/>
  <c r="Z80" i="1"/>
  <c r="Z123" i="1" s="1"/>
  <c r="R84" i="1"/>
  <c r="R127" i="1" s="1"/>
  <c r="R83" i="1"/>
  <c r="R126" i="1" s="1"/>
  <c r="R82" i="1"/>
  <c r="R125" i="1" s="1"/>
  <c r="R81" i="1"/>
  <c r="R124" i="1" s="1"/>
  <c r="R80" i="1"/>
  <c r="R123" i="1" s="1"/>
  <c r="C84" i="1"/>
  <c r="C127" i="1" s="1"/>
  <c r="C83" i="1"/>
  <c r="C126" i="1" s="1"/>
  <c r="C82" i="1"/>
  <c r="C125" i="1" s="1"/>
  <c r="C81" i="1"/>
  <c r="C124" i="1" s="1"/>
  <c r="C80" i="1"/>
  <c r="C123" i="1" s="1"/>
  <c r="U84" i="1"/>
  <c r="U127" i="1" s="1"/>
  <c r="U83" i="1"/>
  <c r="U126" i="1" s="1"/>
  <c r="U82" i="1"/>
  <c r="U125" i="1" s="1"/>
  <c r="U81" i="1"/>
  <c r="U124" i="1" s="1"/>
  <c r="U80" i="1"/>
  <c r="U123" i="1" s="1"/>
  <c r="G84" i="1"/>
  <c r="G127" i="1" s="1"/>
  <c r="G83" i="1"/>
  <c r="G126" i="1" s="1"/>
  <c r="G82" i="1"/>
  <c r="G125" i="1" s="1"/>
  <c r="G81" i="1"/>
  <c r="G124" i="1" s="1"/>
  <c r="G80" i="1"/>
  <c r="G123" i="1" s="1"/>
  <c r="E84" i="1"/>
  <c r="E127" i="1" s="1"/>
  <c r="E83" i="1"/>
  <c r="E126" i="1" s="1"/>
  <c r="E82" i="1"/>
  <c r="E125" i="1" s="1"/>
  <c r="E81" i="1"/>
  <c r="E124" i="1" s="1"/>
  <c r="E80" i="1"/>
  <c r="E123" i="1" s="1"/>
  <c r="W84" i="1"/>
  <c r="W127" i="1" s="1"/>
  <c r="W83" i="1"/>
  <c r="W126" i="1" s="1"/>
  <c r="W82" i="1"/>
  <c r="W125" i="1" s="1"/>
  <c r="W81" i="1"/>
  <c r="W124" i="1" s="1"/>
  <c r="W80" i="1"/>
  <c r="W123" i="1" s="1"/>
  <c r="D84" i="1"/>
  <c r="D127" i="1" s="1"/>
  <c r="D83" i="1"/>
  <c r="D126" i="1" s="1"/>
  <c r="D82" i="1"/>
  <c r="D125" i="1" s="1"/>
  <c r="D81" i="1"/>
  <c r="D124" i="1" s="1"/>
  <c r="D80" i="1"/>
  <c r="D123" i="1" s="1"/>
  <c r="T84" i="1"/>
  <c r="T127" i="1" s="1"/>
  <c r="T83" i="1"/>
  <c r="T126" i="1" s="1"/>
  <c r="T82" i="1"/>
  <c r="T125" i="1" s="1"/>
  <c r="T81" i="1"/>
  <c r="T124" i="1" s="1"/>
  <c r="T80" i="1"/>
  <c r="T123" i="1" s="1"/>
  <c r="AA89" i="1"/>
  <c r="AA132" i="1" s="1"/>
  <c r="AA90" i="1"/>
  <c r="AA133" i="1" s="1"/>
  <c r="E77" i="1"/>
  <c r="F77" i="1" s="1"/>
  <c r="G77" i="1" s="1"/>
  <c r="H77" i="1" s="1"/>
  <c r="I77" i="1" s="1"/>
  <c r="J77" i="1" s="1"/>
  <c r="K77" i="1" s="1"/>
  <c r="L77" i="1" s="1"/>
  <c r="M77" i="1" s="1"/>
  <c r="N77" i="1" s="1"/>
  <c r="O77" i="1" s="1"/>
  <c r="P77" i="1" s="1"/>
  <c r="Q77" i="1" s="1"/>
  <c r="R77" i="1" s="1"/>
  <c r="S77" i="1" s="1"/>
  <c r="T77" i="1" s="1"/>
  <c r="U77" i="1" s="1"/>
  <c r="V77" i="1" s="1"/>
  <c r="W77" i="1" s="1"/>
  <c r="X77" i="1" s="1"/>
  <c r="Y77" i="1" s="1"/>
  <c r="Z77" i="1" s="1"/>
  <c r="F76" i="1"/>
  <c r="AA91" i="1"/>
  <c r="AA134" i="1" s="1"/>
  <c r="AA94" i="1"/>
  <c r="AA137" i="1" s="1"/>
  <c r="AA92" i="1"/>
  <c r="AA135" i="1" s="1"/>
  <c r="AA93" i="1"/>
  <c r="AA136" i="1" s="1"/>
  <c r="F27" i="6"/>
  <c r="J27" i="6" s="1"/>
  <c r="AA62" i="1"/>
  <c r="AA63" i="1"/>
  <c r="AA60" i="1"/>
  <c r="AA61" i="1"/>
  <c r="B201" i="1"/>
  <c r="AA157" i="1" l="1"/>
  <c r="AB157" i="1" s="1"/>
  <c r="AB100" i="1"/>
  <c r="AB143" i="1" s="1"/>
  <c r="AA143" i="1"/>
  <c r="AA104" i="1"/>
  <c r="AB91" i="1"/>
  <c r="AB134" i="1" s="1"/>
  <c r="D187" i="1"/>
  <c r="AB94" i="1"/>
  <c r="AB137" i="1" s="1"/>
  <c r="D190" i="1"/>
  <c r="AB90" i="1"/>
  <c r="AB133" i="1" s="1"/>
  <c r="D186" i="1"/>
  <c r="AB89" i="1"/>
  <c r="AB132" i="1" s="1"/>
  <c r="D185" i="1"/>
  <c r="AB93" i="1"/>
  <c r="AB136" i="1" s="1"/>
  <c r="D189" i="1"/>
  <c r="AB92" i="1"/>
  <c r="AB135" i="1" s="1"/>
  <c r="D188" i="1"/>
  <c r="B86" i="1"/>
  <c r="B129" i="1" s="1"/>
  <c r="B197" i="1" s="1"/>
  <c r="B199" i="1" s="1"/>
  <c r="AA88" i="1"/>
  <c r="AA131" i="1" s="1"/>
  <c r="Z114" i="1"/>
  <c r="AA114" i="1" s="1"/>
  <c r="AB114" i="1" s="1"/>
  <c r="Z96" i="1"/>
  <c r="E78" i="1"/>
  <c r="F78" i="1"/>
  <c r="G76" i="1"/>
  <c r="AA83" i="1"/>
  <c r="AA82" i="1"/>
  <c r="AA84" i="1"/>
  <c r="AA80" i="1"/>
  <c r="AA123" i="1" s="1"/>
  <c r="AA81" i="1"/>
  <c r="C201" i="1"/>
  <c r="D201" i="1" s="1"/>
  <c r="E201" i="1" s="1"/>
  <c r="F201" i="1" s="1"/>
  <c r="G201" i="1" s="1"/>
  <c r="D181" i="1" l="1"/>
  <c r="AA127" i="1"/>
  <c r="D179" i="1"/>
  <c r="AA125" i="1"/>
  <c r="D180" i="1"/>
  <c r="AA126" i="1"/>
  <c r="D178" i="1"/>
  <c r="AA124" i="1"/>
  <c r="B106" i="1"/>
  <c r="B149" i="1" s="1"/>
  <c r="AA96" i="1"/>
  <c r="AA139" i="1" s="1"/>
  <c r="Z139" i="1"/>
  <c r="AB104" i="1"/>
  <c r="AB147" i="1" s="1"/>
  <c r="AA147" i="1"/>
  <c r="D177" i="1"/>
  <c r="B177" i="1" s="1"/>
  <c r="C177" i="1" s="1"/>
  <c r="AB88" i="1"/>
  <c r="AB131" i="1" s="1"/>
  <c r="D184" i="1"/>
  <c r="E186" i="1"/>
  <c r="B186" i="1"/>
  <c r="C186" i="1" s="1"/>
  <c r="E190" i="1"/>
  <c r="B190" i="1"/>
  <c r="C190" i="1" s="1"/>
  <c r="E189" i="1"/>
  <c r="B189" i="1"/>
  <c r="C189" i="1" s="1"/>
  <c r="B187" i="1"/>
  <c r="C187" i="1" s="1"/>
  <c r="E187" i="1"/>
  <c r="E185" i="1"/>
  <c r="B185" i="1"/>
  <c r="C185" i="1" s="1"/>
  <c r="E188" i="1"/>
  <c r="B188" i="1"/>
  <c r="C188" i="1" s="1"/>
  <c r="E180" i="1"/>
  <c r="B180" i="1"/>
  <c r="C180" i="1" s="1"/>
  <c r="E178" i="1"/>
  <c r="B178" i="1"/>
  <c r="C178" i="1" s="1"/>
  <c r="E181" i="1"/>
  <c r="B181" i="1"/>
  <c r="C181" i="1" s="1"/>
  <c r="E179" i="1"/>
  <c r="B179" i="1"/>
  <c r="C179" i="1" s="1"/>
  <c r="U85" i="1"/>
  <c r="U128" i="1" s="1"/>
  <c r="M85" i="1"/>
  <c r="M128" i="1" s="1"/>
  <c r="E85" i="1"/>
  <c r="E128" i="1" s="1"/>
  <c r="F85" i="1"/>
  <c r="F128" i="1" s="1"/>
  <c r="T85" i="1"/>
  <c r="T128" i="1" s="1"/>
  <c r="L85" i="1"/>
  <c r="L128" i="1" s="1"/>
  <c r="D85" i="1"/>
  <c r="D128" i="1" s="1"/>
  <c r="I85" i="1"/>
  <c r="I128" i="1" s="1"/>
  <c r="N85" i="1"/>
  <c r="N128" i="1" s="1"/>
  <c r="S85" i="1"/>
  <c r="S128" i="1" s="1"/>
  <c r="K85" i="1"/>
  <c r="K128" i="1" s="1"/>
  <c r="C85" i="1"/>
  <c r="C128" i="1" s="1"/>
  <c r="Q85" i="1"/>
  <c r="Q128" i="1" s="1"/>
  <c r="R85" i="1"/>
  <c r="R128" i="1" s="1"/>
  <c r="J85" i="1"/>
  <c r="J128" i="1" s="1"/>
  <c r="Z85" i="1"/>
  <c r="Z128" i="1" s="1"/>
  <c r="Y85" i="1"/>
  <c r="Y128" i="1" s="1"/>
  <c r="X85" i="1"/>
  <c r="X128" i="1" s="1"/>
  <c r="P85" i="1"/>
  <c r="P128" i="1" s="1"/>
  <c r="H85" i="1"/>
  <c r="H128" i="1" s="1"/>
  <c r="V85" i="1"/>
  <c r="V128" i="1" s="1"/>
  <c r="W85" i="1"/>
  <c r="W128" i="1" s="1"/>
  <c r="O85" i="1"/>
  <c r="O128" i="1" s="1"/>
  <c r="G85" i="1"/>
  <c r="G128" i="1" s="1"/>
  <c r="H76" i="1"/>
  <c r="G78" i="1"/>
  <c r="H201" i="1"/>
  <c r="I201" i="1" s="1"/>
  <c r="J201" i="1" s="1"/>
  <c r="K201" i="1" s="1"/>
  <c r="L201" i="1" s="1"/>
  <c r="M201" i="1" s="1"/>
  <c r="N201" i="1" s="1"/>
  <c r="O201" i="1" s="1"/>
  <c r="P201" i="1" s="1"/>
  <c r="Q201" i="1" s="1"/>
  <c r="R201" i="1" s="1"/>
  <c r="S201" i="1" s="1"/>
  <c r="T201" i="1" s="1"/>
  <c r="U201" i="1" s="1"/>
  <c r="V201" i="1" s="1"/>
  <c r="W201" i="1" s="1"/>
  <c r="X201" i="1" s="1"/>
  <c r="Y201" i="1" s="1"/>
  <c r="C6" i="3"/>
  <c r="E177" i="1" l="1"/>
  <c r="R86" i="1"/>
  <c r="L86" i="1"/>
  <c r="V86" i="1"/>
  <c r="Q86" i="1"/>
  <c r="T86" i="1"/>
  <c r="H86" i="1"/>
  <c r="F86" i="1"/>
  <c r="O86" i="1"/>
  <c r="P86" i="1"/>
  <c r="K86" i="1"/>
  <c r="E86" i="1"/>
  <c r="D86" i="1"/>
  <c r="X86" i="1"/>
  <c r="S86" i="1"/>
  <c r="M86" i="1"/>
  <c r="Y86" i="1"/>
  <c r="N86" i="1"/>
  <c r="U86" i="1"/>
  <c r="J86" i="1"/>
  <c r="W86" i="1"/>
  <c r="G86" i="1"/>
  <c r="Z86" i="1"/>
  <c r="I86" i="1"/>
  <c r="D183" i="1"/>
  <c r="E184" i="1"/>
  <c r="B184" i="1"/>
  <c r="C184" i="1" s="1"/>
  <c r="AA85" i="1"/>
  <c r="C86" i="1"/>
  <c r="H78" i="1"/>
  <c r="I76" i="1"/>
  <c r="B7" i="3"/>
  <c r="C7" i="3" s="1"/>
  <c r="Z106" i="1" l="1"/>
  <c r="Z149" i="1" s="1"/>
  <c r="Z129" i="1"/>
  <c r="S106" i="1"/>
  <c r="S149" i="1" s="1"/>
  <c r="S129" i="1"/>
  <c r="S197" i="1" s="1"/>
  <c r="S199" i="1" s="1"/>
  <c r="H106" i="1"/>
  <c r="H149" i="1" s="1"/>
  <c r="H129" i="1"/>
  <c r="H197" i="1" s="1"/>
  <c r="H199" i="1" s="1"/>
  <c r="M106" i="1"/>
  <c r="M149" i="1" s="1"/>
  <c r="M129" i="1"/>
  <c r="M197" i="1" s="1"/>
  <c r="M199" i="1" s="1"/>
  <c r="Q106" i="1"/>
  <c r="Q149" i="1" s="1"/>
  <c r="Q129" i="1"/>
  <c r="Q197" i="1" s="1"/>
  <c r="Q199" i="1" s="1"/>
  <c r="F106" i="1"/>
  <c r="F149" i="1" s="1"/>
  <c r="F129" i="1"/>
  <c r="F197" i="1" s="1"/>
  <c r="F199" i="1" s="1"/>
  <c r="C106" i="1"/>
  <c r="C149" i="1" s="1"/>
  <c r="C129" i="1"/>
  <c r="C197" i="1" s="1"/>
  <c r="C199" i="1" s="1"/>
  <c r="D106" i="1"/>
  <c r="D149" i="1" s="1"/>
  <c r="D129" i="1"/>
  <c r="D197" i="1" s="1"/>
  <c r="D199" i="1" s="1"/>
  <c r="E106" i="1"/>
  <c r="E149" i="1" s="1"/>
  <c r="E129" i="1"/>
  <c r="E197" i="1" s="1"/>
  <c r="E199" i="1" s="1"/>
  <c r="V106" i="1"/>
  <c r="V149" i="1" s="1"/>
  <c r="V129" i="1"/>
  <c r="V197" i="1" s="1"/>
  <c r="V199" i="1" s="1"/>
  <c r="G106" i="1"/>
  <c r="G149" i="1" s="1"/>
  <c r="G129" i="1"/>
  <c r="G197" i="1" s="1"/>
  <c r="G199" i="1" s="1"/>
  <c r="K106" i="1"/>
  <c r="K149" i="1" s="1"/>
  <c r="K129" i="1"/>
  <c r="K197" i="1" s="1"/>
  <c r="K199" i="1" s="1"/>
  <c r="L106" i="1"/>
  <c r="L149" i="1" s="1"/>
  <c r="L129" i="1"/>
  <c r="L197" i="1" s="1"/>
  <c r="L199" i="1" s="1"/>
  <c r="I106" i="1"/>
  <c r="I149" i="1" s="1"/>
  <c r="I129" i="1"/>
  <c r="I197" i="1" s="1"/>
  <c r="I199" i="1" s="1"/>
  <c r="T106" i="1"/>
  <c r="T149" i="1" s="1"/>
  <c r="T129" i="1"/>
  <c r="T197" i="1" s="1"/>
  <c r="T199" i="1" s="1"/>
  <c r="W106" i="1"/>
  <c r="W149" i="1" s="1"/>
  <c r="W129" i="1"/>
  <c r="W197" i="1" s="1"/>
  <c r="W199" i="1" s="1"/>
  <c r="J106" i="1"/>
  <c r="J149" i="1" s="1"/>
  <c r="J129" i="1"/>
  <c r="J197" i="1" s="1"/>
  <c r="J199" i="1" s="1"/>
  <c r="N106" i="1"/>
  <c r="N149" i="1" s="1"/>
  <c r="N129" i="1"/>
  <c r="N197" i="1" s="1"/>
  <c r="N199" i="1" s="1"/>
  <c r="P106" i="1"/>
  <c r="P149" i="1" s="1"/>
  <c r="P129" i="1"/>
  <c r="P197" i="1" s="1"/>
  <c r="P199" i="1" s="1"/>
  <c r="R106" i="1"/>
  <c r="R149" i="1" s="1"/>
  <c r="R129" i="1"/>
  <c r="R197" i="1" s="1"/>
  <c r="R199" i="1" s="1"/>
  <c r="X106" i="1"/>
  <c r="X149" i="1" s="1"/>
  <c r="X129" i="1"/>
  <c r="X197" i="1" s="1"/>
  <c r="X199" i="1" s="1"/>
  <c r="D182" i="1"/>
  <c r="E182" i="1" s="1"/>
  <c r="AA128" i="1"/>
  <c r="U106" i="1"/>
  <c r="U149" i="1" s="1"/>
  <c r="U129" i="1"/>
  <c r="U197" i="1" s="1"/>
  <c r="U199" i="1" s="1"/>
  <c r="Y106" i="1"/>
  <c r="Y149" i="1" s="1"/>
  <c r="Y129" i="1"/>
  <c r="Y197" i="1" s="1"/>
  <c r="Y199" i="1" s="1"/>
  <c r="O106" i="1"/>
  <c r="O149" i="1" s="1"/>
  <c r="O129" i="1"/>
  <c r="O197" i="1" s="1"/>
  <c r="O199" i="1" s="1"/>
  <c r="B183" i="1"/>
  <c r="C183" i="1" s="1"/>
  <c r="E183" i="1"/>
  <c r="B182" i="1"/>
  <c r="C182" i="1" s="1"/>
  <c r="D176" i="1"/>
  <c r="AB85" i="1"/>
  <c r="AB128" i="1" s="1"/>
  <c r="AA86" i="1"/>
  <c r="I78" i="1"/>
  <c r="J76" i="1"/>
  <c r="AA106" i="1" l="1"/>
  <c r="AA149" i="1" s="1"/>
  <c r="AB86" i="1"/>
  <c r="AB129" i="1" s="1"/>
  <c r="AA129" i="1"/>
  <c r="D191" i="1"/>
  <c r="B176" i="1"/>
  <c r="E176" i="1"/>
  <c r="E191" i="1" s="1"/>
  <c r="J78" i="1"/>
  <c r="K76" i="1"/>
  <c r="AB106" i="1" l="1"/>
  <c r="AB149" i="1" s="1"/>
  <c r="B107" i="1"/>
  <c r="B150" i="1"/>
  <c r="B191" i="1"/>
  <c r="C176" i="1"/>
  <c r="C191" i="1" s="1"/>
  <c r="L76" i="1"/>
  <c r="K78" i="1"/>
  <c r="M76" i="1" l="1"/>
  <c r="L78" i="1"/>
  <c r="M78" i="1" l="1"/>
  <c r="N76" i="1"/>
  <c r="N78" i="1" l="1"/>
  <c r="O76" i="1"/>
  <c r="O78" i="1" l="1"/>
  <c r="P76" i="1"/>
  <c r="P78" i="1" l="1"/>
  <c r="Q76" i="1"/>
  <c r="R76" i="1" l="1"/>
  <c r="Q78" i="1"/>
  <c r="B200" i="1"/>
  <c r="C200" i="1" s="1"/>
  <c r="D200" i="1" s="1"/>
  <c r="R78" i="1" l="1"/>
  <c r="S76" i="1"/>
  <c r="E200" i="1"/>
  <c r="F200" i="1" s="1"/>
  <c r="G200" i="1" s="1"/>
  <c r="H200" i="1" s="1"/>
  <c r="B109" i="1"/>
  <c r="C109" i="1" l="1"/>
  <c r="C152" i="1" s="1"/>
  <c r="B152" i="1"/>
  <c r="AB96" i="1"/>
  <c r="AB139" i="1" s="1"/>
  <c r="T76" i="1"/>
  <c r="S78" i="1"/>
  <c r="I200" i="1"/>
  <c r="J200" i="1" s="1"/>
  <c r="K200" i="1" s="1"/>
  <c r="L200" i="1" s="1"/>
  <c r="M200" i="1" s="1"/>
  <c r="N200" i="1" s="1"/>
  <c r="O200" i="1" s="1"/>
  <c r="P200" i="1" s="1"/>
  <c r="Q200" i="1" s="1"/>
  <c r="R200" i="1" s="1"/>
  <c r="S200" i="1" s="1"/>
  <c r="T200" i="1" s="1"/>
  <c r="U200" i="1" s="1"/>
  <c r="V200" i="1" s="1"/>
  <c r="W200" i="1" s="1"/>
  <c r="X200" i="1" s="1"/>
  <c r="Y200" i="1" s="1"/>
  <c r="D109" i="1" l="1"/>
  <c r="D152" i="1" s="1"/>
  <c r="U76" i="1"/>
  <c r="T78" i="1"/>
  <c r="E109" i="1" l="1"/>
  <c r="F109" i="1" s="1"/>
  <c r="V76" i="1"/>
  <c r="U78" i="1"/>
  <c r="E152" i="1" l="1"/>
  <c r="G109" i="1"/>
  <c r="F152" i="1"/>
  <c r="V78" i="1"/>
  <c r="W76" i="1"/>
  <c r="H109" i="1" l="1"/>
  <c r="G152" i="1"/>
  <c r="X76" i="1"/>
  <c r="W78" i="1"/>
  <c r="I109" i="1" l="1"/>
  <c r="H152" i="1"/>
  <c r="Y76" i="1"/>
  <c r="X78" i="1"/>
  <c r="J109" i="1" l="1"/>
  <c r="I152" i="1"/>
  <c r="Y78" i="1"/>
  <c r="Z76" i="1"/>
  <c r="Z78" i="1" s="1"/>
  <c r="K109" i="1" l="1"/>
  <c r="J152" i="1"/>
  <c r="L109" i="1" l="1"/>
  <c r="K152" i="1"/>
  <c r="M109" i="1" l="1"/>
  <c r="L152" i="1"/>
  <c r="N109" i="1" l="1"/>
  <c r="M152" i="1"/>
  <c r="O109" i="1" l="1"/>
  <c r="N152" i="1"/>
  <c r="P109" i="1" l="1"/>
  <c r="O152" i="1"/>
  <c r="Q109" i="1" l="1"/>
  <c r="P152" i="1"/>
  <c r="R109" i="1" l="1"/>
  <c r="Q152" i="1"/>
  <c r="S109" i="1" l="1"/>
  <c r="R152" i="1"/>
  <c r="T109" i="1" l="1"/>
  <c r="S152" i="1"/>
  <c r="U109" i="1" l="1"/>
  <c r="T152" i="1"/>
  <c r="V109" i="1" l="1"/>
  <c r="U152" i="1"/>
  <c r="W109" i="1" l="1"/>
  <c r="V152" i="1"/>
  <c r="X109" i="1" l="1"/>
  <c r="W152" i="1"/>
  <c r="Y109" i="1" l="1"/>
  <c r="X152" i="1"/>
  <c r="Z109" i="1" l="1"/>
  <c r="Y152" i="1"/>
  <c r="AA109" i="1" l="1"/>
  <c r="Z152" i="1"/>
  <c r="B110" i="1"/>
  <c r="B111" i="1" l="1"/>
  <c r="B153" i="1"/>
  <c r="AB109" i="1"/>
  <c r="AB152" i="1" s="1"/>
  <c r="AA152" i="1"/>
</calcChain>
</file>

<file path=xl/sharedStrings.xml><?xml version="1.0" encoding="utf-8"?>
<sst xmlns="http://schemas.openxmlformats.org/spreadsheetml/2006/main" count="735" uniqueCount="251">
  <si>
    <t>Month</t>
  </si>
  <si>
    <t>Assumptions</t>
  </si>
  <si>
    <t>Sales Price per Unit</t>
  </si>
  <si>
    <t>Sales</t>
  </si>
  <si>
    <t>Sales Revenue</t>
  </si>
  <si>
    <t>Net Cash Flow</t>
  </si>
  <si>
    <t>USD</t>
  </si>
  <si>
    <t>Sale Price</t>
  </si>
  <si>
    <t>LTV</t>
  </si>
  <si>
    <t>Interest Rate</t>
  </si>
  <si>
    <t>Term (month)</t>
  </si>
  <si>
    <t>Monthly Mortgage Payment</t>
  </si>
  <si>
    <t>Misc. Cost per Unit (Accounting, Legal, Admin., etc.) (1%)</t>
  </si>
  <si>
    <t>Total</t>
  </si>
  <si>
    <t>Return for 24 months</t>
  </si>
  <si>
    <t>Exchange Rate</t>
  </si>
  <si>
    <t>Cumulative Cashflow</t>
  </si>
  <si>
    <t>Revolving Equity Required</t>
  </si>
  <si>
    <t>Cost Per Unit (USD)</t>
  </si>
  <si>
    <t>Total Cost (USD)</t>
  </si>
  <si>
    <t>Cost Category</t>
  </si>
  <si>
    <t>Total Costs</t>
  </si>
  <si>
    <t>Cash Flow</t>
  </si>
  <si>
    <t>Cumulative Costs</t>
  </si>
  <si>
    <t>Cumulative Revenue</t>
  </si>
  <si>
    <t>Monthly Costs</t>
  </si>
  <si>
    <t>Monthly Revenue</t>
  </si>
  <si>
    <t>Bills of Quantity Manyara Homes -2016</t>
  </si>
  <si>
    <t xml:space="preserve">Building Stages </t>
  </si>
  <si>
    <t>Quantity</t>
  </si>
  <si>
    <t>Price @</t>
  </si>
  <si>
    <t>Total DM</t>
  </si>
  <si>
    <t>Total DL</t>
  </si>
  <si>
    <t>TC</t>
  </si>
  <si>
    <t>ORIGINAL (Fall, 2015)</t>
  </si>
  <si>
    <t>Difference - Original</t>
  </si>
  <si>
    <t>Stage 1 - Super &amp; Substructure</t>
  </si>
  <si>
    <t>Site Survey</t>
  </si>
  <si>
    <t>Site clearance</t>
  </si>
  <si>
    <t>10 Fundis</t>
  </si>
  <si>
    <t>Excuvation</t>
  </si>
  <si>
    <t>Stage 2 - Foundation</t>
  </si>
  <si>
    <t>Building foundation</t>
  </si>
  <si>
    <t>Aggregate</t>
  </si>
  <si>
    <t>1 Trip</t>
  </si>
  <si>
    <t>Sand</t>
  </si>
  <si>
    <t>1trip</t>
  </si>
  <si>
    <t>Rock</t>
  </si>
  <si>
    <t>Cement</t>
  </si>
  <si>
    <t>Steel bars</t>
  </si>
  <si>
    <t>10 pcs</t>
  </si>
  <si>
    <t>Ring board</t>
  </si>
  <si>
    <t>4pcs</t>
  </si>
  <si>
    <t>Nails</t>
  </si>
  <si>
    <t>3kgs</t>
  </si>
  <si>
    <t>Transport</t>
  </si>
  <si>
    <t>Stage 3 - Masonry</t>
  </si>
  <si>
    <t>Walling + Lintel+Gebles</t>
  </si>
  <si>
    <t>Bricks</t>
  </si>
  <si>
    <t>4,868 pcs</t>
  </si>
  <si>
    <t>Cements</t>
  </si>
  <si>
    <t>15bags</t>
  </si>
  <si>
    <t>15pcs of 12mm</t>
  </si>
  <si>
    <t>Binding wire</t>
  </si>
  <si>
    <t>Ventilation</t>
  </si>
  <si>
    <t>6pcs</t>
  </si>
  <si>
    <t>0.5'' Aggregates</t>
  </si>
  <si>
    <t>10 buckets</t>
  </si>
  <si>
    <t>4pcs of 4mm</t>
  </si>
  <si>
    <t>Lime</t>
  </si>
  <si>
    <t>5bags</t>
  </si>
  <si>
    <t>Lintel aggregate</t>
  </si>
  <si>
    <t>1 trip</t>
  </si>
  <si>
    <t>Pointing</t>
  </si>
  <si>
    <t>5 Fundis</t>
  </si>
  <si>
    <t>Water</t>
  </si>
  <si>
    <t>4trip</t>
  </si>
  <si>
    <t>Stage 4 - Floor Structure</t>
  </si>
  <si>
    <t>Stage 5 - Roofing</t>
  </si>
  <si>
    <t>Timber 2x4</t>
  </si>
  <si>
    <t>150pics</t>
  </si>
  <si>
    <t>Timber 2x6</t>
  </si>
  <si>
    <t>30pics</t>
  </si>
  <si>
    <t>35kg</t>
  </si>
  <si>
    <t>roof tiles caps</t>
  </si>
  <si>
    <t>52pics</t>
  </si>
  <si>
    <t>roof tiles</t>
  </si>
  <si>
    <t>1248 pcs</t>
  </si>
  <si>
    <t>DPM sheet</t>
  </si>
  <si>
    <t>110square m</t>
  </si>
  <si>
    <t>Binding wires</t>
  </si>
  <si>
    <t>5kg</t>
  </si>
  <si>
    <t>Fascia board</t>
  </si>
  <si>
    <t>14pics</t>
  </si>
  <si>
    <t>Colour for painting</t>
  </si>
  <si>
    <t>2buckets</t>
  </si>
  <si>
    <t>Labor for painting</t>
  </si>
  <si>
    <t>Paint fisherboard</t>
  </si>
  <si>
    <t>Loading ,offloading</t>
  </si>
  <si>
    <t xml:space="preserve">Transport </t>
  </si>
  <si>
    <t xml:space="preserve">Labor </t>
  </si>
  <si>
    <t>Stage 6 - Window and Doors</t>
  </si>
  <si>
    <t>Doors</t>
  </si>
  <si>
    <t>Windows</t>
  </si>
  <si>
    <t>Bathroom&amp; toilet windows</t>
  </si>
  <si>
    <t>2pcs</t>
  </si>
  <si>
    <t>Labor</t>
  </si>
  <si>
    <t>Stage 7 - Appliances</t>
  </si>
  <si>
    <t>Toilet Sink</t>
  </si>
  <si>
    <t>1 pcs</t>
  </si>
  <si>
    <t>PVC</t>
  </si>
  <si>
    <t>3 pcs</t>
  </si>
  <si>
    <t>Glue</t>
  </si>
  <si>
    <t>1box</t>
  </si>
  <si>
    <t>Toilet pit digging</t>
  </si>
  <si>
    <t>1 hole</t>
  </si>
  <si>
    <t>Building toilet pit (LABOR)</t>
  </si>
  <si>
    <t>Stones for toilet pit</t>
  </si>
  <si>
    <t>3trips</t>
  </si>
  <si>
    <t>Wire mesh</t>
  </si>
  <si>
    <t>2mts</t>
  </si>
  <si>
    <t>10pcs</t>
  </si>
  <si>
    <t>Woods</t>
  </si>
  <si>
    <t>Stage 8 - Finishing</t>
  </si>
  <si>
    <t>16bags</t>
  </si>
  <si>
    <t>Grant Total</t>
  </si>
  <si>
    <t>EXCESS ABOVE ORIGINAL</t>
  </si>
  <si>
    <t>TC (USD)</t>
  </si>
  <si>
    <t>Payout Plan-2016</t>
  </si>
  <si>
    <t>Stage(s) Started</t>
  </si>
  <si>
    <t>1 Month before Construction Started</t>
  </si>
  <si>
    <t>1st Week</t>
  </si>
  <si>
    <t>2nd Week</t>
  </si>
  <si>
    <t>3rd Week</t>
  </si>
  <si>
    <t>4th Week</t>
  </si>
  <si>
    <t>5th Week</t>
  </si>
  <si>
    <t>6th Week</t>
  </si>
  <si>
    <t>7th Week</t>
  </si>
  <si>
    <t>8th Week</t>
  </si>
  <si>
    <t>Grand Total</t>
  </si>
  <si>
    <t xml:space="preserve"> VC - Specialization</t>
  </si>
  <si>
    <t>Brickmaker</t>
  </si>
  <si>
    <t>Roof Structures</t>
  </si>
  <si>
    <t>Windows &amp; Doors</t>
  </si>
  <si>
    <t>Appliances</t>
  </si>
  <si>
    <t>VC - Construction Team</t>
  </si>
  <si>
    <t>Substructure</t>
  </si>
  <si>
    <t>Foundation</t>
  </si>
  <si>
    <t>Massonry</t>
  </si>
  <si>
    <t>Finishing</t>
  </si>
  <si>
    <t>Month 1</t>
  </si>
  <si>
    <t>Month 2</t>
  </si>
  <si>
    <t>Month 3</t>
  </si>
  <si>
    <t>Village Company 1</t>
  </si>
  <si>
    <t>Village Company 2</t>
  </si>
  <si>
    <t>Village Company 3</t>
  </si>
  <si>
    <t>Village Company 4</t>
  </si>
  <si>
    <t>Cumulative Started Homes</t>
  </si>
  <si>
    <t>Cumulative Completed Homes</t>
  </si>
  <si>
    <t>Active Builds</t>
  </si>
  <si>
    <t>2 Trip</t>
  </si>
  <si>
    <t>6 Trip</t>
  </si>
  <si>
    <t>20 bags</t>
  </si>
  <si>
    <t>4 pcs</t>
  </si>
  <si>
    <t>3 kgs</t>
  </si>
  <si>
    <t>Hard Construction Costs</t>
  </si>
  <si>
    <t>Description</t>
  </si>
  <si>
    <t>Unit Description</t>
  </si>
  <si>
    <t>Fundis</t>
  </si>
  <si>
    <t>Does 10 Fundis mean 10 fundis for 1 day or 10 fundis over an unspecified amount of time?</t>
  </si>
  <si>
    <t>Type</t>
  </si>
  <si>
    <t>TRIP</t>
  </si>
  <si>
    <t>BAG</t>
  </si>
  <si>
    <t>PC</t>
  </si>
  <si>
    <t>KG</t>
  </si>
  <si>
    <t>Material</t>
  </si>
  <si>
    <t>Unit Cost</t>
  </si>
  <si>
    <t>Total Cost</t>
  </si>
  <si>
    <t>PC of 4mm</t>
  </si>
  <si>
    <t>BUCKET</t>
  </si>
  <si>
    <t>PC of 12mm</t>
  </si>
  <si>
    <t>BRICK</t>
  </si>
  <si>
    <t>SQ M</t>
  </si>
  <si>
    <t>LUMP SUM</t>
  </si>
  <si>
    <t>Is there any breakout on number of fundis for roofing labor?</t>
  </si>
  <si>
    <t>Is there a budget for floor structure</t>
  </si>
  <si>
    <t>Bathroom &amp; toilet windows</t>
  </si>
  <si>
    <t>ITEM 1</t>
  </si>
  <si>
    <t>ITEM 2</t>
  </si>
  <si>
    <t>ITEM 3</t>
  </si>
  <si>
    <t>ITEM 4</t>
  </si>
  <si>
    <t>EACH</t>
  </si>
  <si>
    <t>MTS</t>
  </si>
  <si>
    <t>HOLE</t>
  </si>
  <si>
    <t>BOX</t>
  </si>
  <si>
    <t>Stage</t>
  </si>
  <si>
    <t>Village Company</t>
  </si>
  <si>
    <t>Roofing</t>
  </si>
  <si>
    <t>General Construction</t>
  </si>
  <si>
    <t>Total Soft Costs</t>
  </si>
  <si>
    <t>Contingency</t>
  </si>
  <si>
    <t>Is there any breakout on number of fundis for windows and doors labor?</t>
  </si>
  <si>
    <t>Is there any breakout on number of fundis for finishing labor?</t>
  </si>
  <si>
    <t>For the $7,500 per month expenses, is this enough to cover the training and oversight of multiple construction sites at one time?  How would it change if you were training 3 companies at the same time?  How would it change after the training is completed and the companies are applying for work on the open market?</t>
  </si>
  <si>
    <t>Contingencies (10%)</t>
  </si>
  <si>
    <t>Development Fee - VIA (6%)</t>
  </si>
  <si>
    <t>Development Fee - BOH (3%)</t>
  </si>
  <si>
    <t>TZS</t>
  </si>
  <si>
    <t>Hard Construction Cost per Unit</t>
  </si>
  <si>
    <t>Total Cost Per Unit</t>
  </si>
  <si>
    <t>Mark Up</t>
  </si>
  <si>
    <t>General Contractor Payments</t>
  </si>
  <si>
    <t>Brickmaker Payments</t>
  </si>
  <si>
    <t>Roof Structures Payments</t>
  </si>
  <si>
    <t>Windows &amp; Doors Payments</t>
  </si>
  <si>
    <t>Appliances Payments</t>
  </si>
  <si>
    <t>Month 0</t>
  </si>
  <si>
    <t>Homes in Month 0</t>
  </si>
  <si>
    <t>Homes in Month 1</t>
  </si>
  <si>
    <t>Homes in Month 2</t>
  </si>
  <si>
    <t>Homes in Month 3</t>
  </si>
  <si>
    <t>Total Construction Payments</t>
  </si>
  <si>
    <t>Started (Training Builds)</t>
  </si>
  <si>
    <t>Completed (Training Builds)</t>
  </si>
  <si>
    <t>Completed (Open Market Builds)</t>
  </si>
  <si>
    <t>Started (Open Market Builds)</t>
  </si>
  <si>
    <t>Construction (TZS)</t>
  </si>
  <si>
    <t>Training Homes (1-3)</t>
  </si>
  <si>
    <t>Open Market Homes (4+)</t>
  </si>
  <si>
    <t>Training Home Subsidy</t>
  </si>
  <si>
    <t>Training Home Sale Price</t>
  </si>
  <si>
    <t>Monthly Mortgage Payments</t>
  </si>
  <si>
    <t>Open Market Down Payment</t>
  </si>
  <si>
    <t>Open Market Full Payment</t>
  </si>
  <si>
    <t>Training Home Downpayments</t>
  </si>
  <si>
    <t>Open Market Downpayment</t>
  </si>
  <si>
    <t>Training Home Downpayment</t>
  </si>
  <si>
    <t>Training Home Full Payment</t>
  </si>
  <si>
    <t>Insurance per Unit (1%)</t>
  </si>
  <si>
    <t>Sales &amp; Marketing Costs  per Unit (3%)</t>
  </si>
  <si>
    <t>Architectual Design per Unit (2%)</t>
  </si>
  <si>
    <t>Engineer Design per Unit (2%)</t>
  </si>
  <si>
    <t>Per Unit</t>
  </si>
  <si>
    <t>Hard Construction Cost</t>
  </si>
  <si>
    <t>Cost Per Unit (TZS)</t>
  </si>
  <si>
    <t>Total Cost (TZS)</t>
  </si>
  <si>
    <t xml:space="preserve">VIA INC Project: </t>
  </si>
  <si>
    <t>Training Homes</t>
  </si>
  <si>
    <t>Open Market Homes</t>
  </si>
  <si>
    <t>Dev Fees Collected by VIA</t>
  </si>
  <si>
    <t>Dev Fees Collected by BOH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</si>
</sst>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₹-4009]\ #,##0"/>
    <numFmt numFmtId="165" formatCode="&quot;$&quot;#,##0"/>
    <numFmt numFmtId="166" formatCode="_ [$₹-439]\ * #,##0_ ;_ [$₹-439]\ * \-#,##0_ ;_ [$₹-439]\ * &quot;-&quot;??_ ;_ @_ "/>
    <numFmt numFmtId="167" formatCode="_(&quot;$&quot;* #,##0_);_(&quot;$&quot;* \(#,##0\);_(&quot;$&quot;* &quot;-&quot;??_);_(@_)"/>
    <numFmt numFmtId="168" formatCode="_(* #,##0_);_(* \(#,##0\);_(* &quot;-&quot;??_);_(@_)"/>
    <numFmt numFmtId="169" formatCode="_([$TZS]\ * #,##0_);_([$TZS]\ * \(#,##0\);_([$TZS]\ * &quot;-&quot;??_);_(@_)"/>
    <numFmt numFmtId="170" formatCode="[$$-409]#,##0.00_);\([$$-409]#,##0.00\)"/>
    <numFmt numFmtId="171" formatCode="_([$TZS]\ * #,##0_);_([$TZS]\ * \(#,##0\);_([$TZS]\ * &quot;-&quot;_);_(@_)"/>
    <numFmt numFmtId="173" formatCode="_([$TZS]\ * #,##0.00_);_([$TZS]\ * \(#,##0.00\);_([$TZS]\ * &quot;-&quot;??_);_(@_)"/>
    <numFmt numFmtId="179" formatCode="#\ &quot;UNITS&quot;"/>
  </numFmts>
  <fonts count="4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20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b/>
      <i/>
      <sz val="11"/>
      <color rgb="FF92D050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b/>
      <i/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28"/>
      <name val="Century Gothic"/>
      <family val="2"/>
    </font>
    <font>
      <sz val="10"/>
      <name val="Century Gothic"/>
      <family val="2"/>
    </font>
    <font>
      <b/>
      <sz val="10"/>
      <color theme="0"/>
      <name val="Century Gothic"/>
      <family val="2"/>
    </font>
    <font>
      <b/>
      <sz val="10"/>
      <name val="Century Gothic"/>
      <family val="2"/>
    </font>
    <font>
      <b/>
      <sz val="10"/>
      <name val="Arial"/>
      <family val="2"/>
    </font>
    <font>
      <sz val="10"/>
      <color theme="0"/>
      <name val="Century Gothic"/>
      <family val="2"/>
    </font>
    <font>
      <b/>
      <sz val="10"/>
      <color theme="0"/>
      <name val="Arial"/>
      <family val="2"/>
    </font>
    <font>
      <sz val="36"/>
      <color rgb="FF21212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20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27" fillId="0" borderId="0"/>
    <xf numFmtId="44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</cellStyleXfs>
  <cellXfs count="30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3" fontId="1" fillId="0" borderId="1" xfId="0" applyNumberFormat="1" applyFont="1" applyBorder="1"/>
    <xf numFmtId="0" fontId="1" fillId="2" borderId="1" xfId="0" applyFont="1" applyFill="1" applyBorder="1"/>
    <xf numFmtId="0" fontId="0" fillId="0" borderId="0" xfId="0" applyFill="1" applyBorder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3" fillId="0" borderId="0" xfId="0" applyFont="1" applyBorder="1"/>
    <xf numFmtId="3" fontId="0" fillId="0" borderId="0" xfId="0" applyNumberFormat="1" applyFont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9" fontId="0" fillId="0" borderId="0" xfId="0" applyNumberFormat="1" applyBorder="1" applyAlignment="1">
      <alignment horizontal="center"/>
    </xf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1" xfId="0" applyFont="1" applyBorder="1"/>
    <xf numFmtId="165" fontId="1" fillId="0" borderId="11" xfId="0" applyNumberFormat="1" applyFont="1" applyBorder="1" applyAlignment="1">
      <alignment horizontal="center"/>
    </xf>
    <xf numFmtId="0" fontId="0" fillId="0" borderId="9" xfId="0" applyBorder="1"/>
    <xf numFmtId="0" fontId="1" fillId="3" borderId="1" xfId="0" applyFont="1" applyFill="1" applyBorder="1"/>
    <xf numFmtId="0" fontId="1" fillId="0" borderId="0" xfId="0" applyFont="1" applyFill="1" applyBorder="1"/>
    <xf numFmtId="166" fontId="7" fillId="0" borderId="0" xfId="0" applyNumberFormat="1" applyFont="1" applyFill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horizontal="center" wrapText="1"/>
    </xf>
    <xf numFmtId="0" fontId="6" fillId="4" borderId="1" xfId="0" applyFont="1" applyFill="1" applyBorder="1"/>
    <xf numFmtId="167" fontId="8" fillId="4" borderId="1" xfId="1" applyNumberFormat="1" applyFont="1" applyFill="1" applyBorder="1"/>
    <xf numFmtId="0" fontId="9" fillId="0" borderId="0" xfId="0" applyFont="1"/>
    <xf numFmtId="0" fontId="5" fillId="4" borderId="1" xfId="0" applyFont="1" applyFill="1" applyBorder="1" applyAlignment="1">
      <alignment horizontal="center"/>
    </xf>
    <xf numFmtId="0" fontId="1" fillId="5" borderId="1" xfId="0" applyFont="1" applyFill="1" applyBorder="1"/>
    <xf numFmtId="167" fontId="0" fillId="0" borderId="1" xfId="0" applyNumberFormat="1" applyBorder="1"/>
    <xf numFmtId="167" fontId="0" fillId="6" borderId="1" xfId="0" applyNumberFormat="1" applyFill="1" applyBorder="1"/>
    <xf numFmtId="0" fontId="11" fillId="0" borderId="0" xfId="3" applyFont="1" applyAlignment="1"/>
    <xf numFmtId="168" fontId="11" fillId="0" borderId="0" xfId="4" applyNumberFormat="1" applyFont="1" applyAlignment="1">
      <alignment horizontal="right"/>
    </xf>
    <xf numFmtId="168" fontId="11" fillId="7" borderId="0" xfId="4" applyNumberFormat="1" applyFont="1" applyFill="1" applyAlignment="1">
      <alignment horizontal="right"/>
    </xf>
    <xf numFmtId="0" fontId="3" fillId="0" borderId="0" xfId="3" applyFont="1"/>
    <xf numFmtId="0" fontId="12" fillId="7" borderId="0" xfId="3" applyFont="1" applyFill="1" applyAlignment="1">
      <alignment horizontal="center"/>
    </xf>
    <xf numFmtId="0" fontId="13" fillId="0" borderId="0" xfId="3" applyFont="1" applyAlignment="1"/>
    <xf numFmtId="0" fontId="13" fillId="0" borderId="0" xfId="3" applyFont="1" applyAlignment="1">
      <alignment horizontal="center"/>
    </xf>
    <xf numFmtId="0" fontId="13" fillId="0" borderId="0" xfId="3" applyFont="1" applyAlignment="1">
      <alignment horizontal="right"/>
    </xf>
    <xf numFmtId="0" fontId="13" fillId="7" borderId="0" xfId="3" applyFont="1" applyFill="1" applyAlignment="1">
      <alignment horizontal="right"/>
    </xf>
    <xf numFmtId="0" fontId="13" fillId="0" borderId="0" xfId="3" applyFont="1" applyAlignment="1">
      <alignment horizontal="left"/>
    </xf>
    <xf numFmtId="168" fontId="13" fillId="0" borderId="0" xfId="4" applyNumberFormat="1" applyFont="1" applyAlignment="1">
      <alignment horizontal="right"/>
    </xf>
    <xf numFmtId="168" fontId="13" fillId="7" borderId="0" xfId="4" applyNumberFormat="1" applyFont="1" applyFill="1" applyAlignment="1">
      <alignment horizontal="center"/>
    </xf>
    <xf numFmtId="168" fontId="13" fillId="7" borderId="0" xfId="4" applyNumberFormat="1" applyFont="1" applyFill="1" applyAlignment="1">
      <alignment horizontal="right"/>
    </xf>
    <xf numFmtId="0" fontId="14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1" fillId="0" borderId="0" xfId="3" applyFont="1" applyFill="1" applyAlignment="1"/>
    <xf numFmtId="168" fontId="11" fillId="0" borderId="0" xfId="4" applyNumberFormat="1" applyFont="1" applyFill="1" applyAlignment="1">
      <alignment horizontal="right"/>
    </xf>
    <xf numFmtId="43" fontId="3" fillId="0" borderId="0" xfId="4" applyFont="1" applyFill="1"/>
    <xf numFmtId="0" fontId="3" fillId="0" borderId="0" xfId="3" applyFont="1" applyFill="1"/>
    <xf numFmtId="0" fontId="15" fillId="0" borderId="0" xfId="3" applyFont="1" applyFill="1" applyAlignment="1"/>
    <xf numFmtId="168" fontId="15" fillId="0" borderId="0" xfId="4" applyNumberFormat="1" applyFont="1" applyFill="1" applyAlignment="1">
      <alignment horizontal="right"/>
    </xf>
    <xf numFmtId="168" fontId="15" fillId="7" borderId="0" xfId="4" applyNumberFormat="1" applyFont="1" applyFill="1" applyAlignment="1">
      <alignment horizontal="right"/>
    </xf>
    <xf numFmtId="168" fontId="16" fillId="7" borderId="0" xfId="4" applyNumberFormat="1" applyFont="1" applyFill="1" applyAlignment="1">
      <alignment horizontal="right"/>
    </xf>
    <xf numFmtId="43" fontId="13" fillId="0" borderId="0" xfId="4" applyFont="1" applyFill="1"/>
    <xf numFmtId="43" fontId="13" fillId="0" borderId="0" xfId="3" applyNumberFormat="1" applyFont="1" applyFill="1"/>
    <xf numFmtId="0" fontId="13" fillId="0" borderId="0" xfId="3" applyFont="1" applyFill="1"/>
    <xf numFmtId="0" fontId="14" fillId="0" borderId="0" xfId="3" applyFont="1" applyFill="1" applyAlignment="1">
      <alignment horizontal="left"/>
    </xf>
    <xf numFmtId="168" fontId="13" fillId="0" borderId="0" xfId="4" applyNumberFormat="1" applyFont="1" applyFill="1" applyAlignment="1">
      <alignment horizontal="right"/>
    </xf>
    <xf numFmtId="0" fontId="10" fillId="0" borderId="0" xfId="3" applyAlignment="1"/>
    <xf numFmtId="0" fontId="3" fillId="0" borderId="0" xfId="3" applyFont="1" applyFill="1" applyAlignment="1">
      <alignment horizontal="center"/>
    </xf>
    <xf numFmtId="0" fontId="14" fillId="0" borderId="0" xfId="3" applyFont="1" applyFill="1" applyAlignment="1"/>
    <xf numFmtId="0" fontId="14" fillId="7" borderId="0" xfId="3" applyFont="1" applyFill="1" applyAlignment="1"/>
    <xf numFmtId="0" fontId="3" fillId="7" borderId="0" xfId="3" applyFont="1" applyFill="1"/>
    <xf numFmtId="0" fontId="11" fillId="7" borderId="0" xfId="3" applyFont="1" applyFill="1" applyAlignment="1"/>
    <xf numFmtId="0" fontId="17" fillId="0" borderId="0" xfId="3" applyFont="1" applyFill="1" applyAlignment="1"/>
    <xf numFmtId="168" fontId="17" fillId="0" borderId="0" xfId="4" applyNumberFormat="1" applyFont="1" applyFill="1" applyAlignment="1">
      <alignment horizontal="right"/>
    </xf>
    <xf numFmtId="168" fontId="17" fillId="7" borderId="0" xfId="4" applyNumberFormat="1" applyFont="1" applyFill="1" applyAlignment="1">
      <alignment horizontal="right"/>
    </xf>
    <xf numFmtId="0" fontId="18" fillId="0" borderId="0" xfId="3" applyFont="1" applyFill="1"/>
    <xf numFmtId="0" fontId="18" fillId="0" borderId="0" xfId="3" applyFont="1"/>
    <xf numFmtId="43" fontId="3" fillId="0" borderId="0" xfId="3" applyNumberFormat="1" applyFont="1" applyFill="1"/>
    <xf numFmtId="168" fontId="19" fillId="7" borderId="0" xfId="4" applyNumberFormat="1" applyFont="1" applyFill="1" applyAlignment="1">
      <alignment horizontal="right"/>
    </xf>
    <xf numFmtId="43" fontId="3" fillId="0" borderId="0" xfId="3" applyNumberFormat="1" applyFont="1"/>
    <xf numFmtId="0" fontId="15" fillId="0" borderId="0" xfId="3" applyFont="1" applyAlignment="1"/>
    <xf numFmtId="168" fontId="15" fillId="0" borderId="0" xfId="4" applyNumberFormat="1" applyFont="1" applyAlignment="1">
      <alignment horizontal="right"/>
    </xf>
    <xf numFmtId="0" fontId="14" fillId="0" borderId="0" xfId="3" applyFont="1" applyAlignment="1"/>
    <xf numFmtId="168" fontId="11" fillId="0" borderId="0" xfId="4" applyNumberFormat="1" applyFont="1" applyAlignment="1">
      <alignment horizontal="left"/>
    </xf>
    <xf numFmtId="0" fontId="11" fillId="0" borderId="0" xfId="3" applyFont="1"/>
    <xf numFmtId="0" fontId="10" fillId="0" borderId="0" xfId="3"/>
    <xf numFmtId="168" fontId="11" fillId="0" borderId="0" xfId="4" applyNumberFormat="1" applyFont="1"/>
    <xf numFmtId="168" fontId="11" fillId="7" borderId="0" xfId="4" applyNumberFormat="1" applyFont="1" applyFill="1"/>
    <xf numFmtId="0" fontId="20" fillId="0" borderId="0" xfId="3" applyFont="1"/>
    <xf numFmtId="0" fontId="15" fillId="0" borderId="0" xfId="3" applyFont="1"/>
    <xf numFmtId="168" fontId="15" fillId="0" borderId="0" xfId="4" applyNumberFormat="1" applyFont="1"/>
    <xf numFmtId="168" fontId="15" fillId="7" borderId="0" xfId="4" applyNumberFormat="1" applyFont="1" applyFill="1"/>
    <xf numFmtId="0" fontId="21" fillId="0" borderId="0" xfId="3" applyFont="1"/>
    <xf numFmtId="0" fontId="21" fillId="0" borderId="0" xfId="3" applyFont="1" applyAlignment="1"/>
    <xf numFmtId="0" fontId="22" fillId="0" borderId="0" xfId="3" applyFont="1"/>
    <xf numFmtId="0" fontId="12" fillId="0" borderId="0" xfId="3" applyFont="1" applyAlignment="1">
      <alignment horizontal="center"/>
    </xf>
    <xf numFmtId="44" fontId="15" fillId="0" borderId="0" xfId="1" applyFont="1" applyFill="1" applyAlignment="1">
      <alignment horizontal="right"/>
    </xf>
    <xf numFmtId="43" fontId="11" fillId="0" borderId="0" xfId="4" applyNumberFormat="1" applyFont="1" applyAlignment="1">
      <alignment horizontal="right"/>
    </xf>
    <xf numFmtId="43" fontId="13" fillId="0" borderId="0" xfId="3" applyNumberFormat="1" applyFont="1" applyAlignment="1">
      <alignment horizontal="right"/>
    </xf>
    <xf numFmtId="43" fontId="13" fillId="0" borderId="0" xfId="4" applyNumberFormat="1" applyFont="1" applyAlignment="1">
      <alignment horizontal="right"/>
    </xf>
    <xf numFmtId="43" fontId="11" fillId="0" borderId="0" xfId="4" applyNumberFormat="1" applyFont="1" applyFill="1" applyAlignment="1">
      <alignment horizontal="right"/>
    </xf>
    <xf numFmtId="43" fontId="10" fillId="0" borderId="0" xfId="3" applyNumberFormat="1" applyAlignment="1"/>
    <xf numFmtId="43" fontId="11" fillId="7" borderId="0" xfId="4" applyNumberFormat="1" applyFont="1" applyFill="1" applyAlignment="1">
      <alignment horizontal="right"/>
    </xf>
    <xf numFmtId="43" fontId="17" fillId="0" borderId="0" xfId="4" applyNumberFormat="1" applyFont="1" applyFill="1" applyAlignment="1">
      <alignment horizontal="right"/>
    </xf>
    <xf numFmtId="43" fontId="11" fillId="0" borderId="0" xfId="4" applyNumberFormat="1" applyFont="1"/>
    <xf numFmtId="169" fontId="15" fillId="0" borderId="0" xfId="4" applyNumberFormat="1" applyFont="1" applyFill="1" applyAlignment="1">
      <alignment horizontal="right"/>
    </xf>
    <xf numFmtId="0" fontId="23" fillId="0" borderId="0" xfId="3" applyFont="1" applyAlignment="1">
      <alignment horizontal="left"/>
    </xf>
    <xf numFmtId="0" fontId="3" fillId="0" borderId="0" xfId="3" applyFont="1" applyAlignment="1">
      <alignment horizontal="left"/>
    </xf>
    <xf numFmtId="0" fontId="24" fillId="8" borderId="0" xfId="3" applyFont="1" applyFill="1" applyAlignment="1"/>
    <xf numFmtId="0" fontId="25" fillId="8" borderId="9" xfId="3" applyFont="1" applyFill="1" applyBorder="1" applyAlignment="1">
      <alignment horizontal="center" wrapText="1"/>
    </xf>
    <xf numFmtId="0" fontId="25" fillId="8" borderId="9" xfId="3" applyFont="1" applyFill="1" applyBorder="1" applyAlignment="1"/>
    <xf numFmtId="0" fontId="25" fillId="8" borderId="1" xfId="3" applyFont="1" applyFill="1" applyBorder="1" applyAlignment="1"/>
    <xf numFmtId="0" fontId="25" fillId="8" borderId="2" xfId="3" applyFont="1" applyFill="1" applyBorder="1" applyAlignment="1"/>
    <xf numFmtId="0" fontId="26" fillId="8" borderId="0" xfId="3" applyFont="1" applyFill="1" applyAlignment="1"/>
    <xf numFmtId="0" fontId="25" fillId="8" borderId="11" xfId="3" applyFont="1" applyFill="1" applyBorder="1" applyAlignment="1">
      <alignment horizontal="center" wrapText="1"/>
    </xf>
    <xf numFmtId="0" fontId="25" fillId="8" borderId="11" xfId="3" applyFont="1" applyFill="1" applyBorder="1" applyAlignment="1"/>
    <xf numFmtId="43" fontId="21" fillId="8" borderId="1" xfId="4" applyFont="1" applyFill="1" applyBorder="1" applyAlignment="1"/>
    <xf numFmtId="0" fontId="3" fillId="8" borderId="2" xfId="3" applyFont="1" applyFill="1" applyBorder="1" applyAlignment="1"/>
    <xf numFmtId="0" fontId="3" fillId="8" borderId="11" xfId="3" applyFont="1" applyFill="1" applyBorder="1" applyAlignment="1"/>
    <xf numFmtId="0" fontId="3" fillId="8" borderId="12" xfId="3" applyFont="1" applyFill="1" applyBorder="1" applyAlignment="1"/>
    <xf numFmtId="0" fontId="3" fillId="8" borderId="1" xfId="3" applyFont="1" applyFill="1" applyBorder="1" applyAlignment="1"/>
    <xf numFmtId="43" fontId="11" fillId="0" borderId="1" xfId="4" applyFont="1" applyFill="1" applyBorder="1" applyAlignment="1"/>
    <xf numFmtId="170" fontId="13" fillId="0" borderId="2" xfId="5" applyNumberFormat="1" applyFont="1" applyFill="1" applyBorder="1" applyAlignment="1">
      <alignment horizontal="right" vertical="top"/>
    </xf>
    <xf numFmtId="170" fontId="11" fillId="0" borderId="1" xfId="5" applyNumberFormat="1" applyFont="1" applyFill="1" applyBorder="1" applyAlignment="1">
      <alignment horizontal="right" vertical="top"/>
    </xf>
    <xf numFmtId="170" fontId="13" fillId="0" borderId="1" xfId="5" applyNumberFormat="1" applyFont="1" applyFill="1" applyBorder="1" applyAlignment="1">
      <alignment horizontal="right" vertical="top"/>
    </xf>
    <xf numFmtId="170" fontId="11" fillId="0" borderId="2" xfId="5" applyNumberFormat="1" applyFont="1" applyFill="1" applyBorder="1" applyAlignment="1">
      <alignment horizontal="right" vertical="top"/>
    </xf>
    <xf numFmtId="0" fontId="11" fillId="0" borderId="0" xfId="3" applyFont="1" applyFill="1"/>
    <xf numFmtId="43" fontId="11" fillId="0" borderId="11" xfId="4" applyFont="1" applyFill="1" applyBorder="1" applyAlignment="1"/>
    <xf numFmtId="43" fontId="15" fillId="0" borderId="1" xfId="4" applyFont="1" applyFill="1" applyBorder="1" applyAlignment="1"/>
    <xf numFmtId="170" fontId="11" fillId="0" borderId="0" xfId="5" applyNumberFormat="1" applyFont="1" applyFill="1" applyAlignment="1">
      <alignment horizontal="right" vertical="top"/>
    </xf>
    <xf numFmtId="43" fontId="11" fillId="0" borderId="9" xfId="4" applyFont="1" applyFill="1" applyBorder="1" applyAlignment="1"/>
    <xf numFmtId="170" fontId="11" fillId="0" borderId="9" xfId="5" applyNumberFormat="1" applyFont="1" applyFill="1" applyBorder="1" applyAlignment="1">
      <alignment horizontal="right" vertical="top"/>
    </xf>
    <xf numFmtId="170" fontId="13" fillId="0" borderId="9" xfId="5" applyNumberFormat="1" applyFont="1" applyFill="1" applyBorder="1" applyAlignment="1">
      <alignment horizontal="right" vertical="top"/>
    </xf>
    <xf numFmtId="43" fontId="15" fillId="9" borderId="1" xfId="4" applyFont="1" applyFill="1" applyBorder="1" applyAlignment="1"/>
    <xf numFmtId="170" fontId="13" fillId="9" borderId="1" xfId="5" applyNumberFormat="1" applyFont="1" applyFill="1" applyBorder="1" applyAlignment="1">
      <alignment horizontal="right" vertical="top"/>
    </xf>
    <xf numFmtId="43" fontId="10" fillId="0" borderId="0" xfId="3" applyNumberFormat="1"/>
    <xf numFmtId="43" fontId="0" fillId="0" borderId="0" xfId="4" applyFont="1"/>
    <xf numFmtId="44" fontId="11" fillId="0" borderId="0" xfId="1" applyFont="1" applyFill="1"/>
    <xf numFmtId="0" fontId="0" fillId="0" borderId="1" xfId="0" applyFill="1" applyBorder="1" applyAlignment="1"/>
    <xf numFmtId="0" fontId="1" fillId="0" borderId="1" xfId="0" applyFont="1" applyFill="1" applyBorder="1" applyAlignment="1"/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28" fillId="10" borderId="0" xfId="6" applyFont="1" applyFill="1"/>
    <xf numFmtId="0" fontId="29" fillId="10" borderId="0" xfId="6" applyFont="1" applyFill="1"/>
    <xf numFmtId="0" fontId="27" fillId="0" borderId="0" xfId="6" applyFill="1"/>
    <xf numFmtId="0" fontId="28" fillId="0" borderId="0" xfId="6" applyFont="1" applyFill="1"/>
    <xf numFmtId="0" fontId="29" fillId="0" borderId="0" xfId="6" applyFont="1" applyFill="1"/>
    <xf numFmtId="0" fontId="29" fillId="0" borderId="0" xfId="6" applyFont="1"/>
    <xf numFmtId="0" fontId="30" fillId="4" borderId="2" xfId="6" applyFont="1" applyFill="1" applyBorder="1"/>
    <xf numFmtId="0" fontId="30" fillId="4" borderId="4" xfId="6" applyFont="1" applyFill="1" applyBorder="1"/>
    <xf numFmtId="0" fontId="30" fillId="4" borderId="1" xfId="6" applyFont="1" applyFill="1" applyBorder="1"/>
    <xf numFmtId="0" fontId="30" fillId="4" borderId="1" xfId="6" applyFont="1" applyFill="1" applyBorder="1" applyAlignment="1">
      <alignment horizontal="center"/>
    </xf>
    <xf numFmtId="0" fontId="32" fillId="0" borderId="0" xfId="6" applyFont="1" applyFill="1"/>
    <xf numFmtId="44" fontId="32" fillId="0" borderId="0" xfId="6" applyNumberFormat="1" applyFont="1" applyFill="1"/>
    <xf numFmtId="0" fontId="30" fillId="4" borderId="0" xfId="6" applyFont="1" applyFill="1"/>
    <xf numFmtId="169" fontId="29" fillId="0" borderId="0" xfId="7" applyNumberFormat="1" applyFont="1" applyFill="1"/>
    <xf numFmtId="169" fontId="31" fillId="10" borderId="0" xfId="6" applyNumberFormat="1" applyFont="1" applyFill="1"/>
    <xf numFmtId="0" fontId="33" fillId="4" borderId="0" xfId="6" applyFont="1" applyFill="1"/>
    <xf numFmtId="169" fontId="34" fillId="4" borderId="0" xfId="6" applyNumberFormat="1" applyFont="1" applyFill="1"/>
    <xf numFmtId="0" fontId="29" fillId="0" borderId="0" xfId="6" applyFont="1" applyAlignment="1">
      <alignment horizontal="left" indent="1"/>
    </xf>
    <xf numFmtId="0" fontId="35" fillId="0" borderId="0" xfId="0" applyFont="1"/>
    <xf numFmtId="44" fontId="29" fillId="0" borderId="0" xfId="1" applyFont="1" applyFill="1"/>
    <xf numFmtId="9" fontId="27" fillId="0" borderId="0" xfId="2" applyFont="1" applyFill="1"/>
    <xf numFmtId="44" fontId="30" fillId="4" borderId="1" xfId="1" applyFont="1" applyFill="1" applyBorder="1"/>
    <xf numFmtId="169" fontId="30" fillId="4" borderId="1" xfId="6" applyNumberFormat="1" applyFont="1" applyFill="1" applyBorder="1"/>
    <xf numFmtId="9" fontId="27" fillId="0" borderId="0" xfId="2" applyFont="1" applyFill="1" applyAlignment="1">
      <alignment horizontal="center"/>
    </xf>
    <xf numFmtId="171" fontId="10" fillId="0" borderId="0" xfId="3" applyNumberFormat="1"/>
    <xf numFmtId="0" fontId="0" fillId="0" borderId="0" xfId="0" applyBorder="1" applyAlignment="1">
      <alignment vertical="center"/>
    </xf>
    <xf numFmtId="43" fontId="21" fillId="8" borderId="2" xfId="4" applyFont="1" applyFill="1" applyBorder="1" applyAlignment="1"/>
    <xf numFmtId="43" fontId="11" fillId="0" borderId="2" xfId="4" applyFont="1" applyFill="1" applyBorder="1" applyAlignment="1"/>
    <xf numFmtId="43" fontId="11" fillId="0" borderId="12" xfId="4" applyFont="1" applyFill="1" applyBorder="1" applyAlignment="1"/>
    <xf numFmtId="43" fontId="15" fillId="0" borderId="2" xfId="4" applyFont="1" applyFill="1" applyBorder="1" applyAlignment="1"/>
    <xf numFmtId="43" fontId="11" fillId="0" borderId="13" xfId="4" applyFont="1" applyFill="1" applyBorder="1" applyAlignment="1"/>
    <xf numFmtId="169" fontId="0" fillId="0" borderId="0" xfId="0" applyNumberFormat="1"/>
    <xf numFmtId="0" fontId="29" fillId="0" borderId="0" xfId="6" applyFont="1" applyAlignment="1">
      <alignment horizontal="left" indent="2"/>
    </xf>
    <xf numFmtId="44" fontId="0" fillId="0" borderId="0" xfId="1" applyFont="1"/>
    <xf numFmtId="0" fontId="29" fillId="11" borderId="0" xfId="6" applyFont="1" applyFill="1" applyAlignment="1">
      <alignment horizontal="left" indent="1"/>
    </xf>
    <xf numFmtId="169" fontId="0" fillId="11" borderId="0" xfId="0" applyNumberFormat="1" applyFill="1"/>
    <xf numFmtId="169" fontId="1" fillId="0" borderId="0" xfId="0" applyNumberFormat="1" applyFont="1"/>
    <xf numFmtId="0" fontId="30" fillId="4" borderId="0" xfId="6" applyFont="1" applyFill="1" applyBorder="1"/>
    <xf numFmtId="169" fontId="1" fillId="11" borderId="0" xfId="0" applyNumberFormat="1" applyFont="1" applyFill="1"/>
    <xf numFmtId="171" fontId="30" fillId="4" borderId="1" xfId="6" applyNumberFormat="1" applyFont="1" applyFill="1" applyBorder="1" applyAlignment="1">
      <alignment horizontal="center"/>
    </xf>
    <xf numFmtId="169" fontId="0" fillId="0" borderId="0" xfId="0" applyNumberFormat="1" applyFont="1"/>
    <xf numFmtId="168" fontId="13" fillId="0" borderId="0" xfId="4" applyNumberFormat="1" applyFont="1" applyFill="1" applyAlignment="1">
      <alignment horizontal="right"/>
    </xf>
    <xf numFmtId="0" fontId="12" fillId="0" borderId="0" xfId="3" applyFont="1" applyAlignment="1">
      <alignment horizontal="center"/>
    </xf>
    <xf numFmtId="0" fontId="0" fillId="0" borderId="13" xfId="0" applyBorder="1" applyAlignment="1">
      <alignment vertical="center"/>
    </xf>
    <xf numFmtId="171" fontId="0" fillId="0" borderId="0" xfId="0" applyNumberFormat="1" applyFill="1" applyBorder="1"/>
    <xf numFmtId="0" fontId="5" fillId="4" borderId="1" xfId="0" applyFont="1" applyFill="1" applyBorder="1" applyAlignment="1">
      <alignment horizontal="center" vertical="center"/>
    </xf>
    <xf numFmtId="0" fontId="39" fillId="0" borderId="0" xfId="0" applyFont="1"/>
    <xf numFmtId="0" fontId="40" fillId="13" borderId="7" xfId="0" applyFont="1" applyFill="1" applyBorder="1" applyAlignment="1">
      <alignment horizontal="center"/>
    </xf>
    <xf numFmtId="169" fontId="1" fillId="0" borderId="1" xfId="0" applyNumberFormat="1" applyFont="1" applyBorder="1"/>
    <xf numFmtId="173" fontId="0" fillId="0" borderId="1" xfId="0" applyNumberFormat="1" applyBorder="1"/>
    <xf numFmtId="171" fontId="1" fillId="0" borderId="0" xfId="0" applyNumberFormat="1" applyFont="1" applyFill="1" applyBorder="1"/>
    <xf numFmtId="171" fontId="41" fillId="0" borderId="1" xfId="0" applyNumberFormat="1" applyFont="1" applyBorder="1" applyAlignment="1">
      <alignment horizontal="center"/>
    </xf>
    <xf numFmtId="0" fontId="41" fillId="0" borderId="0" xfId="0" applyFont="1" applyFill="1" applyBorder="1"/>
    <xf numFmtId="171" fontId="42" fillId="3" borderId="1" xfId="0" applyNumberFormat="1" applyFont="1" applyFill="1" applyBorder="1"/>
    <xf numFmtId="171" fontId="42" fillId="0" borderId="0" xfId="0" applyNumberFormat="1" applyFont="1" applyFill="1" applyBorder="1"/>
    <xf numFmtId="0" fontId="41" fillId="0" borderId="1" xfId="0" applyFont="1" applyBorder="1" applyAlignment="1"/>
    <xf numFmtId="0" fontId="41" fillId="0" borderId="1" xfId="0" applyFont="1" applyFill="1" applyBorder="1" applyAlignment="1"/>
    <xf numFmtId="0" fontId="42" fillId="0" borderId="1" xfId="0" applyFont="1" applyFill="1" applyBorder="1" applyAlignment="1"/>
    <xf numFmtId="0" fontId="41" fillId="0" borderId="1" xfId="0" applyFont="1" applyBorder="1" applyAlignment="1">
      <alignment vertical="center"/>
    </xf>
    <xf numFmtId="0" fontId="41" fillId="0" borderId="1" xfId="0" applyFont="1" applyBorder="1"/>
    <xf numFmtId="166" fontId="41" fillId="0" borderId="1" xfId="0" applyNumberFormat="1" applyFont="1" applyBorder="1"/>
    <xf numFmtId="0" fontId="42" fillId="0" borderId="1" xfId="0" applyFont="1" applyBorder="1"/>
    <xf numFmtId="3" fontId="42" fillId="0" borderId="1" xfId="0" applyNumberFormat="1" applyFont="1" applyBorder="1"/>
    <xf numFmtId="0" fontId="42" fillId="0" borderId="0" xfId="0" applyFont="1" applyFill="1" applyBorder="1"/>
    <xf numFmtId="3" fontId="41" fillId="0" borderId="1" xfId="0" applyNumberFormat="1" applyFont="1" applyBorder="1"/>
    <xf numFmtId="0" fontId="41" fillId="0" borderId="1" xfId="0" applyFont="1" applyBorder="1" applyAlignment="1">
      <alignment horizontal="center"/>
    </xf>
    <xf numFmtId="9" fontId="41" fillId="0" borderId="0" xfId="0" applyNumberFormat="1" applyFont="1"/>
    <xf numFmtId="0" fontId="41" fillId="0" borderId="0" xfId="0" applyFont="1"/>
    <xf numFmtId="44" fontId="0" fillId="0" borderId="0" xfId="1" applyFont="1" applyFill="1" applyBorder="1"/>
    <xf numFmtId="169" fontId="41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left" indent="1"/>
    </xf>
    <xf numFmtId="0" fontId="0" fillId="0" borderId="0" xfId="0" applyFill="1" applyBorder="1" applyAlignment="1">
      <alignment horizontal="left" indent="1"/>
    </xf>
    <xf numFmtId="171" fontId="36" fillId="0" borderId="1" xfId="0" applyNumberFormat="1" applyFont="1" applyBorder="1"/>
    <xf numFmtId="171" fontId="37" fillId="5" borderId="1" xfId="0" applyNumberFormat="1" applyFont="1" applyFill="1" applyBorder="1"/>
    <xf numFmtId="171" fontId="8" fillId="4" borderId="1" xfId="0" applyNumberFormat="1" applyFont="1" applyFill="1" applyBorder="1"/>
    <xf numFmtId="44" fontId="0" fillId="0" borderId="1" xfId="1" applyFont="1" applyBorder="1"/>
    <xf numFmtId="44" fontId="1" fillId="5" borderId="1" xfId="1" applyFont="1" applyFill="1" applyBorder="1"/>
    <xf numFmtId="0" fontId="1" fillId="5" borderId="0" xfId="0" applyFont="1" applyFill="1" applyBorder="1"/>
    <xf numFmtId="0" fontId="1" fillId="5" borderId="0" xfId="0" applyFont="1" applyFill="1" applyAlignment="1">
      <alignment horizontal="left"/>
    </xf>
    <xf numFmtId="167" fontId="42" fillId="0" borderId="0" xfId="1" applyNumberFormat="1" applyFont="1" applyFill="1" applyBorder="1"/>
    <xf numFmtId="167" fontId="41" fillId="0" borderId="0" xfId="1" applyNumberFormat="1" applyFont="1" applyFill="1" applyBorder="1"/>
    <xf numFmtId="167" fontId="41" fillId="0" borderId="1" xfId="1" applyNumberFormat="1" applyFont="1" applyBorder="1" applyAlignment="1">
      <alignment horizontal="center"/>
    </xf>
    <xf numFmtId="167" fontId="42" fillId="3" borderId="1" xfId="1" applyNumberFormat="1" applyFont="1" applyFill="1" applyBorder="1"/>
    <xf numFmtId="167" fontId="41" fillId="0" borderId="1" xfId="1" applyNumberFormat="1" applyFont="1" applyBorder="1" applyAlignment="1"/>
    <xf numFmtId="167" fontId="41" fillId="0" borderId="1" xfId="1" applyNumberFormat="1" applyFont="1" applyFill="1" applyBorder="1" applyAlignment="1"/>
    <xf numFmtId="167" fontId="42" fillId="0" borderId="1" xfId="1" applyNumberFormat="1" applyFont="1" applyFill="1" applyBorder="1" applyAlignment="1"/>
    <xf numFmtId="167" fontId="41" fillId="0" borderId="1" xfId="1" applyNumberFormat="1" applyFont="1" applyBorder="1" applyAlignment="1">
      <alignment vertical="center"/>
    </xf>
    <xf numFmtId="167" fontId="41" fillId="0" borderId="1" xfId="1" applyNumberFormat="1" applyFont="1" applyBorder="1"/>
    <xf numFmtId="167" fontId="42" fillId="0" borderId="1" xfId="1" applyNumberFormat="1" applyFont="1" applyBorder="1"/>
    <xf numFmtId="179" fontId="40" fillId="4" borderId="0" xfId="0" applyNumberFormat="1" applyFont="1" applyFill="1" applyAlignment="1">
      <alignment horizontal="center"/>
    </xf>
    <xf numFmtId="0" fontId="1" fillId="11" borderId="1" xfId="0" applyFont="1" applyFill="1" applyBorder="1" applyAlignment="1">
      <alignment horizontal="left"/>
    </xf>
    <xf numFmtId="171" fontId="0" fillId="11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171" fontId="0" fillId="0" borderId="1" xfId="0" applyNumberFormat="1" applyFont="1" applyBorder="1" applyAlignment="1">
      <alignment horizontal="center"/>
    </xf>
    <xf numFmtId="9" fontId="0" fillId="0" borderId="1" xfId="0" applyNumberFormat="1" applyFont="1" applyBorder="1" applyAlignment="1">
      <alignment horizontal="left"/>
    </xf>
    <xf numFmtId="0" fontId="5" fillId="4" borderId="14" xfId="0" applyFont="1" applyFill="1" applyBorder="1" applyAlignment="1">
      <alignment horizontal="left"/>
    </xf>
    <xf numFmtId="0" fontId="5" fillId="4" borderId="15" xfId="0" applyFont="1" applyFill="1" applyBorder="1" applyAlignment="1">
      <alignment horizontal="left"/>
    </xf>
    <xf numFmtId="0" fontId="5" fillId="4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1" fillId="11" borderId="17" xfId="0" applyFont="1" applyFill="1" applyBorder="1" applyAlignment="1">
      <alignment horizontal="left"/>
    </xf>
    <xf numFmtId="165" fontId="0" fillId="11" borderId="18" xfId="0" applyNumberFormat="1" applyFont="1" applyFill="1" applyBorder="1" applyAlignment="1">
      <alignment horizontal="center"/>
    </xf>
    <xf numFmtId="0" fontId="0" fillId="0" borderId="17" xfId="0" applyFont="1" applyBorder="1" applyAlignment="1">
      <alignment horizontal="left"/>
    </xf>
    <xf numFmtId="165" fontId="0" fillId="0" borderId="18" xfId="0" applyNumberFormat="1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1" fillId="0" borderId="17" xfId="0" applyFont="1" applyBorder="1" applyAlignment="1">
      <alignment horizontal="left"/>
    </xf>
    <xf numFmtId="9" fontId="1" fillId="0" borderId="1" xfId="0" applyNumberFormat="1" applyFont="1" applyBorder="1" applyAlignment="1">
      <alignment horizontal="left"/>
    </xf>
    <xf numFmtId="171" fontId="1" fillId="0" borderId="1" xfId="0" applyNumberFormat="1" applyFont="1" applyBorder="1"/>
    <xf numFmtId="165" fontId="1" fillId="0" borderId="18" xfId="0" applyNumberFormat="1" applyFont="1" applyBorder="1" applyAlignment="1">
      <alignment horizontal="center"/>
    </xf>
    <xf numFmtId="0" fontId="43" fillId="4" borderId="0" xfId="0" applyFont="1" applyFill="1" applyAlignment="1">
      <alignment horizontal="left"/>
    </xf>
    <xf numFmtId="0" fontId="44" fillId="11" borderId="0" xfId="0" applyFont="1" applyFill="1" applyAlignment="1">
      <alignment horizontal="left"/>
    </xf>
    <xf numFmtId="179" fontId="38" fillId="11" borderId="0" xfId="0" applyNumberFormat="1" applyFont="1" applyFill="1" applyAlignment="1">
      <alignment horizontal="center"/>
    </xf>
    <xf numFmtId="0" fontId="0" fillId="2" borderId="17" xfId="0" applyFont="1" applyFill="1" applyBorder="1" applyAlignment="1">
      <alignment horizontal="left"/>
    </xf>
    <xf numFmtId="9" fontId="0" fillId="2" borderId="1" xfId="0" applyNumberFormat="1" applyFont="1" applyFill="1" applyBorder="1" applyAlignment="1">
      <alignment horizontal="left"/>
    </xf>
    <xf numFmtId="165" fontId="0" fillId="2" borderId="18" xfId="0" applyNumberFormat="1" applyFont="1" applyFill="1" applyBorder="1" applyAlignment="1">
      <alignment horizontal="center"/>
    </xf>
    <xf numFmtId="0" fontId="0" fillId="14" borderId="17" xfId="0" applyFont="1" applyFill="1" applyBorder="1" applyAlignment="1">
      <alignment horizontal="left"/>
    </xf>
    <xf numFmtId="9" fontId="0" fillId="14" borderId="1" xfId="0" applyNumberFormat="1" applyFont="1" applyFill="1" applyBorder="1" applyAlignment="1">
      <alignment horizontal="left"/>
    </xf>
    <xf numFmtId="173" fontId="0" fillId="14" borderId="1" xfId="0" applyNumberFormat="1" applyFill="1" applyBorder="1"/>
    <xf numFmtId="165" fontId="0" fillId="14" borderId="18" xfId="0" applyNumberFormat="1" applyFont="1" applyFill="1" applyBorder="1" applyAlignment="1">
      <alignment horizontal="center"/>
    </xf>
    <xf numFmtId="171" fontId="0" fillId="2" borderId="1" xfId="0" applyNumberFormat="1" applyFill="1" applyBorder="1"/>
    <xf numFmtId="0" fontId="1" fillId="2" borderId="17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center"/>
    </xf>
    <xf numFmtId="171" fontId="1" fillId="2" borderId="1" xfId="0" applyNumberFormat="1" applyFont="1" applyFill="1" applyBorder="1"/>
    <xf numFmtId="165" fontId="1" fillId="2" borderId="18" xfId="0" applyNumberFormat="1" applyFont="1" applyFill="1" applyBorder="1" applyAlignment="1">
      <alignment horizontal="center"/>
    </xf>
    <xf numFmtId="0" fontId="0" fillId="2" borderId="19" xfId="0" applyFont="1" applyFill="1" applyBorder="1" applyAlignment="1">
      <alignment horizontal="left"/>
    </xf>
    <xf numFmtId="9" fontId="0" fillId="2" borderId="20" xfId="0" applyNumberFormat="1" applyFont="1" applyFill="1" applyBorder="1" applyAlignment="1">
      <alignment horizontal="left"/>
    </xf>
    <xf numFmtId="171" fontId="0" fillId="2" borderId="20" xfId="0" applyNumberFormat="1" applyFill="1" applyBorder="1"/>
    <xf numFmtId="165" fontId="0" fillId="2" borderId="21" xfId="0" applyNumberFormat="1" applyFont="1" applyFill="1" applyBorder="1" applyAlignment="1">
      <alignment horizontal="center"/>
    </xf>
    <xf numFmtId="0" fontId="1" fillId="14" borderId="17" xfId="0" applyFont="1" applyFill="1" applyBorder="1" applyAlignment="1">
      <alignment horizontal="left"/>
    </xf>
    <xf numFmtId="164" fontId="1" fillId="14" borderId="1" xfId="0" applyNumberFormat="1" applyFont="1" applyFill="1" applyBorder="1" applyAlignment="1">
      <alignment horizontal="center"/>
    </xf>
    <xf numFmtId="171" fontId="1" fillId="14" borderId="1" xfId="0" applyNumberFormat="1" applyFont="1" applyFill="1" applyBorder="1"/>
    <xf numFmtId="165" fontId="1" fillId="14" borderId="18" xfId="0" applyNumberFormat="1" applyFont="1" applyFill="1" applyBorder="1" applyAlignment="1">
      <alignment horizontal="center"/>
    </xf>
    <xf numFmtId="0" fontId="0" fillId="14" borderId="1" xfId="0" applyFill="1" applyBorder="1"/>
    <xf numFmtId="171" fontId="41" fillId="14" borderId="1" xfId="0" applyNumberFormat="1" applyFont="1" applyFill="1" applyBorder="1" applyAlignment="1">
      <alignment horizontal="center"/>
    </xf>
    <xf numFmtId="0" fontId="0" fillId="2" borderId="1" xfId="0" applyFill="1" applyBorder="1"/>
    <xf numFmtId="171" fontId="41" fillId="2" borderId="1" xfId="0" applyNumberFormat="1" applyFont="1" applyFill="1" applyBorder="1" applyAlignment="1">
      <alignment horizontal="center"/>
    </xf>
    <xf numFmtId="0" fontId="1" fillId="14" borderId="9" xfId="0" applyFont="1" applyFill="1" applyBorder="1"/>
    <xf numFmtId="0" fontId="0" fillId="14" borderId="1" xfId="0" applyFill="1" applyBorder="1" applyAlignment="1"/>
    <xf numFmtId="0" fontId="0" fillId="14" borderId="1" xfId="0" applyFont="1" applyFill="1" applyBorder="1" applyAlignment="1">
      <alignment vertical="center"/>
    </xf>
    <xf numFmtId="0" fontId="0" fillId="14" borderId="9" xfId="0" applyFill="1" applyBorder="1" applyAlignment="1">
      <alignment vertical="center"/>
    </xf>
    <xf numFmtId="0" fontId="0" fillId="14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5" fillId="13" borderId="1" xfId="0" applyFont="1" applyFill="1" applyBorder="1" applyAlignment="1">
      <alignment vertical="center"/>
    </xf>
    <xf numFmtId="0" fontId="5" fillId="13" borderId="1" xfId="0" applyFont="1" applyFill="1" applyBorder="1" applyAlignment="1"/>
    <xf numFmtId="0" fontId="0" fillId="14" borderId="1" xfId="0" applyFont="1" applyFill="1" applyBorder="1" applyAlignment="1">
      <alignment horizontal="center" vertical="center"/>
    </xf>
    <xf numFmtId="10" fontId="45" fillId="4" borderId="1" xfId="0" applyNumberFormat="1" applyFont="1" applyFill="1" applyBorder="1"/>
    <xf numFmtId="0" fontId="45" fillId="4" borderId="1" xfId="0" applyFont="1" applyFill="1" applyBorder="1"/>
    <xf numFmtId="3" fontId="45" fillId="4" borderId="1" xfId="0" applyNumberFormat="1" applyFont="1" applyFill="1" applyBorder="1"/>
    <xf numFmtId="171" fontId="45" fillId="4" borderId="1" xfId="0" applyNumberFormat="1" applyFont="1" applyFill="1" applyBorder="1"/>
    <xf numFmtId="167" fontId="41" fillId="14" borderId="1" xfId="1" applyNumberFormat="1" applyFont="1" applyFill="1" applyBorder="1" applyAlignment="1">
      <alignment horizontal="center"/>
    </xf>
    <xf numFmtId="167" fontId="41" fillId="2" borderId="1" xfId="1" applyNumberFormat="1" applyFont="1" applyFill="1" applyBorder="1" applyAlignment="1">
      <alignment horizontal="center"/>
    </xf>
    <xf numFmtId="167" fontId="45" fillId="4" borderId="1" xfId="1" applyNumberFormat="1" applyFont="1" applyFill="1" applyBorder="1"/>
    <xf numFmtId="0" fontId="5" fillId="12" borderId="1" xfId="0" applyFont="1" applyFill="1" applyBorder="1"/>
    <xf numFmtId="171" fontId="45" fillId="12" borderId="1" xfId="0" applyNumberFormat="1" applyFont="1" applyFill="1" applyBorder="1"/>
    <xf numFmtId="167" fontId="45" fillId="12" borderId="1" xfId="1" applyNumberFormat="1" applyFont="1" applyFill="1" applyBorder="1"/>
  </cellXfs>
  <cellStyles count="10">
    <cellStyle name="Comma 2" xfId="4"/>
    <cellStyle name="Currency" xfId="1" builtinId="4"/>
    <cellStyle name="Currency 2" xfId="5"/>
    <cellStyle name="Currency 3" xfId="7"/>
    <cellStyle name="Normal" xfId="0" builtinId="0"/>
    <cellStyle name="Normal 2" xfId="3"/>
    <cellStyle name="Normal 2 2" xfId="8"/>
    <cellStyle name="Normal 3" xfId="6"/>
    <cellStyle name="Percent" xfId="2" builtinId="5"/>
    <cellStyle name="Percent 2" xfId="9"/>
  </cellStyles>
  <dxfs count="3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Monthly Revenue &amp; Cost Projections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Overview!$A$199</c:f>
              <c:strCache>
                <c:ptCount val="1"/>
                <c:pt idx="0">
                  <c:v>Cash 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Overview!$B$196:$Y$196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Overview!$B$199:$Y$199</c:f>
              <c:numCache>
                <c:formatCode>_("$"* #,##0_);_("$"* \(#,##0\);_("$"* "-"??_);_(@_)</c:formatCode>
                <c:ptCount val="24"/>
                <c:pt idx="0">
                  <c:v>-2772.8080622995876</c:v>
                </c:pt>
                <c:pt idx="1">
                  <c:v>-8495.4264009772487</c:v>
                </c:pt>
                <c:pt idx="2">
                  <c:v>-8495.4264009772487</c:v>
                </c:pt>
                <c:pt idx="3">
                  <c:v>-12083.58260803176</c:v>
                </c:pt>
                <c:pt idx="4">
                  <c:v>-13948.087876011605</c:v>
                </c:pt>
                <c:pt idx="5">
                  <c:v>-9310.7745457321726</c:v>
                </c:pt>
                <c:pt idx="6">
                  <c:v>-12898.930752786684</c:v>
                </c:pt>
                <c:pt idx="7">
                  <c:v>-13948.087876011605</c:v>
                </c:pt>
                <c:pt idx="8">
                  <c:v>-9310.7745457321726</c:v>
                </c:pt>
                <c:pt idx="9">
                  <c:v>-12898.930752786684</c:v>
                </c:pt>
                <c:pt idx="10">
                  <c:v>-8598.1950679493057</c:v>
                </c:pt>
                <c:pt idx="11">
                  <c:v>1358.5497785921525</c:v>
                </c:pt>
                <c:pt idx="12">
                  <c:v>2071.1292563750176</c:v>
                </c:pt>
                <c:pt idx="13">
                  <c:v>10978.716979691555</c:v>
                </c:pt>
                <c:pt idx="14">
                  <c:v>10978.716979691555</c:v>
                </c:pt>
                <c:pt idx="15">
                  <c:v>10978.716979691555</c:v>
                </c:pt>
                <c:pt idx="16">
                  <c:v>10978.716979691555</c:v>
                </c:pt>
                <c:pt idx="17">
                  <c:v>10978.716979691555</c:v>
                </c:pt>
                <c:pt idx="18">
                  <c:v>10978.716979691555</c:v>
                </c:pt>
                <c:pt idx="19">
                  <c:v>10978.716979691555</c:v>
                </c:pt>
                <c:pt idx="20">
                  <c:v>10978.716979691555</c:v>
                </c:pt>
                <c:pt idx="21">
                  <c:v>10978.716979691555</c:v>
                </c:pt>
                <c:pt idx="22">
                  <c:v>10978.716979691555</c:v>
                </c:pt>
                <c:pt idx="23">
                  <c:v>16524.333104290734</c:v>
                </c:pt>
              </c:numCache>
            </c:numRef>
          </c:val>
        </c:ser>
        <c:ser>
          <c:idx val="0"/>
          <c:order val="0"/>
          <c:tx>
            <c:strRef>
              <c:f>Overview!$A$197</c:f>
              <c:strCache>
                <c:ptCount val="1"/>
                <c:pt idx="0">
                  <c:v>Monthly Costs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Overview!$B$196:$Y$196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Overview!$B$197:$Y$197</c:f>
              <c:numCache>
                <c:formatCode>_("$"* #,##0_);_("$"* \(#,##0\);_("$"* "-"??_);_(@_)</c:formatCode>
                <c:ptCount val="24"/>
                <c:pt idx="0">
                  <c:v>2772.8080622995876</c:v>
                </c:pt>
                <c:pt idx="1">
                  <c:v>8495.4264009772487</c:v>
                </c:pt>
                <c:pt idx="2">
                  <c:v>8495.4264009772487</c:v>
                </c:pt>
                <c:pt idx="3">
                  <c:v>12083.58260803176</c:v>
                </c:pt>
                <c:pt idx="4">
                  <c:v>13948.087876011605</c:v>
                </c:pt>
                <c:pt idx="5">
                  <c:v>9310.7745457321726</c:v>
                </c:pt>
                <c:pt idx="6">
                  <c:v>12898.930752786684</c:v>
                </c:pt>
                <c:pt idx="7">
                  <c:v>13948.087876011605</c:v>
                </c:pt>
                <c:pt idx="8">
                  <c:v>9310.7745457321726</c:v>
                </c:pt>
                <c:pt idx="9">
                  <c:v>12898.930752786684</c:v>
                </c:pt>
                <c:pt idx="10">
                  <c:v>11449.691174225072</c:v>
                </c:pt>
                <c:pt idx="11">
                  <c:v>12898.930752786684</c:v>
                </c:pt>
                <c:pt idx="12">
                  <c:v>15037.847381279586</c:v>
                </c:pt>
                <c:pt idx="13">
                  <c:v>17536.244083066118</c:v>
                </c:pt>
                <c:pt idx="14">
                  <c:v>17536.244083066118</c:v>
                </c:pt>
                <c:pt idx="15">
                  <c:v>17536.244083066118</c:v>
                </c:pt>
                <c:pt idx="16">
                  <c:v>17536.244083066118</c:v>
                </c:pt>
                <c:pt idx="17">
                  <c:v>17536.244083066118</c:v>
                </c:pt>
                <c:pt idx="18">
                  <c:v>17536.244083066118</c:v>
                </c:pt>
                <c:pt idx="19">
                  <c:v>17536.244083066118</c:v>
                </c:pt>
                <c:pt idx="20">
                  <c:v>17536.244083066118</c:v>
                </c:pt>
                <c:pt idx="21">
                  <c:v>17536.244083066118</c:v>
                </c:pt>
                <c:pt idx="22">
                  <c:v>17536.244083066118</c:v>
                </c:pt>
                <c:pt idx="23">
                  <c:v>11990.627958466939</c:v>
                </c:pt>
              </c:numCache>
            </c:numRef>
          </c:val>
        </c:ser>
        <c:ser>
          <c:idx val="1"/>
          <c:order val="1"/>
          <c:tx>
            <c:strRef>
              <c:f>Overview!$A$198</c:f>
              <c:strCache>
                <c:ptCount val="1"/>
                <c:pt idx="0">
                  <c:v>Monthly Revenue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numRef>
              <c:f>Overview!$B$196:$Y$196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Overview!$B$198:$Y$198</c:f>
              <c:numCache>
                <c:formatCode>_("$"* #,##0_);_("$"* \(#,##0\);_("$"* "-"??_);_(@_)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2851.4961062757675</c:v>
                </c:pt>
                <c:pt idx="11">
                  <c:v>14257.480531378837</c:v>
                </c:pt>
                <c:pt idx="12">
                  <c:v>17108.976637654603</c:v>
                </c:pt>
                <c:pt idx="13">
                  <c:v>28514.961062757673</c:v>
                </c:pt>
                <c:pt idx="14">
                  <c:v>28514.961062757673</c:v>
                </c:pt>
                <c:pt idx="15">
                  <c:v>28514.961062757673</c:v>
                </c:pt>
                <c:pt idx="16">
                  <c:v>28514.961062757673</c:v>
                </c:pt>
                <c:pt idx="17">
                  <c:v>28514.961062757673</c:v>
                </c:pt>
                <c:pt idx="18">
                  <c:v>28514.961062757673</c:v>
                </c:pt>
                <c:pt idx="19">
                  <c:v>28514.961062757673</c:v>
                </c:pt>
                <c:pt idx="20">
                  <c:v>28514.961062757673</c:v>
                </c:pt>
                <c:pt idx="21">
                  <c:v>28514.961062757673</c:v>
                </c:pt>
                <c:pt idx="22">
                  <c:v>28514.961062757673</c:v>
                </c:pt>
                <c:pt idx="23">
                  <c:v>28514.961062757673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226124464"/>
        <c:axId val="226126816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Overview!$A$200</c15:sqref>
                        </c15:formulaRef>
                      </c:ext>
                    </c:extLst>
                    <c:strCache>
                      <c:ptCount val="1"/>
                      <c:pt idx="0">
                        <c:v>Cumulative Costs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solidFill>
                      <a:srgbClr val="C00000"/>
                    </a:solidFill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Overview!$B$196:$Y$196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Overview!$B$200:$Y$200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24"/>
                      <c:pt idx="0">
                        <c:v>2772.8080622995876</c:v>
                      </c:pt>
                      <c:pt idx="1">
                        <c:v>11268.234463276836</c:v>
                      </c:pt>
                      <c:pt idx="2">
                        <c:v>19763.660864254085</c:v>
                      </c:pt>
                      <c:pt idx="3">
                        <c:v>31847.243472285845</c:v>
                      </c:pt>
                      <c:pt idx="4">
                        <c:v>45795.331348297448</c:v>
                      </c:pt>
                      <c:pt idx="5">
                        <c:v>55106.105894029621</c:v>
                      </c:pt>
                      <c:pt idx="6">
                        <c:v>68005.036646816297</c:v>
                      </c:pt>
                      <c:pt idx="7">
                        <c:v>81953.1245228279</c:v>
                      </c:pt>
                      <c:pt idx="8">
                        <c:v>91263.899068560073</c:v>
                      </c:pt>
                      <c:pt idx="9">
                        <c:v>104162.82982134676</c:v>
                      </c:pt>
                      <c:pt idx="10">
                        <c:v>115612.52099557183</c:v>
                      </c:pt>
                      <c:pt idx="11">
                        <c:v>128511.45174835852</c:v>
                      </c:pt>
                      <c:pt idx="12">
                        <c:v>143549.29912963812</c:v>
                      </c:pt>
                      <c:pt idx="13">
                        <c:v>161085.54321270424</c:v>
                      </c:pt>
                      <c:pt idx="14">
                        <c:v>178621.78729577037</c:v>
                      </c:pt>
                      <c:pt idx="15">
                        <c:v>196158.03137883649</c:v>
                      </c:pt>
                      <c:pt idx="16">
                        <c:v>213694.27546190261</c:v>
                      </c:pt>
                      <c:pt idx="17">
                        <c:v>231230.51954496873</c:v>
                      </c:pt>
                      <c:pt idx="18">
                        <c:v>248766.76362803485</c:v>
                      </c:pt>
                      <c:pt idx="19">
                        <c:v>266303.00771110097</c:v>
                      </c:pt>
                      <c:pt idx="20">
                        <c:v>283839.2517941671</c:v>
                      </c:pt>
                      <c:pt idx="21">
                        <c:v>301375.49587723322</c:v>
                      </c:pt>
                      <c:pt idx="22">
                        <c:v>318911.73996029934</c:v>
                      </c:pt>
                      <c:pt idx="23">
                        <c:v>330902.36791876628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Overview!$A$201</c15:sqref>
                        </c15:formulaRef>
                      </c:ext>
                    </c:extLst>
                    <c:strCache>
                      <c:ptCount val="1"/>
                      <c:pt idx="0">
                        <c:v>Cumulative Revenue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solidFill>
                      <a:srgbClr val="92D05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Overview!$B$196:$Y$196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Overview!$B$201:$Y$201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2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2851.4961062757675</c:v>
                      </c:pt>
                      <c:pt idx="11">
                        <c:v>17108.976637654603</c:v>
                      </c:pt>
                      <c:pt idx="12">
                        <c:v>34217.953275309206</c:v>
                      </c:pt>
                      <c:pt idx="13">
                        <c:v>62732.914338066883</c:v>
                      </c:pt>
                      <c:pt idx="14">
                        <c:v>91247.87540082456</c:v>
                      </c:pt>
                      <c:pt idx="15">
                        <c:v>119762.83646358224</c:v>
                      </c:pt>
                      <c:pt idx="16">
                        <c:v>148277.79752633991</c:v>
                      </c:pt>
                      <c:pt idx="17">
                        <c:v>176792.75858909759</c:v>
                      </c:pt>
                      <c:pt idx="18">
                        <c:v>205307.71965185527</c:v>
                      </c:pt>
                      <c:pt idx="19">
                        <c:v>233822.68071461294</c:v>
                      </c:pt>
                      <c:pt idx="20">
                        <c:v>262337.64177737059</c:v>
                      </c:pt>
                      <c:pt idx="21">
                        <c:v>290852.60284012824</c:v>
                      </c:pt>
                      <c:pt idx="22">
                        <c:v>319367.56390288589</c:v>
                      </c:pt>
                      <c:pt idx="23">
                        <c:v>347882.52496564353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22612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26126816"/>
        <c:crosses val="autoZero"/>
        <c:auto val="1"/>
        <c:lblAlgn val="ctr"/>
        <c:lblOffset val="100"/>
        <c:noMultiLvlLbl val="0"/>
      </c:catAx>
      <c:valAx>
        <c:axId val="22612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2612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Cumulative Costs &amp; Revenue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226123288"/>
        <c:axId val="22613034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Overview!$A$197</c15:sqref>
                        </c15:formulaRef>
                      </c:ext>
                    </c:extLst>
                    <c:strCache>
                      <c:ptCount val="1"/>
                      <c:pt idx="0">
                        <c:v>Monthly Costs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Overview!$B$196:$Y$196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Overview!$B$197:$Y$197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24"/>
                      <c:pt idx="0">
                        <c:v>2772.8080622995876</c:v>
                      </c:pt>
                      <c:pt idx="1">
                        <c:v>8495.4264009772487</c:v>
                      </c:pt>
                      <c:pt idx="2">
                        <c:v>8495.4264009772487</c:v>
                      </c:pt>
                      <c:pt idx="3">
                        <c:v>12083.58260803176</c:v>
                      </c:pt>
                      <c:pt idx="4">
                        <c:v>13948.087876011605</c:v>
                      </c:pt>
                      <c:pt idx="5">
                        <c:v>9310.7745457321726</c:v>
                      </c:pt>
                      <c:pt idx="6">
                        <c:v>12898.930752786684</c:v>
                      </c:pt>
                      <c:pt idx="7">
                        <c:v>13948.087876011605</c:v>
                      </c:pt>
                      <c:pt idx="8">
                        <c:v>9310.7745457321726</c:v>
                      </c:pt>
                      <c:pt idx="9">
                        <c:v>12898.930752786684</c:v>
                      </c:pt>
                      <c:pt idx="10">
                        <c:v>11449.691174225072</c:v>
                      </c:pt>
                      <c:pt idx="11">
                        <c:v>12898.930752786684</c:v>
                      </c:pt>
                      <c:pt idx="12">
                        <c:v>15037.847381279586</c:v>
                      </c:pt>
                      <c:pt idx="13">
                        <c:v>17536.244083066118</c:v>
                      </c:pt>
                      <c:pt idx="14">
                        <c:v>17536.244083066118</c:v>
                      </c:pt>
                      <c:pt idx="15">
                        <c:v>17536.244083066118</c:v>
                      </c:pt>
                      <c:pt idx="16">
                        <c:v>17536.244083066118</c:v>
                      </c:pt>
                      <c:pt idx="17">
                        <c:v>17536.244083066118</c:v>
                      </c:pt>
                      <c:pt idx="18">
                        <c:v>17536.244083066118</c:v>
                      </c:pt>
                      <c:pt idx="19">
                        <c:v>17536.244083066118</c:v>
                      </c:pt>
                      <c:pt idx="20">
                        <c:v>17536.244083066118</c:v>
                      </c:pt>
                      <c:pt idx="21">
                        <c:v>17536.244083066118</c:v>
                      </c:pt>
                      <c:pt idx="22">
                        <c:v>17536.244083066118</c:v>
                      </c:pt>
                      <c:pt idx="23">
                        <c:v>11990.627958466939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Overview!$A$198</c15:sqref>
                        </c15:formulaRef>
                      </c:ext>
                    </c:extLst>
                    <c:strCache>
                      <c:ptCount val="1"/>
                      <c:pt idx="0">
                        <c:v>Monthly Revenue</c:v>
                      </c:pt>
                    </c:strCache>
                  </c:strRef>
                </c:tx>
                <c:spPr>
                  <a:solidFill>
                    <a:srgbClr val="92D050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Overview!$B$196:$Y$196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Overview!$B$198:$Y$198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2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2851.4961062757675</c:v>
                      </c:pt>
                      <c:pt idx="11">
                        <c:v>14257.480531378837</c:v>
                      </c:pt>
                      <c:pt idx="12">
                        <c:v>17108.976637654603</c:v>
                      </c:pt>
                      <c:pt idx="13">
                        <c:v>28514.961062757673</c:v>
                      </c:pt>
                      <c:pt idx="14">
                        <c:v>28514.961062757673</c:v>
                      </c:pt>
                      <c:pt idx="15">
                        <c:v>28514.961062757673</c:v>
                      </c:pt>
                      <c:pt idx="16">
                        <c:v>28514.961062757673</c:v>
                      </c:pt>
                      <c:pt idx="17">
                        <c:v>28514.961062757673</c:v>
                      </c:pt>
                      <c:pt idx="18">
                        <c:v>28514.961062757673</c:v>
                      </c:pt>
                      <c:pt idx="19">
                        <c:v>28514.961062757673</c:v>
                      </c:pt>
                      <c:pt idx="20">
                        <c:v>28514.961062757673</c:v>
                      </c:pt>
                      <c:pt idx="21">
                        <c:v>28514.961062757673</c:v>
                      </c:pt>
                      <c:pt idx="22">
                        <c:v>28514.961062757673</c:v>
                      </c:pt>
                      <c:pt idx="23">
                        <c:v>28514.961062757673</c:v>
                      </c:pt>
                    </c:numCache>
                  </c:numRef>
                </c:val>
              </c15:ser>
            </c15:filteredBarSeries>
          </c:ext>
        </c:extLst>
      </c:barChart>
      <c:lineChart>
        <c:grouping val="standard"/>
        <c:varyColors val="0"/>
        <c:ser>
          <c:idx val="3"/>
          <c:order val="3"/>
          <c:tx>
            <c:strRef>
              <c:f>Overview!$A$200</c:f>
              <c:strCache>
                <c:ptCount val="1"/>
                <c:pt idx="0">
                  <c:v>Cumulative Costs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Overview!$B$196:$Y$196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Overview!$B$200:$Y$200</c:f>
              <c:numCache>
                <c:formatCode>_("$"* #,##0_);_("$"* \(#,##0\);_("$"* "-"??_);_(@_)</c:formatCode>
                <c:ptCount val="24"/>
                <c:pt idx="0">
                  <c:v>2772.8080622995876</c:v>
                </c:pt>
                <c:pt idx="1">
                  <c:v>11268.234463276836</c:v>
                </c:pt>
                <c:pt idx="2">
                  <c:v>19763.660864254085</c:v>
                </c:pt>
                <c:pt idx="3">
                  <c:v>31847.243472285845</c:v>
                </c:pt>
                <c:pt idx="4">
                  <c:v>45795.331348297448</c:v>
                </c:pt>
                <c:pt idx="5">
                  <c:v>55106.105894029621</c:v>
                </c:pt>
                <c:pt idx="6">
                  <c:v>68005.036646816297</c:v>
                </c:pt>
                <c:pt idx="7">
                  <c:v>81953.1245228279</c:v>
                </c:pt>
                <c:pt idx="8">
                  <c:v>91263.899068560073</c:v>
                </c:pt>
                <c:pt idx="9">
                  <c:v>104162.82982134676</c:v>
                </c:pt>
                <c:pt idx="10">
                  <c:v>115612.52099557183</c:v>
                </c:pt>
                <c:pt idx="11">
                  <c:v>128511.45174835852</c:v>
                </c:pt>
                <c:pt idx="12">
                  <c:v>143549.29912963812</c:v>
                </c:pt>
                <c:pt idx="13">
                  <c:v>161085.54321270424</c:v>
                </c:pt>
                <c:pt idx="14">
                  <c:v>178621.78729577037</c:v>
                </c:pt>
                <c:pt idx="15">
                  <c:v>196158.03137883649</c:v>
                </c:pt>
                <c:pt idx="16">
                  <c:v>213694.27546190261</c:v>
                </c:pt>
                <c:pt idx="17">
                  <c:v>231230.51954496873</c:v>
                </c:pt>
                <c:pt idx="18">
                  <c:v>248766.76362803485</c:v>
                </c:pt>
                <c:pt idx="19">
                  <c:v>266303.00771110097</c:v>
                </c:pt>
                <c:pt idx="20">
                  <c:v>283839.2517941671</c:v>
                </c:pt>
                <c:pt idx="21">
                  <c:v>301375.49587723322</c:v>
                </c:pt>
                <c:pt idx="22">
                  <c:v>318911.73996029934</c:v>
                </c:pt>
                <c:pt idx="23">
                  <c:v>330902.36791876628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Overview!$A$201</c:f>
              <c:strCache>
                <c:ptCount val="1"/>
                <c:pt idx="0">
                  <c:v>Cumulative Revenue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Overview!$B$196:$Y$196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Overview!$B$201:$Y$201</c:f>
              <c:numCache>
                <c:formatCode>_("$"* #,##0_);_("$"* \(#,##0\);_("$"* "-"??_);_(@_)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2851.4961062757675</c:v>
                </c:pt>
                <c:pt idx="11">
                  <c:v>17108.976637654603</c:v>
                </c:pt>
                <c:pt idx="12">
                  <c:v>34217.953275309206</c:v>
                </c:pt>
                <c:pt idx="13">
                  <c:v>62732.914338066883</c:v>
                </c:pt>
                <c:pt idx="14">
                  <c:v>91247.87540082456</c:v>
                </c:pt>
                <c:pt idx="15">
                  <c:v>119762.83646358224</c:v>
                </c:pt>
                <c:pt idx="16">
                  <c:v>148277.79752633991</c:v>
                </c:pt>
                <c:pt idx="17">
                  <c:v>176792.75858909759</c:v>
                </c:pt>
                <c:pt idx="18">
                  <c:v>205307.71965185527</c:v>
                </c:pt>
                <c:pt idx="19">
                  <c:v>233822.68071461294</c:v>
                </c:pt>
                <c:pt idx="20">
                  <c:v>262337.64177737059</c:v>
                </c:pt>
                <c:pt idx="21">
                  <c:v>290852.60284012824</c:v>
                </c:pt>
                <c:pt idx="22">
                  <c:v>319367.56390288589</c:v>
                </c:pt>
                <c:pt idx="23">
                  <c:v>347882.52496564353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6123288"/>
        <c:axId val="226130344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Overview!$A$199</c15:sqref>
                        </c15:formulaRef>
                      </c:ext>
                    </c:extLst>
                    <c:strCache>
                      <c:ptCount val="1"/>
                      <c:pt idx="0">
                        <c:v>Cash Flow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Overview!$B$196:$Y$196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Overview!$B$199:$Y$199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24"/>
                      <c:pt idx="0">
                        <c:v>-2772.8080622995876</c:v>
                      </c:pt>
                      <c:pt idx="1">
                        <c:v>-8495.4264009772487</c:v>
                      </c:pt>
                      <c:pt idx="2">
                        <c:v>-8495.4264009772487</c:v>
                      </c:pt>
                      <c:pt idx="3">
                        <c:v>-12083.58260803176</c:v>
                      </c:pt>
                      <c:pt idx="4">
                        <c:v>-13948.087876011605</c:v>
                      </c:pt>
                      <c:pt idx="5">
                        <c:v>-9310.7745457321726</c:v>
                      </c:pt>
                      <c:pt idx="6">
                        <c:v>-12898.930752786684</c:v>
                      </c:pt>
                      <c:pt idx="7">
                        <c:v>-13948.087876011605</c:v>
                      </c:pt>
                      <c:pt idx="8">
                        <c:v>-9310.7745457321726</c:v>
                      </c:pt>
                      <c:pt idx="9">
                        <c:v>-12898.930752786684</c:v>
                      </c:pt>
                      <c:pt idx="10">
                        <c:v>-8598.1950679493057</c:v>
                      </c:pt>
                      <c:pt idx="11">
                        <c:v>1358.5497785921525</c:v>
                      </c:pt>
                      <c:pt idx="12">
                        <c:v>2071.1292563750176</c:v>
                      </c:pt>
                      <c:pt idx="13">
                        <c:v>10978.716979691555</c:v>
                      </c:pt>
                      <c:pt idx="14">
                        <c:v>10978.716979691555</c:v>
                      </c:pt>
                      <c:pt idx="15">
                        <c:v>10978.716979691555</c:v>
                      </c:pt>
                      <c:pt idx="16">
                        <c:v>10978.716979691555</c:v>
                      </c:pt>
                      <c:pt idx="17">
                        <c:v>10978.716979691555</c:v>
                      </c:pt>
                      <c:pt idx="18">
                        <c:v>10978.716979691555</c:v>
                      </c:pt>
                      <c:pt idx="19">
                        <c:v>10978.716979691555</c:v>
                      </c:pt>
                      <c:pt idx="20">
                        <c:v>10978.716979691555</c:v>
                      </c:pt>
                      <c:pt idx="21">
                        <c:v>10978.716979691555</c:v>
                      </c:pt>
                      <c:pt idx="22">
                        <c:v>10978.716979691555</c:v>
                      </c:pt>
                      <c:pt idx="23">
                        <c:v>16524.333104290734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226123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26130344"/>
        <c:crosses val="autoZero"/>
        <c:auto val="1"/>
        <c:lblAlgn val="ctr"/>
        <c:lblOffset val="100"/>
        <c:noMultiLvlLbl val="0"/>
      </c:catAx>
      <c:valAx>
        <c:axId val="22613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26123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190499</xdr:colOff>
      <xdr:row>3</xdr:row>
      <xdr:rowOff>0</xdr:rowOff>
    </xdr:from>
    <xdr:to>
      <xdr:col>10</xdr:col>
      <xdr:colOff>701386</xdr:colOff>
      <xdr:row>19</xdr:row>
      <xdr:rowOff>111703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</xdr:row>
      <xdr:rowOff>7794</xdr:rowOff>
    </xdr:from>
    <xdr:to>
      <xdr:col>17</xdr:col>
      <xdr:colOff>389660</xdr:colOff>
      <xdr:row>19</xdr:row>
      <xdr:rowOff>119497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AppData/Roaming/Microsoft/Excel/1925%20Vine%2023MAY201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~1/AppData/Local/Temp/Budget%20construction-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Kitengela/KITENGELA%20PROJECT%20PROJECTIONS%20-%20JUNE2016%20-%20DRAF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ing Summary"/>
      <sheetName val="P&amp;L Projections"/>
      <sheetName val="Rennovation Budget Dashboard"/>
      <sheetName val="Building Layout"/>
      <sheetName val="Loan Calculator"/>
      <sheetName val="Rennovation Cost Build"/>
      <sheetName val="Setup"/>
    </sheetNames>
    <sheetDataSet>
      <sheetData sheetId="0"/>
      <sheetData sheetId="1"/>
      <sheetData sheetId="2">
        <row r="4">
          <cell r="D4" t="str">
            <v>1925 Vine Street Rennovation</v>
          </cell>
        </row>
      </sheetData>
      <sheetData sheetId="3"/>
      <sheetData sheetId="4">
        <row r="4">
          <cell r="E4">
            <v>800000</v>
          </cell>
        </row>
        <row r="5">
          <cell r="E5">
            <v>0.06</v>
          </cell>
        </row>
        <row r="6">
          <cell r="E6">
            <v>20</v>
          </cell>
        </row>
        <row r="7">
          <cell r="E7">
            <v>42370</v>
          </cell>
        </row>
        <row r="10">
          <cell r="E10">
            <v>240</v>
          </cell>
        </row>
        <row r="12">
          <cell r="E12">
            <v>1375547.6322780983</v>
          </cell>
        </row>
        <row r="15">
          <cell r="B15" t="str">
            <v>No.</v>
          </cell>
          <cell r="C15" t="str">
            <v>Payment Date</v>
          </cell>
          <cell r="D15" t="str">
            <v>Beginning Balance</v>
          </cell>
          <cell r="E15" t="str">
            <v>Payment</v>
          </cell>
          <cell r="F15" t="str">
            <v>Principal</v>
          </cell>
          <cell r="G15" t="str">
            <v>Interest</v>
          </cell>
          <cell r="H15" t="str">
            <v>Ending Balance</v>
          </cell>
        </row>
      </sheetData>
      <sheetData sheetId="5"/>
      <sheetData sheetId="6">
        <row r="7">
          <cell r="B7" t="str">
            <v>Basement</v>
          </cell>
          <cell r="D7" t="str">
            <v>Unit 101</v>
          </cell>
          <cell r="F7" t="str">
            <v>GENERAL REQUIRMENTS</v>
          </cell>
        </row>
        <row r="8">
          <cell r="B8" t="str">
            <v>Floor 1</v>
          </cell>
          <cell r="D8" t="str">
            <v>Unit 102</v>
          </cell>
          <cell r="F8" t="str">
            <v>SITE PREP</v>
          </cell>
        </row>
        <row r="9">
          <cell r="B9" t="str">
            <v>Floor 2</v>
          </cell>
          <cell r="D9" t="str">
            <v>Unit 103</v>
          </cell>
          <cell r="F9" t="str">
            <v>UTILITIES</v>
          </cell>
        </row>
        <row r="10">
          <cell r="B10" t="str">
            <v>Floor 3</v>
          </cell>
          <cell r="D10" t="str">
            <v>Unit 201</v>
          </cell>
          <cell r="F10" t="str">
            <v>OTHER MASONRY &amp; MECHANICAL</v>
          </cell>
        </row>
        <row r="11">
          <cell r="B11" t="str">
            <v>Floor 4</v>
          </cell>
          <cell r="D11" t="str">
            <v>Unit 202</v>
          </cell>
          <cell r="F11" t="str">
            <v>ROUGH FRAMING</v>
          </cell>
        </row>
        <row r="12">
          <cell r="B12" t="str">
            <v>Floor 5</v>
          </cell>
          <cell r="D12" t="str">
            <v>Unit 203</v>
          </cell>
          <cell r="F12" t="str">
            <v>ROOFING</v>
          </cell>
        </row>
        <row r="13">
          <cell r="B13" t="str">
            <v>Alley Entrance</v>
          </cell>
          <cell r="D13" t="str">
            <v>Unit 204</v>
          </cell>
          <cell r="F13" t="str">
            <v>WINDOWS/EXTERIOR DOORS</v>
          </cell>
        </row>
        <row r="14">
          <cell r="B14" t="str">
            <v>Vine Street Entrance</v>
          </cell>
          <cell r="D14" t="str">
            <v>Unit 301</v>
          </cell>
          <cell r="F14" t="str">
            <v>PLUMBING</v>
          </cell>
        </row>
        <row r="15">
          <cell r="B15" t="str">
            <v>Roof</v>
          </cell>
          <cell r="D15" t="str">
            <v>Unit 302</v>
          </cell>
          <cell r="F15" t="str">
            <v xml:space="preserve">ELECTRICAL </v>
          </cell>
        </row>
        <row r="16">
          <cell r="B16" t="str">
            <v>Building Wide</v>
          </cell>
          <cell r="D16" t="str">
            <v>Unit 303</v>
          </cell>
          <cell r="F16" t="str">
            <v xml:space="preserve">HVAC </v>
          </cell>
        </row>
        <row r="17">
          <cell r="D17" t="str">
            <v>Unit 304</v>
          </cell>
          <cell r="F17" t="str">
            <v>INSULATION &amp; AIR SEALING</v>
          </cell>
        </row>
        <row r="18">
          <cell r="D18" t="str">
            <v>Unit 401</v>
          </cell>
          <cell r="F18" t="str">
            <v>DRYWALL/PLASTER</v>
          </cell>
        </row>
        <row r="19">
          <cell r="D19" t="str">
            <v>Unit 402</v>
          </cell>
          <cell r="F19" t="str">
            <v>INTERIOR FINISH</v>
          </cell>
        </row>
        <row r="20">
          <cell r="D20" t="str">
            <v>Unit 403</v>
          </cell>
          <cell r="F20" t="str">
            <v>Kitchen &amp; Bath</v>
          </cell>
        </row>
        <row r="21">
          <cell r="D21" t="str">
            <v>Unit 404</v>
          </cell>
          <cell r="F21" t="str">
            <v>Appliances</v>
          </cell>
        </row>
        <row r="22">
          <cell r="D22" t="str">
            <v>Unit 501</v>
          </cell>
        </row>
        <row r="23">
          <cell r="D23" t="str">
            <v>Unit 502</v>
          </cell>
        </row>
        <row r="24">
          <cell r="D24" t="str">
            <v>Hallway</v>
          </cell>
        </row>
        <row r="25">
          <cell r="D25" t="str">
            <v>Mechanical Room</v>
          </cell>
        </row>
        <row r="26">
          <cell r="D26" t="str">
            <v>Washing Machine Room</v>
          </cell>
        </row>
        <row r="27">
          <cell r="D27" t="str">
            <v>Storage Room</v>
          </cell>
        </row>
        <row r="28">
          <cell r="D28" t="str">
            <v>No Specific Room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IGN BUILD BUDGET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Hard Construction Costs OHTC"/>
      <sheetName val="Overview"/>
      <sheetName val="Construction Estimate"/>
      <sheetName val="Hard Construction OHTC"/>
      <sheetName val="Hard Construction Costs"/>
      <sheetName val="Rennovation Budget Dashboard"/>
      <sheetName val="Rennovation Cost Build"/>
      <sheetName val="MortgageAmortization"/>
      <sheetName val="ResourcesAndTips"/>
      <sheetName val="Equity Calculations"/>
      <sheetName val="Sheet2"/>
      <sheetName val="Sheet1"/>
      <sheetName val="ROI"/>
    </sheetNames>
    <sheetDataSet>
      <sheetData sheetId="0"/>
      <sheetData sheetId="1"/>
      <sheetData sheetId="2">
        <row r="11">
          <cell r="B11">
            <v>0.02</v>
          </cell>
        </row>
      </sheetData>
      <sheetData sheetId="3"/>
      <sheetData sheetId="4"/>
      <sheetData sheetId="5">
        <row r="9">
          <cell r="J9">
            <v>4600000</v>
          </cell>
        </row>
      </sheetData>
      <sheetData sheetId="6">
        <row r="4">
          <cell r="H4">
            <v>0</v>
          </cell>
        </row>
        <row r="5">
          <cell r="D5">
            <v>202000</v>
          </cell>
        </row>
      </sheetData>
      <sheetData sheetId="7"/>
      <sheetData sheetId="8">
        <row r="10">
          <cell r="J10">
            <v>83326933.520000011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4"/>
  <sheetViews>
    <sheetView tabSelected="1" zoomScale="110" zoomScaleNormal="110" workbookViewId="0">
      <selection activeCell="C2" sqref="C2"/>
    </sheetView>
  </sheetViews>
  <sheetFormatPr defaultRowHeight="15" x14ac:dyDescent="0.25"/>
  <cols>
    <col min="1" max="1" width="29.85546875" customWidth="1"/>
    <col min="2" max="2" width="16.140625" customWidth="1"/>
    <col min="3" max="3" width="16.7109375" customWidth="1"/>
    <col min="4" max="4" width="16.28515625" customWidth="1"/>
    <col min="5" max="5" width="15.140625" customWidth="1"/>
    <col min="6" max="6" width="14.42578125" customWidth="1"/>
    <col min="7" max="7" width="14" customWidth="1"/>
    <col min="8" max="11" width="13.42578125" bestFit="1" customWidth="1"/>
    <col min="12" max="12" width="15" customWidth="1"/>
    <col min="13" max="14" width="13.42578125" bestFit="1" customWidth="1"/>
    <col min="15" max="24" width="13.7109375" bestFit="1" customWidth="1"/>
    <col min="25" max="25" width="14" customWidth="1"/>
    <col min="26" max="26" width="15.5703125" customWidth="1"/>
    <col min="27" max="27" width="16.42578125" style="6" bestFit="1" customWidth="1"/>
    <col min="28" max="28" width="15.140625" style="6" bestFit="1" customWidth="1"/>
    <col min="29" max="29" width="12.85546875" style="6" customWidth="1"/>
    <col min="30" max="30" width="15.28515625" style="6" bestFit="1" customWidth="1"/>
    <col min="31" max="16384" width="9.140625" style="6"/>
  </cols>
  <sheetData>
    <row r="1" spans="1:27" ht="26.25" x14ac:dyDescent="0.4">
      <c r="A1" s="257" t="s">
        <v>246</v>
      </c>
      <c r="B1" s="237">
        <f>AA49+AA56</f>
        <v>38</v>
      </c>
      <c r="C1" s="1"/>
    </row>
    <row r="2" spans="1:27" x14ac:dyDescent="0.25">
      <c r="A2" s="258" t="s">
        <v>247</v>
      </c>
      <c r="B2" s="259">
        <f>AA49</f>
        <v>12</v>
      </c>
      <c r="C2" s="1"/>
    </row>
    <row r="3" spans="1:27" x14ac:dyDescent="0.25">
      <c r="A3" s="258" t="s">
        <v>248</v>
      </c>
      <c r="B3" s="259">
        <f>AA56</f>
        <v>26</v>
      </c>
      <c r="C3" s="1"/>
    </row>
    <row r="4" spans="1:27" ht="15.75" thickBot="1" x14ac:dyDescent="0.3">
      <c r="A4" s="1"/>
      <c r="B4" s="1"/>
      <c r="C4" s="1"/>
    </row>
    <row r="5" spans="1:27" x14ac:dyDescent="0.25">
      <c r="A5" s="243" t="s">
        <v>1</v>
      </c>
      <c r="B5" s="244"/>
      <c r="C5" s="245" t="s">
        <v>207</v>
      </c>
      <c r="D5" s="246" t="s">
        <v>6</v>
      </c>
      <c r="AA5"/>
    </row>
    <row r="6" spans="1:27" x14ac:dyDescent="0.25">
      <c r="A6" s="247" t="s">
        <v>15</v>
      </c>
      <c r="B6" s="238"/>
      <c r="C6" s="239">
        <v>2183</v>
      </c>
      <c r="D6" s="248">
        <v>1</v>
      </c>
      <c r="AA6"/>
    </row>
    <row r="7" spans="1:27" x14ac:dyDescent="0.25">
      <c r="A7" s="249" t="s">
        <v>208</v>
      </c>
      <c r="B7" s="240"/>
      <c r="C7" s="241">
        <f>'Hard Construction Costs'!G80</f>
        <v>14963500</v>
      </c>
      <c r="D7" s="250">
        <f>C7/$C$6</f>
        <v>6854.5579477782867</v>
      </c>
      <c r="AA7"/>
    </row>
    <row r="8" spans="1:27" x14ac:dyDescent="0.25">
      <c r="A8" s="249" t="s">
        <v>204</v>
      </c>
      <c r="B8" s="242">
        <v>0.1</v>
      </c>
      <c r="C8" s="241">
        <f>$C$7*B8</f>
        <v>1496350</v>
      </c>
      <c r="D8" s="250">
        <f t="shared" ref="D8:D18" si="0">C8/$C$6</f>
        <v>685.45579477782871</v>
      </c>
      <c r="F8" s="11"/>
      <c r="G8" s="11"/>
      <c r="H8" s="11"/>
      <c r="I8" s="11"/>
      <c r="J8" s="11"/>
      <c r="K8" s="11"/>
      <c r="AA8"/>
    </row>
    <row r="9" spans="1:27" ht="15.75" x14ac:dyDescent="0.25">
      <c r="A9" s="249" t="s">
        <v>241</v>
      </c>
      <c r="B9" s="242">
        <v>0.02</v>
      </c>
      <c r="C9" s="241">
        <f t="shared" ref="C9:C15" si="1">$C$7*B9</f>
        <v>299270</v>
      </c>
      <c r="D9" s="250">
        <f t="shared" si="0"/>
        <v>137.09115895556573</v>
      </c>
      <c r="F9" s="11"/>
      <c r="G9" s="12"/>
      <c r="H9" s="13"/>
      <c r="I9" s="11"/>
      <c r="J9" s="11"/>
      <c r="K9" s="11"/>
      <c r="AA9"/>
    </row>
    <row r="10" spans="1:27" ht="15.75" x14ac:dyDescent="0.25">
      <c r="A10" s="249" t="s">
        <v>240</v>
      </c>
      <c r="B10" s="242">
        <v>0.02</v>
      </c>
      <c r="C10" s="241">
        <f t="shared" si="1"/>
        <v>299270</v>
      </c>
      <c r="D10" s="250">
        <f t="shared" si="0"/>
        <v>137.09115895556573</v>
      </c>
      <c r="F10" s="11"/>
      <c r="G10" s="12"/>
      <c r="H10" s="13"/>
      <c r="I10" s="11"/>
      <c r="J10" s="11"/>
      <c r="K10" s="11"/>
      <c r="AA10"/>
    </row>
    <row r="11" spans="1:27" ht="15.75" x14ac:dyDescent="0.25">
      <c r="A11" s="249" t="s">
        <v>239</v>
      </c>
      <c r="B11" s="242">
        <v>0.03</v>
      </c>
      <c r="C11" s="241">
        <f t="shared" si="1"/>
        <v>448905</v>
      </c>
      <c r="D11" s="250">
        <f t="shared" si="0"/>
        <v>205.6367384333486</v>
      </c>
      <c r="F11" s="11"/>
      <c r="G11" s="12"/>
      <c r="H11" s="13"/>
      <c r="I11" s="11"/>
      <c r="J11" s="11"/>
      <c r="K11" s="11"/>
      <c r="AA11"/>
    </row>
    <row r="12" spans="1:27" ht="15.75" x14ac:dyDescent="0.25">
      <c r="A12" s="249" t="s">
        <v>238</v>
      </c>
      <c r="B12" s="242">
        <v>0.01</v>
      </c>
      <c r="C12" s="241">
        <f t="shared" si="1"/>
        <v>149635</v>
      </c>
      <c r="D12" s="250">
        <f t="shared" si="0"/>
        <v>68.545579477782866</v>
      </c>
      <c r="F12" s="11"/>
      <c r="G12" s="12"/>
      <c r="H12" s="13"/>
      <c r="I12" s="11"/>
      <c r="J12" s="11"/>
      <c r="K12" s="11"/>
      <c r="AA12"/>
    </row>
    <row r="13" spans="1:27" ht="15.75" x14ac:dyDescent="0.25">
      <c r="A13" s="249" t="s">
        <v>12</v>
      </c>
      <c r="B13" s="242">
        <v>0.03</v>
      </c>
      <c r="C13" s="241">
        <f t="shared" si="1"/>
        <v>448905</v>
      </c>
      <c r="D13" s="250">
        <f t="shared" si="0"/>
        <v>205.6367384333486</v>
      </c>
      <c r="F13" s="11"/>
      <c r="G13" s="12"/>
      <c r="H13" s="13"/>
      <c r="I13" s="11"/>
      <c r="J13" s="11"/>
      <c r="K13" s="11"/>
      <c r="AA13"/>
    </row>
    <row r="14" spans="1:27" ht="15.75" x14ac:dyDescent="0.25">
      <c r="A14" s="249" t="s">
        <v>205</v>
      </c>
      <c r="B14" s="242">
        <v>0.06</v>
      </c>
      <c r="C14" s="241">
        <f t="shared" si="1"/>
        <v>897810</v>
      </c>
      <c r="D14" s="250">
        <f t="shared" si="0"/>
        <v>411.27347686669719</v>
      </c>
      <c r="F14" s="11"/>
      <c r="G14" s="12"/>
      <c r="H14" s="13"/>
      <c r="I14" s="11"/>
      <c r="J14" s="11"/>
      <c r="K14" s="11"/>
      <c r="AA14"/>
    </row>
    <row r="15" spans="1:27" ht="15.75" x14ac:dyDescent="0.25">
      <c r="A15" s="249" t="s">
        <v>206</v>
      </c>
      <c r="B15" s="242">
        <v>0.03</v>
      </c>
      <c r="C15" s="241">
        <f t="shared" si="1"/>
        <v>448905</v>
      </c>
      <c r="D15" s="250">
        <f t="shared" si="0"/>
        <v>205.6367384333486</v>
      </c>
      <c r="F15" s="11"/>
      <c r="G15" s="12"/>
      <c r="H15" s="13"/>
      <c r="I15" s="11"/>
      <c r="J15" s="11"/>
      <c r="K15" s="11"/>
      <c r="AA15"/>
    </row>
    <row r="16" spans="1:27" ht="15.75" x14ac:dyDescent="0.25">
      <c r="A16" s="253" t="s">
        <v>209</v>
      </c>
      <c r="B16" s="3"/>
      <c r="C16" s="255">
        <f>SUM(C7:C15)</f>
        <v>19452550</v>
      </c>
      <c r="D16" s="256">
        <f t="shared" si="0"/>
        <v>8910.9253321117721</v>
      </c>
      <c r="F16" s="11"/>
      <c r="G16" s="12"/>
      <c r="H16" s="13"/>
      <c r="I16" s="11"/>
      <c r="J16" s="11"/>
      <c r="K16" s="11"/>
      <c r="AA16"/>
    </row>
    <row r="17" spans="1:28" ht="15.75" x14ac:dyDescent="0.25">
      <c r="A17" s="251"/>
      <c r="B17" s="2"/>
      <c r="C17" s="2"/>
      <c r="D17" s="252"/>
      <c r="F17" s="11"/>
      <c r="G17" s="12"/>
      <c r="H17" s="13"/>
      <c r="I17" s="11"/>
      <c r="J17" s="11"/>
      <c r="K17" s="11"/>
      <c r="AA17"/>
    </row>
    <row r="18" spans="1:28" ht="15.75" x14ac:dyDescent="0.25">
      <c r="A18" s="253" t="s">
        <v>210</v>
      </c>
      <c r="B18" s="254">
        <v>0.6</v>
      </c>
      <c r="C18" s="255">
        <f>C16*B18</f>
        <v>11671530</v>
      </c>
      <c r="D18" s="256">
        <f t="shared" si="0"/>
        <v>5346.5551992670635</v>
      </c>
      <c r="E18" s="11"/>
      <c r="F18" s="12"/>
      <c r="G18" s="13"/>
      <c r="H18" s="11"/>
      <c r="I18" s="11"/>
      <c r="J18" s="11"/>
    </row>
    <row r="19" spans="1:28" x14ac:dyDescent="0.25">
      <c r="A19" s="251"/>
      <c r="B19" s="16"/>
      <c r="C19" s="16"/>
      <c r="D19" s="252"/>
    </row>
    <row r="20" spans="1:28" x14ac:dyDescent="0.25">
      <c r="A20" s="276" t="s">
        <v>2</v>
      </c>
      <c r="B20" s="277"/>
      <c r="C20" s="278">
        <f>C16*(1+B18)</f>
        <v>31124080</v>
      </c>
      <c r="D20" s="279">
        <f t="shared" ref="D20:D26" si="2">C20/$C$6</f>
        <v>14257.480531378837</v>
      </c>
    </row>
    <row r="21" spans="1:28" x14ac:dyDescent="0.25">
      <c r="A21" s="263" t="s">
        <v>235</v>
      </c>
      <c r="B21" s="264">
        <v>0.2</v>
      </c>
      <c r="C21" s="265">
        <f>C20*B21</f>
        <v>6224816</v>
      </c>
      <c r="D21" s="266">
        <f t="shared" si="2"/>
        <v>2851.4961062757675</v>
      </c>
    </row>
    <row r="22" spans="1:28" x14ac:dyDescent="0.25">
      <c r="A22" s="263" t="s">
        <v>231</v>
      </c>
      <c r="B22" s="264"/>
      <c r="C22" s="265"/>
      <c r="D22" s="266"/>
    </row>
    <row r="23" spans="1:28" x14ac:dyDescent="0.25">
      <c r="A23" s="249"/>
      <c r="B23" s="242"/>
      <c r="C23" s="197"/>
      <c r="D23" s="250"/>
    </row>
    <row r="24" spans="1:28" x14ac:dyDescent="0.25">
      <c r="A24" s="260" t="s">
        <v>229</v>
      </c>
      <c r="B24" s="261">
        <v>1</v>
      </c>
      <c r="C24" s="267">
        <f>C20*B24</f>
        <v>31124080</v>
      </c>
      <c r="D24" s="262">
        <f t="shared" si="2"/>
        <v>14257.480531378837</v>
      </c>
    </row>
    <row r="25" spans="1:28" x14ac:dyDescent="0.25">
      <c r="A25" s="268" t="s">
        <v>230</v>
      </c>
      <c r="B25" s="269"/>
      <c r="C25" s="270">
        <f>C20-C24</f>
        <v>0</v>
      </c>
      <c r="D25" s="271">
        <f t="shared" si="2"/>
        <v>0</v>
      </c>
    </row>
    <row r="26" spans="1:28" ht="15.75" thickBot="1" x14ac:dyDescent="0.3">
      <c r="A26" s="272" t="s">
        <v>236</v>
      </c>
      <c r="B26" s="273">
        <v>0</v>
      </c>
      <c r="C26" s="274">
        <f>B26*C25</f>
        <v>0</v>
      </c>
      <c r="D26" s="275">
        <f t="shared" si="2"/>
        <v>0</v>
      </c>
    </row>
    <row r="27" spans="1:28" x14ac:dyDescent="0.25">
      <c r="A27" s="10"/>
      <c r="B27" s="14"/>
      <c r="C27" s="1"/>
      <c r="E27" s="11"/>
      <c r="F27" s="11"/>
      <c r="G27" s="11"/>
      <c r="H27" s="11"/>
      <c r="I27" s="11"/>
      <c r="J27" s="11"/>
    </row>
    <row r="28" spans="1:28" x14ac:dyDescent="0.25">
      <c r="A28" s="15" t="s">
        <v>226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8"/>
    </row>
    <row r="29" spans="1:28" x14ac:dyDescent="0.25">
      <c r="A29" s="33" t="s">
        <v>0</v>
      </c>
      <c r="B29" s="38">
        <v>0</v>
      </c>
      <c r="C29" s="38">
        <v>1</v>
      </c>
      <c r="D29" s="38">
        <v>2</v>
      </c>
      <c r="E29" s="38">
        <v>3</v>
      </c>
      <c r="F29" s="38">
        <v>4</v>
      </c>
      <c r="G29" s="38">
        <v>5</v>
      </c>
      <c r="H29" s="38">
        <v>6</v>
      </c>
      <c r="I29" s="38">
        <v>7</v>
      </c>
      <c r="J29" s="38">
        <v>8</v>
      </c>
      <c r="K29" s="38">
        <v>9</v>
      </c>
      <c r="L29" s="38">
        <v>10</v>
      </c>
      <c r="M29" s="38">
        <v>11</v>
      </c>
      <c r="N29" s="38">
        <v>12</v>
      </c>
      <c r="O29" s="38">
        <v>13</v>
      </c>
      <c r="P29" s="38">
        <v>14</v>
      </c>
      <c r="Q29" s="38">
        <v>15</v>
      </c>
      <c r="R29" s="38">
        <v>16</v>
      </c>
      <c r="S29" s="38">
        <v>17</v>
      </c>
      <c r="T29" s="38">
        <v>18</v>
      </c>
      <c r="U29" s="38">
        <v>19</v>
      </c>
      <c r="V29" s="38">
        <v>20</v>
      </c>
      <c r="W29" s="38">
        <v>21</v>
      </c>
      <c r="X29" s="38">
        <v>22</v>
      </c>
      <c r="Y29" s="38">
        <v>23</v>
      </c>
      <c r="Z29" s="38">
        <v>24</v>
      </c>
      <c r="AA29" s="193" t="s">
        <v>13</v>
      </c>
      <c r="AB29" s="193" t="s">
        <v>242</v>
      </c>
    </row>
    <row r="30" spans="1:28" x14ac:dyDescent="0.25">
      <c r="A30" s="5" t="s">
        <v>222</v>
      </c>
      <c r="B30" s="289"/>
      <c r="C30" s="289"/>
      <c r="D30" s="289"/>
      <c r="E30" s="289"/>
      <c r="F30" s="289"/>
      <c r="G30" s="289"/>
      <c r="H30" s="289"/>
      <c r="I30" s="289"/>
      <c r="J30" s="289"/>
      <c r="K30" s="289"/>
      <c r="L30" s="289"/>
      <c r="M30" s="289"/>
      <c r="N30" s="289"/>
      <c r="O30" s="289"/>
      <c r="P30" s="289"/>
      <c r="Q30" s="289"/>
      <c r="R30" s="289"/>
      <c r="S30" s="289"/>
      <c r="T30" s="289"/>
      <c r="U30" s="289"/>
      <c r="V30" s="289"/>
      <c r="W30" s="289"/>
      <c r="X30" s="289"/>
      <c r="Y30" s="289"/>
      <c r="Z30" s="289"/>
      <c r="AA30" s="290"/>
    </row>
    <row r="31" spans="1:28" x14ac:dyDescent="0.25">
      <c r="A31" s="292" t="s">
        <v>153</v>
      </c>
      <c r="B31" s="289"/>
      <c r="C31" s="291">
        <v>1</v>
      </c>
      <c r="D31" s="291"/>
      <c r="E31" s="291"/>
      <c r="F31" s="291">
        <v>1</v>
      </c>
      <c r="G31" s="291"/>
      <c r="H31" s="291"/>
      <c r="I31" s="291">
        <v>1</v>
      </c>
      <c r="J31" s="289"/>
      <c r="K31" s="289"/>
      <c r="L31" s="289"/>
      <c r="M31" s="289"/>
      <c r="N31" s="289"/>
      <c r="O31" s="289"/>
      <c r="P31" s="289"/>
      <c r="Q31" s="289"/>
      <c r="R31" s="289"/>
      <c r="S31" s="289"/>
      <c r="T31" s="289"/>
      <c r="U31" s="289"/>
      <c r="V31" s="289"/>
      <c r="W31" s="289"/>
      <c r="X31" s="289"/>
      <c r="Y31" s="289"/>
      <c r="Z31" s="289"/>
      <c r="AA31" s="290">
        <f t="shared" ref="AA31:AA35" si="3">SUM(C31:Z31)</f>
        <v>3</v>
      </c>
    </row>
    <row r="32" spans="1:28" x14ac:dyDescent="0.25">
      <c r="A32" s="292" t="s">
        <v>154</v>
      </c>
      <c r="B32" s="289"/>
      <c r="C32" s="291"/>
      <c r="D32" s="291">
        <v>1</v>
      </c>
      <c r="E32" s="291"/>
      <c r="F32" s="291"/>
      <c r="G32" s="291">
        <v>1</v>
      </c>
      <c r="H32" s="291"/>
      <c r="I32" s="291"/>
      <c r="J32" s="291">
        <v>1</v>
      </c>
      <c r="K32" s="291"/>
      <c r="L32" s="291"/>
      <c r="M32" s="289"/>
      <c r="N32" s="289"/>
      <c r="O32" s="289"/>
      <c r="P32" s="289"/>
      <c r="Q32" s="289"/>
      <c r="R32" s="289"/>
      <c r="S32" s="289"/>
      <c r="T32" s="289"/>
      <c r="U32" s="289"/>
      <c r="V32" s="289"/>
      <c r="W32" s="289"/>
      <c r="X32" s="289"/>
      <c r="Y32" s="289"/>
      <c r="Z32" s="289"/>
      <c r="AA32" s="290">
        <f t="shared" si="3"/>
        <v>3</v>
      </c>
    </row>
    <row r="33" spans="1:27" x14ac:dyDescent="0.25">
      <c r="A33" s="292" t="s">
        <v>155</v>
      </c>
      <c r="B33" s="289"/>
      <c r="C33" s="291"/>
      <c r="D33" s="291"/>
      <c r="E33" s="291">
        <v>1</v>
      </c>
      <c r="F33" s="291"/>
      <c r="G33" s="291"/>
      <c r="H33" s="291">
        <v>1</v>
      </c>
      <c r="I33" s="291"/>
      <c r="J33" s="291"/>
      <c r="K33" s="291">
        <v>1</v>
      </c>
      <c r="L33" s="291"/>
      <c r="M33" s="289"/>
      <c r="N33" s="289"/>
      <c r="O33" s="289"/>
      <c r="P33" s="289"/>
      <c r="Q33" s="289"/>
      <c r="R33" s="289"/>
      <c r="S33" s="289"/>
      <c r="T33" s="289"/>
      <c r="U33" s="289"/>
      <c r="V33" s="289"/>
      <c r="W33" s="289"/>
      <c r="X33" s="289"/>
      <c r="Y33" s="289"/>
      <c r="Z33" s="289"/>
      <c r="AA33" s="290">
        <f t="shared" si="3"/>
        <v>3</v>
      </c>
    </row>
    <row r="34" spans="1:27" x14ac:dyDescent="0.25">
      <c r="A34" s="292" t="s">
        <v>156</v>
      </c>
      <c r="B34" s="289"/>
      <c r="C34" s="291"/>
      <c r="D34" s="291"/>
      <c r="E34" s="291"/>
      <c r="F34" s="291">
        <v>1</v>
      </c>
      <c r="G34" s="291"/>
      <c r="H34" s="291"/>
      <c r="I34" s="291">
        <v>1</v>
      </c>
      <c r="J34" s="291"/>
      <c r="K34" s="291"/>
      <c r="L34" s="291">
        <v>1</v>
      </c>
      <c r="M34" s="289"/>
      <c r="N34" s="289"/>
      <c r="O34" s="289"/>
      <c r="P34" s="289"/>
      <c r="Q34" s="289"/>
      <c r="R34" s="289"/>
      <c r="S34" s="289"/>
      <c r="T34" s="289"/>
      <c r="U34" s="289"/>
      <c r="V34" s="289"/>
      <c r="W34" s="289"/>
      <c r="X34" s="289"/>
      <c r="Y34" s="289"/>
      <c r="Z34" s="289"/>
      <c r="AA34" s="290">
        <f t="shared" si="3"/>
        <v>3</v>
      </c>
    </row>
    <row r="35" spans="1:27" x14ac:dyDescent="0.25">
      <c r="A35" s="293" t="s">
        <v>13</v>
      </c>
      <c r="B35" s="294">
        <f>SUM(B31:B34)</f>
        <v>0</v>
      </c>
      <c r="C35" s="294">
        <f>SUM(C31:C34)</f>
        <v>1</v>
      </c>
      <c r="D35" s="294">
        <f t="shared" ref="D35:Z35" si="4">SUM(D31:D34)</f>
        <v>1</v>
      </c>
      <c r="E35" s="294">
        <f t="shared" si="4"/>
        <v>1</v>
      </c>
      <c r="F35" s="294">
        <f t="shared" si="4"/>
        <v>2</v>
      </c>
      <c r="G35" s="294">
        <f t="shared" si="4"/>
        <v>1</v>
      </c>
      <c r="H35" s="294">
        <f t="shared" si="4"/>
        <v>1</v>
      </c>
      <c r="I35" s="294">
        <f t="shared" si="4"/>
        <v>2</v>
      </c>
      <c r="J35" s="294">
        <f t="shared" si="4"/>
        <v>1</v>
      </c>
      <c r="K35" s="294">
        <f t="shared" si="4"/>
        <v>1</v>
      </c>
      <c r="L35" s="294">
        <f t="shared" si="4"/>
        <v>1</v>
      </c>
      <c r="M35" s="294">
        <f t="shared" si="4"/>
        <v>0</v>
      </c>
      <c r="N35" s="294">
        <f t="shared" si="4"/>
        <v>0</v>
      </c>
      <c r="O35" s="294">
        <f t="shared" si="4"/>
        <v>0</v>
      </c>
      <c r="P35" s="294">
        <f t="shared" si="4"/>
        <v>0</v>
      </c>
      <c r="Q35" s="294">
        <f t="shared" si="4"/>
        <v>0</v>
      </c>
      <c r="R35" s="294">
        <f t="shared" si="4"/>
        <v>0</v>
      </c>
      <c r="S35" s="294">
        <f t="shared" si="4"/>
        <v>0</v>
      </c>
      <c r="T35" s="294">
        <f t="shared" si="4"/>
        <v>0</v>
      </c>
      <c r="U35" s="294">
        <f t="shared" si="4"/>
        <v>0</v>
      </c>
      <c r="V35" s="294">
        <f t="shared" si="4"/>
        <v>0</v>
      </c>
      <c r="W35" s="294">
        <f t="shared" si="4"/>
        <v>0</v>
      </c>
      <c r="X35" s="294">
        <f t="shared" si="4"/>
        <v>0</v>
      </c>
      <c r="Y35" s="294">
        <f t="shared" si="4"/>
        <v>0</v>
      </c>
      <c r="Z35" s="294">
        <f t="shared" si="4"/>
        <v>0</v>
      </c>
      <c r="AA35" s="293">
        <f t="shared" si="3"/>
        <v>12</v>
      </c>
    </row>
    <row r="37" spans="1:27" x14ac:dyDescent="0.25">
      <c r="A37" s="284" t="s">
        <v>225</v>
      </c>
      <c r="B37" s="285"/>
      <c r="C37" s="288"/>
      <c r="D37" s="288"/>
      <c r="E37" s="288"/>
      <c r="F37" s="288"/>
      <c r="G37" s="288"/>
      <c r="H37" s="288"/>
      <c r="I37" s="288"/>
      <c r="J37" s="288"/>
      <c r="K37" s="288"/>
      <c r="L37" s="288"/>
      <c r="M37" s="288"/>
      <c r="N37" s="288"/>
      <c r="O37" s="288"/>
      <c r="P37" s="288"/>
      <c r="Q37" s="288"/>
      <c r="R37" s="288"/>
      <c r="S37" s="288"/>
      <c r="T37" s="288"/>
      <c r="U37" s="288"/>
      <c r="V37" s="288"/>
      <c r="W37" s="288"/>
      <c r="X37" s="288"/>
      <c r="Y37" s="288"/>
      <c r="Z37" s="288"/>
      <c r="AA37" s="295"/>
    </row>
    <row r="38" spans="1:27" x14ac:dyDescent="0.25">
      <c r="A38" s="287" t="s">
        <v>153</v>
      </c>
      <c r="B38" s="285"/>
      <c r="C38" s="288"/>
      <c r="D38" s="288"/>
      <c r="E38" s="288"/>
      <c r="F38" s="288"/>
      <c r="G38" s="288"/>
      <c r="H38" s="288"/>
      <c r="I38" s="288"/>
      <c r="J38" s="288"/>
      <c r="K38" s="288"/>
      <c r="L38" s="288">
        <v>1</v>
      </c>
      <c r="M38" s="288"/>
      <c r="N38" s="288">
        <v>1</v>
      </c>
      <c r="O38" s="288"/>
      <c r="P38" s="288">
        <v>1</v>
      </c>
      <c r="Q38" s="288"/>
      <c r="R38" s="288">
        <v>1</v>
      </c>
      <c r="S38" s="288"/>
      <c r="T38" s="288">
        <v>1</v>
      </c>
      <c r="U38" s="288"/>
      <c r="V38" s="288">
        <v>1</v>
      </c>
      <c r="W38" s="288"/>
      <c r="X38" s="288">
        <v>1</v>
      </c>
      <c r="Y38" s="288"/>
      <c r="Z38" s="288"/>
      <c r="AA38" s="286">
        <f t="shared" ref="AA38:AA42" si="5">SUM(C38:Z38)</f>
        <v>7</v>
      </c>
    </row>
    <row r="39" spans="1:27" x14ac:dyDescent="0.25">
      <c r="A39" s="287" t="s">
        <v>154</v>
      </c>
      <c r="B39" s="285"/>
      <c r="C39" s="288"/>
      <c r="D39" s="288"/>
      <c r="E39" s="288"/>
      <c r="F39" s="288"/>
      <c r="G39" s="288"/>
      <c r="H39" s="288"/>
      <c r="I39" s="288"/>
      <c r="J39" s="288"/>
      <c r="K39" s="288"/>
      <c r="L39" s="288"/>
      <c r="M39" s="288">
        <v>1</v>
      </c>
      <c r="N39" s="288"/>
      <c r="O39" s="288">
        <v>1</v>
      </c>
      <c r="P39" s="288"/>
      <c r="Q39" s="288">
        <v>1</v>
      </c>
      <c r="R39" s="288"/>
      <c r="S39" s="288">
        <v>1</v>
      </c>
      <c r="T39" s="288"/>
      <c r="U39" s="288">
        <v>1</v>
      </c>
      <c r="V39" s="288"/>
      <c r="W39" s="288">
        <v>1</v>
      </c>
      <c r="X39" s="288"/>
      <c r="Y39" s="288">
        <v>1</v>
      </c>
      <c r="Z39" s="288"/>
      <c r="AA39" s="286">
        <f t="shared" si="5"/>
        <v>7</v>
      </c>
    </row>
    <row r="40" spans="1:27" x14ac:dyDescent="0.25">
      <c r="A40" s="287" t="s">
        <v>155</v>
      </c>
      <c r="B40" s="285"/>
      <c r="C40" s="288"/>
      <c r="D40" s="288"/>
      <c r="E40" s="288"/>
      <c r="F40" s="288"/>
      <c r="G40" s="288"/>
      <c r="H40" s="288"/>
      <c r="I40" s="288"/>
      <c r="J40" s="288"/>
      <c r="K40" s="288"/>
      <c r="L40" s="288"/>
      <c r="M40" s="288"/>
      <c r="N40" s="288">
        <v>1</v>
      </c>
      <c r="O40" s="288"/>
      <c r="P40" s="288">
        <v>1</v>
      </c>
      <c r="Q40" s="288"/>
      <c r="R40" s="288">
        <v>1</v>
      </c>
      <c r="S40" s="288"/>
      <c r="T40" s="288">
        <v>1</v>
      </c>
      <c r="U40" s="288"/>
      <c r="V40" s="288">
        <v>1</v>
      </c>
      <c r="W40" s="288"/>
      <c r="X40" s="288">
        <v>1</v>
      </c>
      <c r="Y40" s="288"/>
      <c r="Z40" s="288"/>
      <c r="AA40" s="286">
        <f t="shared" si="5"/>
        <v>6</v>
      </c>
    </row>
    <row r="41" spans="1:27" x14ac:dyDescent="0.25">
      <c r="A41" s="287" t="s">
        <v>156</v>
      </c>
      <c r="B41" s="285"/>
      <c r="C41" s="288"/>
      <c r="D41" s="288"/>
      <c r="E41" s="288"/>
      <c r="F41" s="288"/>
      <c r="G41" s="288"/>
      <c r="H41" s="288"/>
      <c r="I41" s="288"/>
      <c r="J41" s="288"/>
      <c r="K41" s="288"/>
      <c r="L41" s="288"/>
      <c r="M41" s="288"/>
      <c r="N41" s="288"/>
      <c r="O41" s="288">
        <v>1</v>
      </c>
      <c r="P41" s="288"/>
      <c r="Q41" s="288">
        <v>1</v>
      </c>
      <c r="R41" s="288"/>
      <c r="S41" s="288">
        <v>1</v>
      </c>
      <c r="T41" s="288"/>
      <c r="U41" s="288">
        <v>1</v>
      </c>
      <c r="V41" s="288"/>
      <c r="W41" s="288">
        <v>1</v>
      </c>
      <c r="X41" s="288"/>
      <c r="Y41" s="288">
        <v>1</v>
      </c>
      <c r="Z41" s="288"/>
      <c r="AA41" s="286">
        <f t="shared" si="5"/>
        <v>6</v>
      </c>
    </row>
    <row r="42" spans="1:27" x14ac:dyDescent="0.25">
      <c r="A42" s="293" t="s">
        <v>13</v>
      </c>
      <c r="B42" s="294">
        <f>SUM(B38:B41)</f>
        <v>0</v>
      </c>
      <c r="C42" s="294">
        <f>SUM(C38:C41)</f>
        <v>0</v>
      </c>
      <c r="D42" s="294">
        <f>SUM(D38:D41)</f>
        <v>0</v>
      </c>
      <c r="E42" s="294">
        <f>SUM(E38:E41)</f>
        <v>0</v>
      </c>
      <c r="F42" s="294">
        <f>SUM(F38:F41)</f>
        <v>0</v>
      </c>
      <c r="G42" s="294">
        <f>SUM(G38:G41)</f>
        <v>0</v>
      </c>
      <c r="H42" s="294">
        <f>SUM(H38:H41)</f>
        <v>0</v>
      </c>
      <c r="I42" s="294">
        <f>SUM(I38:I41)</f>
        <v>0</v>
      </c>
      <c r="J42" s="294">
        <f>SUM(J38:J41)</f>
        <v>0</v>
      </c>
      <c r="K42" s="294">
        <f>SUM(K38:K41)</f>
        <v>0</v>
      </c>
      <c r="L42" s="294">
        <f>SUM(L38:L41)</f>
        <v>1</v>
      </c>
      <c r="M42" s="294">
        <f>SUM(M38:M41)</f>
        <v>1</v>
      </c>
      <c r="N42" s="294">
        <f>SUM(N38:N41)</f>
        <v>2</v>
      </c>
      <c r="O42" s="294">
        <f>SUM(O38:O41)</f>
        <v>2</v>
      </c>
      <c r="P42" s="294">
        <f>SUM(P38:P41)</f>
        <v>2</v>
      </c>
      <c r="Q42" s="294">
        <f>SUM(Q38:Q41)</f>
        <v>2</v>
      </c>
      <c r="R42" s="294">
        <f>SUM(R38:R41)</f>
        <v>2</v>
      </c>
      <c r="S42" s="294">
        <f>SUM(S38:S41)</f>
        <v>2</v>
      </c>
      <c r="T42" s="294">
        <f>SUM(T38:T41)</f>
        <v>2</v>
      </c>
      <c r="U42" s="294">
        <f>SUM(U38:U41)</f>
        <v>2</v>
      </c>
      <c r="V42" s="294">
        <f>SUM(V38:V41)</f>
        <v>2</v>
      </c>
      <c r="W42" s="294">
        <f>SUM(W38:W41)</f>
        <v>2</v>
      </c>
      <c r="X42" s="294">
        <f>SUM(X38:X41)</f>
        <v>2</v>
      </c>
      <c r="Y42" s="294">
        <f>SUM(Y38:Y41)</f>
        <v>2</v>
      </c>
      <c r="Z42" s="294">
        <f>SUM(Z38:Z41)</f>
        <v>0</v>
      </c>
      <c r="AA42" s="293">
        <f t="shared" si="5"/>
        <v>26</v>
      </c>
    </row>
    <row r="43" spans="1:27" x14ac:dyDescent="0.25">
      <c r="A43" s="144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47"/>
    </row>
    <row r="44" spans="1:27" x14ac:dyDescent="0.25">
      <c r="A44" s="5" t="s">
        <v>223</v>
      </c>
      <c r="B44" s="289"/>
      <c r="C44" s="289"/>
      <c r="D44" s="289"/>
      <c r="E44" s="289"/>
      <c r="F44" s="289"/>
      <c r="G44" s="289"/>
      <c r="H44" s="289"/>
      <c r="I44" s="289"/>
      <c r="J44" s="289"/>
      <c r="K44" s="289"/>
      <c r="L44" s="289"/>
      <c r="M44" s="289"/>
      <c r="N44" s="289"/>
      <c r="O44" s="289"/>
      <c r="P44" s="289"/>
      <c r="Q44" s="289"/>
      <c r="R44" s="289"/>
      <c r="S44" s="289"/>
      <c r="T44" s="289"/>
      <c r="U44" s="289"/>
      <c r="V44" s="289"/>
      <c r="W44" s="289"/>
      <c r="X44" s="289"/>
      <c r="Y44" s="289"/>
      <c r="Z44" s="289"/>
      <c r="AA44" s="290"/>
    </row>
    <row r="45" spans="1:27" x14ac:dyDescent="0.25">
      <c r="A45" s="292" t="s">
        <v>153</v>
      </c>
      <c r="B45" s="289"/>
      <c r="C45" s="291"/>
      <c r="D45" s="291"/>
      <c r="E45" s="291">
        <v>1</v>
      </c>
      <c r="F45" s="291"/>
      <c r="G45" s="291"/>
      <c r="H45" s="291">
        <v>1</v>
      </c>
      <c r="I45" s="291"/>
      <c r="J45" s="289"/>
      <c r="K45" s="289">
        <v>1</v>
      </c>
      <c r="L45" s="289"/>
      <c r="M45" s="289"/>
      <c r="N45" s="289"/>
      <c r="O45" s="289"/>
      <c r="P45" s="289"/>
      <c r="Q45" s="289"/>
      <c r="R45" s="289"/>
      <c r="S45" s="289"/>
      <c r="T45" s="289"/>
      <c r="U45" s="289"/>
      <c r="V45" s="289"/>
      <c r="W45" s="289"/>
      <c r="X45" s="289"/>
      <c r="Y45" s="289"/>
      <c r="Z45" s="289"/>
      <c r="AA45" s="290">
        <f>SUM(C45:Z45)</f>
        <v>3</v>
      </c>
    </row>
    <row r="46" spans="1:27" x14ac:dyDescent="0.25">
      <c r="A46" s="292" t="s">
        <v>154</v>
      </c>
      <c r="B46" s="289"/>
      <c r="C46" s="291"/>
      <c r="D46" s="291"/>
      <c r="E46" s="291"/>
      <c r="F46" s="291">
        <v>1</v>
      </c>
      <c r="G46" s="291"/>
      <c r="H46" s="291"/>
      <c r="I46" s="291">
        <v>1</v>
      </c>
      <c r="J46" s="291"/>
      <c r="K46" s="291"/>
      <c r="L46" s="291">
        <v>1</v>
      </c>
      <c r="M46" s="289"/>
      <c r="N46" s="289"/>
      <c r="O46" s="289"/>
      <c r="P46" s="289"/>
      <c r="Q46" s="289"/>
      <c r="R46" s="289"/>
      <c r="S46" s="289"/>
      <c r="T46" s="289"/>
      <c r="U46" s="289"/>
      <c r="V46" s="289"/>
      <c r="W46" s="289"/>
      <c r="X46" s="289"/>
      <c r="Y46" s="289"/>
      <c r="Z46" s="289"/>
      <c r="AA46" s="290">
        <f>SUM(C46:Z46)</f>
        <v>3</v>
      </c>
    </row>
    <row r="47" spans="1:27" x14ac:dyDescent="0.25">
      <c r="A47" s="292" t="s">
        <v>155</v>
      </c>
      <c r="B47" s="289"/>
      <c r="C47" s="291"/>
      <c r="D47" s="291"/>
      <c r="E47" s="291"/>
      <c r="F47" s="291"/>
      <c r="G47" s="291">
        <v>1</v>
      </c>
      <c r="H47" s="291"/>
      <c r="I47" s="291"/>
      <c r="J47" s="291">
        <v>1</v>
      </c>
      <c r="K47" s="291"/>
      <c r="L47" s="291"/>
      <c r="M47" s="289">
        <v>1</v>
      </c>
      <c r="N47" s="289"/>
      <c r="O47" s="289"/>
      <c r="P47" s="289"/>
      <c r="Q47" s="289"/>
      <c r="R47" s="289"/>
      <c r="S47" s="289"/>
      <c r="T47" s="289"/>
      <c r="U47" s="289"/>
      <c r="V47" s="289"/>
      <c r="W47" s="289"/>
      <c r="X47" s="289"/>
      <c r="Y47" s="289"/>
      <c r="Z47" s="289"/>
      <c r="AA47" s="290">
        <f t="shared" ref="AA47:AA48" si="6">SUM(C47:Z47)</f>
        <v>3</v>
      </c>
    </row>
    <row r="48" spans="1:27" x14ac:dyDescent="0.25">
      <c r="A48" s="292" t="s">
        <v>156</v>
      </c>
      <c r="B48" s="289"/>
      <c r="C48" s="291"/>
      <c r="D48" s="291"/>
      <c r="E48" s="291"/>
      <c r="F48" s="291"/>
      <c r="G48" s="291"/>
      <c r="H48" s="291">
        <v>1</v>
      </c>
      <c r="I48" s="291"/>
      <c r="J48" s="291"/>
      <c r="K48" s="291">
        <v>1</v>
      </c>
      <c r="L48" s="291"/>
      <c r="M48" s="289"/>
      <c r="N48" s="289">
        <v>1</v>
      </c>
      <c r="O48" s="289"/>
      <c r="P48" s="289"/>
      <c r="Q48" s="289"/>
      <c r="R48" s="289"/>
      <c r="S48" s="289"/>
      <c r="T48" s="289"/>
      <c r="U48" s="289"/>
      <c r="V48" s="289"/>
      <c r="W48" s="289"/>
      <c r="X48" s="289"/>
      <c r="Y48" s="289"/>
      <c r="Z48" s="289"/>
      <c r="AA48" s="290">
        <f t="shared" si="6"/>
        <v>3</v>
      </c>
    </row>
    <row r="49" spans="1:27" x14ac:dyDescent="0.25">
      <c r="A49" s="293" t="s">
        <v>13</v>
      </c>
      <c r="B49" s="294">
        <f>SUM(B45:B48)</f>
        <v>0</v>
      </c>
      <c r="C49" s="294">
        <f>SUM(C45:C48)</f>
        <v>0</v>
      </c>
      <c r="D49" s="294">
        <f t="shared" ref="D49:AA49" si="7">SUM(D45:D48)</f>
        <v>0</v>
      </c>
      <c r="E49" s="294">
        <f t="shared" si="7"/>
        <v>1</v>
      </c>
      <c r="F49" s="294">
        <f t="shared" si="7"/>
        <v>1</v>
      </c>
      <c r="G49" s="294">
        <f t="shared" si="7"/>
        <v>1</v>
      </c>
      <c r="H49" s="294">
        <f t="shared" si="7"/>
        <v>2</v>
      </c>
      <c r="I49" s="294">
        <f t="shared" si="7"/>
        <v>1</v>
      </c>
      <c r="J49" s="294">
        <f t="shared" si="7"/>
        <v>1</v>
      </c>
      <c r="K49" s="294">
        <f t="shared" si="7"/>
        <v>2</v>
      </c>
      <c r="L49" s="294">
        <f t="shared" si="7"/>
        <v>1</v>
      </c>
      <c r="M49" s="294">
        <f t="shared" si="7"/>
        <v>1</v>
      </c>
      <c r="N49" s="294">
        <f t="shared" si="7"/>
        <v>1</v>
      </c>
      <c r="O49" s="294">
        <f t="shared" si="7"/>
        <v>0</v>
      </c>
      <c r="P49" s="294">
        <f t="shared" si="7"/>
        <v>0</v>
      </c>
      <c r="Q49" s="294">
        <f t="shared" si="7"/>
        <v>0</v>
      </c>
      <c r="R49" s="294">
        <f t="shared" si="7"/>
        <v>0</v>
      </c>
      <c r="S49" s="294">
        <f t="shared" si="7"/>
        <v>0</v>
      </c>
      <c r="T49" s="294">
        <f t="shared" si="7"/>
        <v>0</v>
      </c>
      <c r="U49" s="294">
        <f t="shared" si="7"/>
        <v>0</v>
      </c>
      <c r="V49" s="294">
        <f t="shared" si="7"/>
        <v>0</v>
      </c>
      <c r="W49" s="294">
        <f t="shared" si="7"/>
        <v>0</v>
      </c>
      <c r="X49" s="294">
        <f t="shared" si="7"/>
        <v>0</v>
      </c>
      <c r="Y49" s="294">
        <f t="shared" si="7"/>
        <v>0</v>
      </c>
      <c r="Z49" s="294">
        <f t="shared" si="7"/>
        <v>0</v>
      </c>
      <c r="AA49" s="293">
        <f t="shared" si="7"/>
        <v>12</v>
      </c>
    </row>
    <row r="50" spans="1:27" x14ac:dyDescent="0.25">
      <c r="A50" s="145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x14ac:dyDescent="0.25">
      <c r="A51" s="284" t="s">
        <v>224</v>
      </c>
      <c r="B51" s="285"/>
      <c r="C51" s="288"/>
      <c r="D51" s="288"/>
      <c r="E51" s="288"/>
      <c r="F51" s="288"/>
      <c r="G51" s="288"/>
      <c r="H51" s="288"/>
      <c r="I51" s="288"/>
      <c r="J51" s="288"/>
      <c r="K51" s="288"/>
      <c r="L51" s="288"/>
      <c r="M51" s="288"/>
      <c r="N51" s="288"/>
      <c r="O51" s="288"/>
      <c r="P51" s="288"/>
      <c r="Q51" s="288"/>
      <c r="R51" s="288"/>
      <c r="S51" s="288"/>
      <c r="T51" s="288"/>
      <c r="U51" s="288"/>
      <c r="V51" s="288"/>
      <c r="W51" s="288"/>
      <c r="X51" s="288"/>
      <c r="Y51" s="288"/>
      <c r="Z51" s="288"/>
      <c r="AA51" s="295"/>
    </row>
    <row r="52" spans="1:27" x14ac:dyDescent="0.25">
      <c r="A52" s="287" t="s">
        <v>153</v>
      </c>
      <c r="B52" s="285"/>
      <c r="C52" s="288"/>
      <c r="D52" s="288"/>
      <c r="E52" s="288"/>
      <c r="F52" s="288"/>
      <c r="G52" s="288"/>
      <c r="H52" s="288"/>
      <c r="I52" s="288"/>
      <c r="J52" s="288"/>
      <c r="K52" s="288"/>
      <c r="L52" s="288"/>
      <c r="M52" s="288">
        <v>1</v>
      </c>
      <c r="N52" s="288"/>
      <c r="O52" s="288">
        <v>1</v>
      </c>
      <c r="P52" s="288"/>
      <c r="Q52" s="288">
        <v>1</v>
      </c>
      <c r="R52" s="288"/>
      <c r="S52" s="288">
        <v>1</v>
      </c>
      <c r="T52" s="288"/>
      <c r="U52" s="288">
        <v>1</v>
      </c>
      <c r="V52" s="288"/>
      <c r="W52" s="288">
        <v>1</v>
      </c>
      <c r="X52" s="288"/>
      <c r="Y52" s="288">
        <v>1</v>
      </c>
      <c r="Z52" s="288"/>
      <c r="AA52" s="286">
        <f t="shared" ref="AA52:AA55" si="8">SUM(C52:Z52)</f>
        <v>7</v>
      </c>
    </row>
    <row r="53" spans="1:27" x14ac:dyDescent="0.25">
      <c r="A53" s="287" t="s">
        <v>154</v>
      </c>
      <c r="B53" s="285"/>
      <c r="C53" s="288"/>
      <c r="D53" s="288"/>
      <c r="E53" s="288"/>
      <c r="F53" s="288"/>
      <c r="G53" s="288"/>
      <c r="H53" s="288"/>
      <c r="I53" s="288"/>
      <c r="J53" s="288"/>
      <c r="K53" s="288"/>
      <c r="L53" s="288"/>
      <c r="M53" s="288"/>
      <c r="N53" s="288">
        <v>1</v>
      </c>
      <c r="O53" s="288"/>
      <c r="P53" s="288">
        <v>1</v>
      </c>
      <c r="Q53" s="288"/>
      <c r="R53" s="288">
        <v>1</v>
      </c>
      <c r="S53" s="288"/>
      <c r="T53" s="288">
        <v>1</v>
      </c>
      <c r="U53" s="288"/>
      <c r="V53" s="288">
        <v>1</v>
      </c>
      <c r="W53" s="288"/>
      <c r="X53" s="288">
        <v>1</v>
      </c>
      <c r="Y53" s="288"/>
      <c r="Z53" s="288">
        <v>1</v>
      </c>
      <c r="AA53" s="286">
        <f t="shared" si="8"/>
        <v>7</v>
      </c>
    </row>
    <row r="54" spans="1:27" x14ac:dyDescent="0.25">
      <c r="A54" s="287" t="s">
        <v>155</v>
      </c>
      <c r="B54" s="285"/>
      <c r="C54" s="288"/>
      <c r="D54" s="288"/>
      <c r="E54" s="288"/>
      <c r="F54" s="288"/>
      <c r="G54" s="288"/>
      <c r="H54" s="288"/>
      <c r="I54" s="288"/>
      <c r="J54" s="288"/>
      <c r="K54" s="288"/>
      <c r="L54" s="288"/>
      <c r="M54" s="288"/>
      <c r="N54" s="288"/>
      <c r="O54" s="288">
        <v>1</v>
      </c>
      <c r="P54" s="288"/>
      <c r="Q54" s="288">
        <v>1</v>
      </c>
      <c r="R54" s="288"/>
      <c r="S54" s="288">
        <v>1</v>
      </c>
      <c r="T54" s="288"/>
      <c r="U54" s="288">
        <v>1</v>
      </c>
      <c r="V54" s="288"/>
      <c r="W54" s="288">
        <v>1</v>
      </c>
      <c r="X54" s="288"/>
      <c r="Y54" s="288">
        <v>1</v>
      </c>
      <c r="Z54" s="288"/>
      <c r="AA54" s="286">
        <f t="shared" si="8"/>
        <v>6</v>
      </c>
    </row>
    <row r="55" spans="1:27" x14ac:dyDescent="0.25">
      <c r="A55" s="287" t="s">
        <v>156</v>
      </c>
      <c r="B55" s="285"/>
      <c r="C55" s="288"/>
      <c r="D55" s="288"/>
      <c r="E55" s="288"/>
      <c r="F55" s="288"/>
      <c r="G55" s="288"/>
      <c r="H55" s="288"/>
      <c r="I55" s="288"/>
      <c r="J55" s="288"/>
      <c r="K55" s="288"/>
      <c r="L55" s="288"/>
      <c r="M55" s="288"/>
      <c r="N55" s="288"/>
      <c r="O55" s="288"/>
      <c r="P55" s="288">
        <v>1</v>
      </c>
      <c r="Q55" s="288"/>
      <c r="R55" s="288">
        <v>1</v>
      </c>
      <c r="S55" s="288"/>
      <c r="T55" s="288">
        <v>1</v>
      </c>
      <c r="U55" s="288"/>
      <c r="V55" s="288">
        <v>1</v>
      </c>
      <c r="W55" s="288"/>
      <c r="X55" s="288">
        <v>1</v>
      </c>
      <c r="Y55" s="288"/>
      <c r="Z55" s="288">
        <v>1</v>
      </c>
      <c r="AA55" s="286">
        <f t="shared" si="8"/>
        <v>6</v>
      </c>
    </row>
    <row r="56" spans="1:27" x14ac:dyDescent="0.25">
      <c r="A56" s="293" t="s">
        <v>13</v>
      </c>
      <c r="B56" s="294">
        <f t="shared" ref="B56:Z56" si="9">SUM(B52:B55)</f>
        <v>0</v>
      </c>
      <c r="C56" s="294">
        <f t="shared" si="9"/>
        <v>0</v>
      </c>
      <c r="D56" s="294">
        <f t="shared" si="9"/>
        <v>0</v>
      </c>
      <c r="E56" s="294">
        <f t="shared" si="9"/>
        <v>0</v>
      </c>
      <c r="F56" s="294">
        <f t="shared" si="9"/>
        <v>0</v>
      </c>
      <c r="G56" s="294">
        <f t="shared" si="9"/>
        <v>0</v>
      </c>
      <c r="H56" s="294">
        <f t="shared" si="9"/>
        <v>0</v>
      </c>
      <c r="I56" s="294">
        <f t="shared" si="9"/>
        <v>0</v>
      </c>
      <c r="J56" s="294">
        <f t="shared" si="9"/>
        <v>0</v>
      </c>
      <c r="K56" s="294">
        <f t="shared" si="9"/>
        <v>0</v>
      </c>
      <c r="L56" s="294">
        <f t="shared" si="9"/>
        <v>0</v>
      </c>
      <c r="M56" s="294">
        <f t="shared" si="9"/>
        <v>1</v>
      </c>
      <c r="N56" s="294">
        <f t="shared" si="9"/>
        <v>1</v>
      </c>
      <c r="O56" s="294">
        <f t="shared" si="9"/>
        <v>2</v>
      </c>
      <c r="P56" s="294">
        <f t="shared" si="9"/>
        <v>2</v>
      </c>
      <c r="Q56" s="294">
        <f t="shared" si="9"/>
        <v>2</v>
      </c>
      <c r="R56" s="294">
        <f t="shared" si="9"/>
        <v>2</v>
      </c>
      <c r="S56" s="294">
        <f t="shared" si="9"/>
        <v>2</v>
      </c>
      <c r="T56" s="294">
        <f t="shared" si="9"/>
        <v>2</v>
      </c>
      <c r="U56" s="294">
        <f t="shared" si="9"/>
        <v>2</v>
      </c>
      <c r="V56" s="294">
        <f t="shared" si="9"/>
        <v>2</v>
      </c>
      <c r="W56" s="294">
        <f t="shared" si="9"/>
        <v>2</v>
      </c>
      <c r="X56" s="294">
        <f t="shared" si="9"/>
        <v>2</v>
      </c>
      <c r="Y56" s="294">
        <f t="shared" si="9"/>
        <v>2</v>
      </c>
      <c r="Z56" s="294">
        <f t="shared" si="9"/>
        <v>2</v>
      </c>
      <c r="AA56" s="293">
        <f t="shared" ref="AA56" si="10">SUM(AA52:AA55)</f>
        <v>26</v>
      </c>
    </row>
    <row r="57" spans="1:27" x14ac:dyDescent="0.25">
      <c r="A57" s="145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hidden="1" x14ac:dyDescent="0.25">
      <c r="A58" s="293"/>
      <c r="B58" s="294"/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  <c r="Z58" s="294"/>
      <c r="AA58" s="293"/>
    </row>
    <row r="59" spans="1:27" hidden="1" x14ac:dyDescent="0.25">
      <c r="A59" s="293"/>
      <c r="B59" s="294"/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  <c r="Z59" s="294"/>
      <c r="AA59" s="293"/>
    </row>
    <row r="60" spans="1:27" hidden="1" x14ac:dyDescent="0.25">
      <c r="A60" s="293" t="s">
        <v>141</v>
      </c>
      <c r="B60" s="294">
        <f>C42+C35</f>
        <v>1</v>
      </c>
      <c r="C60" s="294">
        <f t="shared" ref="C60:Y60" si="11">D42+D35</f>
        <v>1</v>
      </c>
      <c r="D60" s="294">
        <f t="shared" si="11"/>
        <v>1</v>
      </c>
      <c r="E60" s="294">
        <f t="shared" si="11"/>
        <v>2</v>
      </c>
      <c r="F60" s="294">
        <f t="shared" si="11"/>
        <v>1</v>
      </c>
      <c r="G60" s="294">
        <f t="shared" si="11"/>
        <v>1</v>
      </c>
      <c r="H60" s="294">
        <f t="shared" si="11"/>
        <v>2</v>
      </c>
      <c r="I60" s="294">
        <f t="shared" si="11"/>
        <v>1</v>
      </c>
      <c r="J60" s="294">
        <f t="shared" si="11"/>
        <v>1</v>
      </c>
      <c r="K60" s="294">
        <f t="shared" si="11"/>
        <v>2</v>
      </c>
      <c r="L60" s="294">
        <f t="shared" si="11"/>
        <v>1</v>
      </c>
      <c r="M60" s="294">
        <f t="shared" si="11"/>
        <v>2</v>
      </c>
      <c r="N60" s="294">
        <f t="shared" si="11"/>
        <v>2</v>
      </c>
      <c r="O60" s="294">
        <f t="shared" si="11"/>
        <v>2</v>
      </c>
      <c r="P60" s="294">
        <f t="shared" si="11"/>
        <v>2</v>
      </c>
      <c r="Q60" s="294">
        <f t="shared" si="11"/>
        <v>2</v>
      </c>
      <c r="R60" s="294">
        <f t="shared" si="11"/>
        <v>2</v>
      </c>
      <c r="S60" s="294">
        <f t="shared" si="11"/>
        <v>2</v>
      </c>
      <c r="T60" s="294">
        <f t="shared" si="11"/>
        <v>2</v>
      </c>
      <c r="U60" s="294">
        <f t="shared" si="11"/>
        <v>2</v>
      </c>
      <c r="V60" s="294">
        <f t="shared" si="11"/>
        <v>2</v>
      </c>
      <c r="W60" s="294">
        <f t="shared" si="11"/>
        <v>2</v>
      </c>
      <c r="X60" s="294">
        <f t="shared" si="11"/>
        <v>2</v>
      </c>
      <c r="Y60" s="294">
        <f t="shared" si="11"/>
        <v>0</v>
      </c>
      <c r="Z60" s="294"/>
      <c r="AA60" s="293">
        <f>SUM(B60:Z60)</f>
        <v>38</v>
      </c>
    </row>
    <row r="61" spans="1:27" hidden="1" x14ac:dyDescent="0.25">
      <c r="A61" s="293" t="s">
        <v>142</v>
      </c>
      <c r="B61" s="294">
        <f>B42+B35</f>
        <v>0</v>
      </c>
      <c r="C61" s="294">
        <f t="shared" ref="C61:Z61" si="12">C42+C35</f>
        <v>1</v>
      </c>
      <c r="D61" s="294">
        <f t="shared" si="12"/>
        <v>1</v>
      </c>
      <c r="E61" s="294">
        <f t="shared" si="12"/>
        <v>1</v>
      </c>
      <c r="F61" s="294">
        <f t="shared" si="12"/>
        <v>2</v>
      </c>
      <c r="G61" s="294">
        <f t="shared" si="12"/>
        <v>1</v>
      </c>
      <c r="H61" s="294">
        <f t="shared" si="12"/>
        <v>1</v>
      </c>
      <c r="I61" s="294">
        <f t="shared" si="12"/>
        <v>2</v>
      </c>
      <c r="J61" s="294">
        <f t="shared" si="12"/>
        <v>1</v>
      </c>
      <c r="K61" s="294">
        <f t="shared" si="12"/>
        <v>1</v>
      </c>
      <c r="L61" s="294">
        <f t="shared" si="12"/>
        <v>2</v>
      </c>
      <c r="M61" s="294">
        <f t="shared" si="12"/>
        <v>1</v>
      </c>
      <c r="N61" s="294">
        <f t="shared" si="12"/>
        <v>2</v>
      </c>
      <c r="O61" s="294">
        <f t="shared" si="12"/>
        <v>2</v>
      </c>
      <c r="P61" s="294">
        <f t="shared" si="12"/>
        <v>2</v>
      </c>
      <c r="Q61" s="294">
        <f t="shared" si="12"/>
        <v>2</v>
      </c>
      <c r="R61" s="294">
        <f t="shared" si="12"/>
        <v>2</v>
      </c>
      <c r="S61" s="294">
        <f t="shared" si="12"/>
        <v>2</v>
      </c>
      <c r="T61" s="294">
        <f t="shared" si="12"/>
        <v>2</v>
      </c>
      <c r="U61" s="294">
        <f t="shared" si="12"/>
        <v>2</v>
      </c>
      <c r="V61" s="294">
        <f t="shared" si="12"/>
        <v>2</v>
      </c>
      <c r="W61" s="294">
        <f t="shared" si="12"/>
        <v>2</v>
      </c>
      <c r="X61" s="294">
        <f t="shared" si="12"/>
        <v>2</v>
      </c>
      <c r="Y61" s="294">
        <f t="shared" si="12"/>
        <v>2</v>
      </c>
      <c r="Z61" s="294">
        <f t="shared" si="12"/>
        <v>0</v>
      </c>
      <c r="AA61" s="293">
        <f t="shared" ref="AA61:AA63" si="13">SUM(B61:Z61)</f>
        <v>38</v>
      </c>
    </row>
    <row r="62" spans="1:27" hidden="1" x14ac:dyDescent="0.25">
      <c r="A62" s="293" t="s">
        <v>143</v>
      </c>
      <c r="B62" s="294">
        <f>B42+B35</f>
        <v>0</v>
      </c>
      <c r="C62" s="294">
        <f t="shared" ref="C62:Z62" si="14">C42+C35</f>
        <v>1</v>
      </c>
      <c r="D62" s="294">
        <f t="shared" si="14"/>
        <v>1</v>
      </c>
      <c r="E62" s="294">
        <f t="shared" si="14"/>
        <v>1</v>
      </c>
      <c r="F62" s="294">
        <f t="shared" si="14"/>
        <v>2</v>
      </c>
      <c r="G62" s="294">
        <f t="shared" si="14"/>
        <v>1</v>
      </c>
      <c r="H62" s="294">
        <f t="shared" si="14"/>
        <v>1</v>
      </c>
      <c r="I62" s="294">
        <f t="shared" si="14"/>
        <v>2</v>
      </c>
      <c r="J62" s="294">
        <f t="shared" si="14"/>
        <v>1</v>
      </c>
      <c r="K62" s="294">
        <f t="shared" si="14"/>
        <v>1</v>
      </c>
      <c r="L62" s="294">
        <f t="shared" si="14"/>
        <v>2</v>
      </c>
      <c r="M62" s="294">
        <f t="shared" si="14"/>
        <v>1</v>
      </c>
      <c r="N62" s="294">
        <f t="shared" si="14"/>
        <v>2</v>
      </c>
      <c r="O62" s="294">
        <f t="shared" si="14"/>
        <v>2</v>
      </c>
      <c r="P62" s="294">
        <f t="shared" si="14"/>
        <v>2</v>
      </c>
      <c r="Q62" s="294">
        <f t="shared" si="14"/>
        <v>2</v>
      </c>
      <c r="R62" s="294">
        <f t="shared" si="14"/>
        <v>2</v>
      </c>
      <c r="S62" s="294">
        <f t="shared" si="14"/>
        <v>2</v>
      </c>
      <c r="T62" s="294">
        <f t="shared" si="14"/>
        <v>2</v>
      </c>
      <c r="U62" s="294">
        <f t="shared" si="14"/>
        <v>2</v>
      </c>
      <c r="V62" s="294">
        <f t="shared" si="14"/>
        <v>2</v>
      </c>
      <c r="W62" s="294">
        <f t="shared" si="14"/>
        <v>2</v>
      </c>
      <c r="X62" s="294">
        <f t="shared" si="14"/>
        <v>2</v>
      </c>
      <c r="Y62" s="294">
        <f t="shared" si="14"/>
        <v>2</v>
      </c>
      <c r="Z62" s="294">
        <f t="shared" si="14"/>
        <v>0</v>
      </c>
      <c r="AA62" s="293">
        <f t="shared" si="13"/>
        <v>38</v>
      </c>
    </row>
    <row r="63" spans="1:27" hidden="1" x14ac:dyDescent="0.25">
      <c r="A63" s="293" t="s">
        <v>144</v>
      </c>
      <c r="B63" s="294">
        <f>C42+C35</f>
        <v>1</v>
      </c>
      <c r="C63" s="294">
        <f t="shared" ref="C63:Y63" si="15">D42+D35</f>
        <v>1</v>
      </c>
      <c r="D63" s="294">
        <f t="shared" si="15"/>
        <v>1</v>
      </c>
      <c r="E63" s="294">
        <f t="shared" si="15"/>
        <v>2</v>
      </c>
      <c r="F63" s="294">
        <f t="shared" si="15"/>
        <v>1</v>
      </c>
      <c r="G63" s="294">
        <f t="shared" si="15"/>
        <v>1</v>
      </c>
      <c r="H63" s="294">
        <f t="shared" si="15"/>
        <v>2</v>
      </c>
      <c r="I63" s="294">
        <f t="shared" si="15"/>
        <v>1</v>
      </c>
      <c r="J63" s="294">
        <f t="shared" si="15"/>
        <v>1</v>
      </c>
      <c r="K63" s="294">
        <f t="shared" si="15"/>
        <v>2</v>
      </c>
      <c r="L63" s="294">
        <f t="shared" si="15"/>
        <v>1</v>
      </c>
      <c r="M63" s="294">
        <f t="shared" si="15"/>
        <v>2</v>
      </c>
      <c r="N63" s="294">
        <f t="shared" si="15"/>
        <v>2</v>
      </c>
      <c r="O63" s="294">
        <f t="shared" si="15"/>
        <v>2</v>
      </c>
      <c r="P63" s="294">
        <f t="shared" si="15"/>
        <v>2</v>
      </c>
      <c r="Q63" s="294">
        <f t="shared" si="15"/>
        <v>2</v>
      </c>
      <c r="R63" s="294">
        <f t="shared" si="15"/>
        <v>2</v>
      </c>
      <c r="S63" s="294">
        <f t="shared" si="15"/>
        <v>2</v>
      </c>
      <c r="T63" s="294">
        <f t="shared" si="15"/>
        <v>2</v>
      </c>
      <c r="U63" s="294">
        <f t="shared" si="15"/>
        <v>2</v>
      </c>
      <c r="V63" s="294">
        <f t="shared" si="15"/>
        <v>2</v>
      </c>
      <c r="W63" s="294">
        <f t="shared" si="15"/>
        <v>2</v>
      </c>
      <c r="X63" s="294">
        <f t="shared" si="15"/>
        <v>2</v>
      </c>
      <c r="Y63" s="294">
        <f t="shared" si="15"/>
        <v>0</v>
      </c>
      <c r="Z63" s="294"/>
      <c r="AA63" s="293">
        <f t="shared" si="13"/>
        <v>38</v>
      </c>
    </row>
    <row r="64" spans="1:27" hidden="1" x14ac:dyDescent="0.25">
      <c r="A64" s="293"/>
      <c r="B64" s="294"/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  <c r="Z64" s="294"/>
      <c r="AA64" s="293"/>
    </row>
    <row r="65" spans="1:28" hidden="1" x14ac:dyDescent="0.25">
      <c r="A65" s="293" t="s">
        <v>217</v>
      </c>
      <c r="B65" s="294">
        <f>C35</f>
        <v>1</v>
      </c>
      <c r="C65" s="294">
        <f>D35</f>
        <v>1</v>
      </c>
      <c r="D65" s="294">
        <f>E35</f>
        <v>1</v>
      </c>
      <c r="E65" s="294">
        <f>F35</f>
        <v>2</v>
      </c>
      <c r="F65" s="294">
        <f>G35</f>
        <v>1</v>
      </c>
      <c r="G65" s="294">
        <f>H35</f>
        <v>1</v>
      </c>
      <c r="H65" s="294">
        <f>I35</f>
        <v>2</v>
      </c>
      <c r="I65" s="294">
        <f>J35</f>
        <v>1</v>
      </c>
      <c r="J65" s="294">
        <f>K35</f>
        <v>1</v>
      </c>
      <c r="K65" s="294">
        <f>L35</f>
        <v>1</v>
      </c>
      <c r="L65" s="294">
        <f>M35</f>
        <v>0</v>
      </c>
      <c r="M65" s="294">
        <f>N35</f>
        <v>0</v>
      </c>
      <c r="N65" s="294">
        <f>O35</f>
        <v>0</v>
      </c>
      <c r="O65" s="294">
        <f>P35</f>
        <v>0</v>
      </c>
      <c r="P65" s="294">
        <f>Q35</f>
        <v>0</v>
      </c>
      <c r="Q65" s="294">
        <f>R35</f>
        <v>0</v>
      </c>
      <c r="R65" s="294">
        <f>S35</f>
        <v>0</v>
      </c>
      <c r="S65" s="294">
        <f>T35</f>
        <v>0</v>
      </c>
      <c r="T65" s="294">
        <f>U35</f>
        <v>0</v>
      </c>
      <c r="U65" s="294">
        <f>V35</f>
        <v>0</v>
      </c>
      <c r="V65" s="294">
        <f>W35</f>
        <v>0</v>
      </c>
      <c r="W65" s="294">
        <f>X35</f>
        <v>0</v>
      </c>
      <c r="X65" s="294">
        <f>Y35</f>
        <v>0</v>
      </c>
      <c r="Y65" s="294">
        <f>Z35</f>
        <v>0</v>
      </c>
      <c r="Z65" s="294"/>
      <c r="AA65" s="293"/>
    </row>
    <row r="66" spans="1:28" hidden="1" x14ac:dyDescent="0.25">
      <c r="A66" s="293" t="s">
        <v>218</v>
      </c>
      <c r="B66" s="294">
        <f>B35</f>
        <v>0</v>
      </c>
      <c r="C66" s="294">
        <f>C35</f>
        <v>1</v>
      </c>
      <c r="D66" s="294">
        <f>D35</f>
        <v>1</v>
      </c>
      <c r="E66" s="294">
        <f>E35</f>
        <v>1</v>
      </c>
      <c r="F66" s="294">
        <f>F35</f>
        <v>2</v>
      </c>
      <c r="G66" s="294">
        <f>G35</f>
        <v>1</v>
      </c>
      <c r="H66" s="294">
        <f>H35</f>
        <v>1</v>
      </c>
      <c r="I66" s="294">
        <f>I35</f>
        <v>2</v>
      </c>
      <c r="J66" s="294">
        <f>J35</f>
        <v>1</v>
      </c>
      <c r="K66" s="294">
        <f>K35</f>
        <v>1</v>
      </c>
      <c r="L66" s="294">
        <f>L35</f>
        <v>1</v>
      </c>
      <c r="M66" s="294">
        <f>M35</f>
        <v>0</v>
      </c>
      <c r="N66" s="294">
        <f>N35</f>
        <v>0</v>
      </c>
      <c r="O66" s="294">
        <f>O35</f>
        <v>0</v>
      </c>
      <c r="P66" s="294">
        <f>P35</f>
        <v>0</v>
      </c>
      <c r="Q66" s="294">
        <f>Q35</f>
        <v>0</v>
      </c>
      <c r="R66" s="294">
        <f>R35</f>
        <v>0</v>
      </c>
      <c r="S66" s="294">
        <f>S35</f>
        <v>0</v>
      </c>
      <c r="T66" s="294">
        <f>T35</f>
        <v>0</v>
      </c>
      <c r="U66" s="294">
        <f>U35</f>
        <v>0</v>
      </c>
      <c r="V66" s="294">
        <f>V35</f>
        <v>0</v>
      </c>
      <c r="W66" s="294">
        <f>W35</f>
        <v>0</v>
      </c>
      <c r="X66" s="294">
        <f>X35</f>
        <v>0</v>
      </c>
      <c r="Y66" s="294">
        <f>Y35</f>
        <v>0</v>
      </c>
      <c r="Z66" s="294">
        <f>Z35</f>
        <v>0</v>
      </c>
      <c r="AA66" s="293"/>
    </row>
    <row r="67" spans="1:28" hidden="1" x14ac:dyDescent="0.25">
      <c r="A67" s="293" t="s">
        <v>219</v>
      </c>
      <c r="B67" s="294">
        <f>B35</f>
        <v>0</v>
      </c>
      <c r="C67" s="294">
        <f>C35</f>
        <v>1</v>
      </c>
      <c r="D67" s="294">
        <f>D35</f>
        <v>1</v>
      </c>
      <c r="E67" s="294">
        <f>E35</f>
        <v>1</v>
      </c>
      <c r="F67" s="294">
        <f>F35</f>
        <v>2</v>
      </c>
      <c r="G67" s="294">
        <f>G35</f>
        <v>1</v>
      </c>
      <c r="H67" s="294">
        <f>H35</f>
        <v>1</v>
      </c>
      <c r="I67" s="294">
        <f>I35</f>
        <v>2</v>
      </c>
      <c r="J67" s="294">
        <f>J35</f>
        <v>1</v>
      </c>
      <c r="K67" s="294">
        <f>K35</f>
        <v>1</v>
      </c>
      <c r="L67" s="294">
        <f>L35</f>
        <v>1</v>
      </c>
      <c r="M67" s="294">
        <f>M35</f>
        <v>0</v>
      </c>
      <c r="N67" s="294">
        <f>N35</f>
        <v>0</v>
      </c>
      <c r="O67" s="294">
        <f>O35</f>
        <v>0</v>
      </c>
      <c r="P67" s="294">
        <f>P35</f>
        <v>0</v>
      </c>
      <c r="Q67" s="294">
        <f>Q35</f>
        <v>0</v>
      </c>
      <c r="R67" s="294">
        <f>R35</f>
        <v>0</v>
      </c>
      <c r="S67" s="294">
        <f>S35</f>
        <v>0</v>
      </c>
      <c r="T67" s="294">
        <f>T35</f>
        <v>0</v>
      </c>
      <c r="U67" s="294">
        <f>U35</f>
        <v>0</v>
      </c>
      <c r="V67" s="294">
        <f>V35</f>
        <v>0</v>
      </c>
      <c r="W67" s="294">
        <f>W35</f>
        <v>0</v>
      </c>
      <c r="X67" s="294">
        <f>X35</f>
        <v>0</v>
      </c>
      <c r="Y67" s="294">
        <f>Y35</f>
        <v>0</v>
      </c>
      <c r="Z67" s="294">
        <f>Z35</f>
        <v>0</v>
      </c>
      <c r="AA67" s="293"/>
    </row>
    <row r="68" spans="1:28" hidden="1" x14ac:dyDescent="0.25">
      <c r="A68" s="293" t="s">
        <v>220</v>
      </c>
      <c r="B68" s="294">
        <v>0</v>
      </c>
      <c r="C68" s="294">
        <v>0</v>
      </c>
      <c r="D68" s="294">
        <f>B35</f>
        <v>0</v>
      </c>
      <c r="E68" s="294">
        <f>C35</f>
        <v>1</v>
      </c>
      <c r="F68" s="294">
        <f>D35</f>
        <v>1</v>
      </c>
      <c r="G68" s="294">
        <f>E35</f>
        <v>1</v>
      </c>
      <c r="H68" s="294">
        <f>F35</f>
        <v>2</v>
      </c>
      <c r="I68" s="294">
        <f>G35</f>
        <v>1</v>
      </c>
      <c r="J68" s="294">
        <f>H35</f>
        <v>1</v>
      </c>
      <c r="K68" s="294">
        <f>I35</f>
        <v>2</v>
      </c>
      <c r="L68" s="294">
        <f>J35</f>
        <v>1</v>
      </c>
      <c r="M68" s="294">
        <f>K35</f>
        <v>1</v>
      </c>
      <c r="N68" s="294">
        <f>L35</f>
        <v>1</v>
      </c>
      <c r="O68" s="294">
        <f>M35</f>
        <v>0</v>
      </c>
      <c r="P68" s="294">
        <f>N35</f>
        <v>0</v>
      </c>
      <c r="Q68" s="294">
        <f>O35</f>
        <v>0</v>
      </c>
      <c r="R68" s="294">
        <f>P35</f>
        <v>0</v>
      </c>
      <c r="S68" s="294">
        <f>Q35</f>
        <v>0</v>
      </c>
      <c r="T68" s="294">
        <f>R35</f>
        <v>0</v>
      </c>
      <c r="U68" s="294">
        <f>S35</f>
        <v>0</v>
      </c>
      <c r="V68" s="294">
        <f>T35</f>
        <v>0</v>
      </c>
      <c r="W68" s="294">
        <f>U35</f>
        <v>0</v>
      </c>
      <c r="X68" s="294">
        <f>V35</f>
        <v>0</v>
      </c>
      <c r="Y68" s="294">
        <f>W35</f>
        <v>0</v>
      </c>
      <c r="Z68" s="294">
        <f>X35</f>
        <v>0</v>
      </c>
      <c r="AA68" s="293"/>
    </row>
    <row r="69" spans="1:28" hidden="1" x14ac:dyDescent="0.25">
      <c r="A69" s="293"/>
      <c r="B69" s="294"/>
      <c r="C69" s="294"/>
      <c r="D69" s="294"/>
      <c r="E69" s="294"/>
      <c r="F69" s="294"/>
      <c r="G69" s="294"/>
      <c r="H69" s="294"/>
      <c r="I69" s="294"/>
      <c r="J69" s="294"/>
      <c r="K69" s="294"/>
      <c r="L69" s="294"/>
      <c r="M69" s="294"/>
      <c r="N69" s="294"/>
      <c r="O69" s="294"/>
      <c r="P69" s="294"/>
      <c r="Q69" s="294"/>
      <c r="R69" s="294"/>
      <c r="S69" s="294"/>
      <c r="T69" s="294"/>
      <c r="U69" s="294"/>
      <c r="V69" s="294"/>
      <c r="W69" s="294"/>
      <c r="X69" s="294"/>
      <c r="Y69" s="294"/>
      <c r="Z69" s="294"/>
      <c r="AA69" s="293"/>
    </row>
    <row r="70" spans="1:28" hidden="1" x14ac:dyDescent="0.25">
      <c r="A70" s="293" t="s">
        <v>217</v>
      </c>
      <c r="B70" s="294">
        <f>C42</f>
        <v>0</v>
      </c>
      <c r="C70" s="294">
        <f>D42</f>
        <v>0</v>
      </c>
      <c r="D70" s="294">
        <f>E42</f>
        <v>0</v>
      </c>
      <c r="E70" s="294">
        <f>F42</f>
        <v>0</v>
      </c>
      <c r="F70" s="294">
        <f>G42</f>
        <v>0</v>
      </c>
      <c r="G70" s="294">
        <f>H42</f>
        <v>0</v>
      </c>
      <c r="H70" s="294">
        <f>I42</f>
        <v>0</v>
      </c>
      <c r="I70" s="294">
        <f>J42</f>
        <v>0</v>
      </c>
      <c r="J70" s="294">
        <f>K42</f>
        <v>0</v>
      </c>
      <c r="K70" s="294">
        <f>L42</f>
        <v>1</v>
      </c>
      <c r="L70" s="294">
        <f>M42</f>
        <v>1</v>
      </c>
      <c r="M70" s="294">
        <f>N42</f>
        <v>2</v>
      </c>
      <c r="N70" s="294">
        <f>O42</f>
        <v>2</v>
      </c>
      <c r="O70" s="294">
        <f>P42</f>
        <v>2</v>
      </c>
      <c r="P70" s="294">
        <f>Q42</f>
        <v>2</v>
      </c>
      <c r="Q70" s="294">
        <f>R42</f>
        <v>2</v>
      </c>
      <c r="R70" s="294">
        <f>S42</f>
        <v>2</v>
      </c>
      <c r="S70" s="294">
        <f>T42</f>
        <v>2</v>
      </c>
      <c r="T70" s="294">
        <f>U42</f>
        <v>2</v>
      </c>
      <c r="U70" s="294">
        <f>V42</f>
        <v>2</v>
      </c>
      <c r="V70" s="294">
        <f>W42</f>
        <v>2</v>
      </c>
      <c r="W70" s="294">
        <f>X42</f>
        <v>2</v>
      </c>
      <c r="X70" s="294">
        <f>Y42</f>
        <v>2</v>
      </c>
      <c r="Y70" s="294">
        <f>Z42</f>
        <v>0</v>
      </c>
      <c r="Z70" s="294"/>
      <c r="AA70" s="293"/>
    </row>
    <row r="71" spans="1:28" hidden="1" x14ac:dyDescent="0.25">
      <c r="A71" s="293" t="s">
        <v>218</v>
      </c>
      <c r="B71" s="294">
        <f>B42</f>
        <v>0</v>
      </c>
      <c r="C71" s="294">
        <f>C42</f>
        <v>0</v>
      </c>
      <c r="D71" s="294">
        <f>D42</f>
        <v>0</v>
      </c>
      <c r="E71" s="294">
        <f>E42</f>
        <v>0</v>
      </c>
      <c r="F71" s="294">
        <f>F42</f>
        <v>0</v>
      </c>
      <c r="G71" s="294">
        <f>G42</f>
        <v>0</v>
      </c>
      <c r="H71" s="294">
        <f>H42</f>
        <v>0</v>
      </c>
      <c r="I71" s="294">
        <f>I42</f>
        <v>0</v>
      </c>
      <c r="J71" s="294">
        <f>J42</f>
        <v>0</v>
      </c>
      <c r="K71" s="294">
        <f>K42</f>
        <v>0</v>
      </c>
      <c r="L71" s="294">
        <f>L42</f>
        <v>1</v>
      </c>
      <c r="M71" s="294">
        <f>M42</f>
        <v>1</v>
      </c>
      <c r="N71" s="294">
        <f>N42</f>
        <v>2</v>
      </c>
      <c r="O71" s="294">
        <f>O42</f>
        <v>2</v>
      </c>
      <c r="P71" s="294">
        <f>P42</f>
        <v>2</v>
      </c>
      <c r="Q71" s="294">
        <f>Q42</f>
        <v>2</v>
      </c>
      <c r="R71" s="294">
        <f>R42</f>
        <v>2</v>
      </c>
      <c r="S71" s="294">
        <f>S42</f>
        <v>2</v>
      </c>
      <c r="T71" s="294">
        <f>T42</f>
        <v>2</v>
      </c>
      <c r="U71" s="294">
        <f>U42</f>
        <v>2</v>
      </c>
      <c r="V71" s="294">
        <f>V42</f>
        <v>2</v>
      </c>
      <c r="W71" s="294">
        <f>W42</f>
        <v>2</v>
      </c>
      <c r="X71" s="294">
        <f>X42</f>
        <v>2</v>
      </c>
      <c r="Y71" s="294">
        <f>Y42</f>
        <v>2</v>
      </c>
      <c r="Z71" s="294">
        <f>Z42</f>
        <v>0</v>
      </c>
      <c r="AA71" s="293"/>
    </row>
    <row r="72" spans="1:28" hidden="1" x14ac:dyDescent="0.25">
      <c r="A72" s="293" t="s">
        <v>219</v>
      </c>
      <c r="B72" s="294">
        <v>0</v>
      </c>
      <c r="C72" s="294">
        <v>0</v>
      </c>
      <c r="D72" s="294">
        <f>C42</f>
        <v>0</v>
      </c>
      <c r="E72" s="294">
        <f>D42</f>
        <v>0</v>
      </c>
      <c r="F72" s="294">
        <f>E42</f>
        <v>0</v>
      </c>
      <c r="G72" s="294">
        <f>F42</f>
        <v>0</v>
      </c>
      <c r="H72" s="294">
        <f>G42</f>
        <v>0</v>
      </c>
      <c r="I72" s="294">
        <f>H42</f>
        <v>0</v>
      </c>
      <c r="J72" s="294">
        <f>I42</f>
        <v>0</v>
      </c>
      <c r="K72" s="294">
        <f>J42</f>
        <v>0</v>
      </c>
      <c r="L72" s="294">
        <f>K42</f>
        <v>0</v>
      </c>
      <c r="M72" s="294">
        <f>L42</f>
        <v>1</v>
      </c>
      <c r="N72" s="294">
        <f>M42</f>
        <v>1</v>
      </c>
      <c r="O72" s="294">
        <f>N42</f>
        <v>2</v>
      </c>
      <c r="P72" s="294">
        <f>O42</f>
        <v>2</v>
      </c>
      <c r="Q72" s="294">
        <f>P42</f>
        <v>2</v>
      </c>
      <c r="R72" s="294">
        <f>Q42</f>
        <v>2</v>
      </c>
      <c r="S72" s="294">
        <f>R42</f>
        <v>2</v>
      </c>
      <c r="T72" s="294">
        <f>S42</f>
        <v>2</v>
      </c>
      <c r="U72" s="294">
        <f>T42</f>
        <v>2</v>
      </c>
      <c r="V72" s="294">
        <f>U42</f>
        <v>2</v>
      </c>
      <c r="W72" s="294">
        <f>V42</f>
        <v>2</v>
      </c>
      <c r="X72" s="294">
        <f>W42</f>
        <v>2</v>
      </c>
      <c r="Y72" s="294">
        <f>X42</f>
        <v>2</v>
      </c>
      <c r="Z72" s="294">
        <f>Y42</f>
        <v>2</v>
      </c>
      <c r="AA72" s="293"/>
    </row>
    <row r="73" spans="1:28" hidden="1" x14ac:dyDescent="0.25">
      <c r="A73" s="293" t="s">
        <v>220</v>
      </c>
      <c r="B73" s="294">
        <v>0</v>
      </c>
      <c r="C73" s="294">
        <v>0</v>
      </c>
      <c r="D73" s="294">
        <f>B42</f>
        <v>0</v>
      </c>
      <c r="E73" s="294">
        <f>C42</f>
        <v>0</v>
      </c>
      <c r="F73" s="294">
        <f>D42</f>
        <v>0</v>
      </c>
      <c r="G73" s="294">
        <f>E42</f>
        <v>0</v>
      </c>
      <c r="H73" s="294">
        <f>F42</f>
        <v>0</v>
      </c>
      <c r="I73" s="294">
        <f>G42</f>
        <v>0</v>
      </c>
      <c r="J73" s="294">
        <f>H42</f>
        <v>0</v>
      </c>
      <c r="K73" s="294">
        <f>I42</f>
        <v>0</v>
      </c>
      <c r="L73" s="294">
        <f>J42</f>
        <v>0</v>
      </c>
      <c r="M73" s="294">
        <f>K42</f>
        <v>0</v>
      </c>
      <c r="N73" s="294">
        <f>L42</f>
        <v>1</v>
      </c>
      <c r="O73" s="294">
        <f>M42</f>
        <v>1</v>
      </c>
      <c r="P73" s="294">
        <f>N42</f>
        <v>2</v>
      </c>
      <c r="Q73" s="294">
        <f>O42</f>
        <v>2</v>
      </c>
      <c r="R73" s="294">
        <f>P42</f>
        <v>2</v>
      </c>
      <c r="S73" s="294">
        <f>Q42</f>
        <v>2</v>
      </c>
      <c r="T73" s="294">
        <f>R42</f>
        <v>2</v>
      </c>
      <c r="U73" s="294">
        <f>S42</f>
        <v>2</v>
      </c>
      <c r="V73" s="294">
        <f>T42</f>
        <v>2</v>
      </c>
      <c r="W73" s="294">
        <f>U42</f>
        <v>2</v>
      </c>
      <c r="X73" s="294">
        <f>V42</f>
        <v>2</v>
      </c>
      <c r="Y73" s="294">
        <f>W42</f>
        <v>2</v>
      </c>
      <c r="Z73" s="294">
        <f>X42</f>
        <v>2</v>
      </c>
      <c r="AA73" s="293"/>
    </row>
    <row r="74" spans="1:28" hidden="1" x14ac:dyDescent="0.25">
      <c r="A74" s="293"/>
      <c r="B74" s="294"/>
      <c r="C74" s="294"/>
      <c r="D74" s="294"/>
      <c r="E74" s="294"/>
      <c r="F74" s="294"/>
      <c r="G74" s="294"/>
      <c r="H74" s="294"/>
      <c r="I74" s="294"/>
      <c r="J74" s="294"/>
      <c r="K74" s="294"/>
      <c r="L74" s="294"/>
      <c r="M74" s="294"/>
      <c r="N74" s="294"/>
      <c r="O74" s="294"/>
      <c r="P74" s="294"/>
      <c r="Q74" s="294"/>
      <c r="R74" s="294"/>
      <c r="S74" s="294"/>
      <c r="T74" s="294"/>
      <c r="U74" s="294"/>
      <c r="V74" s="294"/>
      <c r="W74" s="294"/>
      <c r="X74" s="294"/>
      <c r="Y74" s="294"/>
      <c r="Z74" s="294"/>
      <c r="AA74" s="293"/>
    </row>
    <row r="75" spans="1:28" hidden="1" x14ac:dyDescent="0.25">
      <c r="A75" s="293"/>
      <c r="B75" s="294"/>
      <c r="C75" s="294"/>
      <c r="D75" s="294"/>
      <c r="E75" s="294"/>
      <c r="F75" s="294"/>
      <c r="G75" s="294"/>
      <c r="H75" s="294"/>
      <c r="I75" s="294"/>
      <c r="J75" s="294"/>
      <c r="K75" s="294"/>
      <c r="L75" s="294"/>
      <c r="M75" s="294"/>
      <c r="N75" s="294"/>
      <c r="O75" s="294"/>
      <c r="P75" s="294"/>
      <c r="Q75" s="294"/>
      <c r="R75" s="294"/>
      <c r="S75" s="294"/>
      <c r="T75" s="294"/>
      <c r="U75" s="294"/>
      <c r="V75" s="294"/>
      <c r="W75" s="294"/>
      <c r="X75" s="294"/>
      <c r="Y75" s="294"/>
      <c r="Z75" s="294"/>
      <c r="AA75" s="293"/>
    </row>
    <row r="76" spans="1:28" x14ac:dyDescent="0.25">
      <c r="A76" s="293" t="s">
        <v>157</v>
      </c>
      <c r="B76" s="294"/>
      <c r="C76" s="294">
        <f>C42+C35</f>
        <v>1</v>
      </c>
      <c r="D76" s="294">
        <f>C76+D42+D35</f>
        <v>2</v>
      </c>
      <c r="E76" s="294">
        <f>D76+E42+E35</f>
        <v>3</v>
      </c>
      <c r="F76" s="294">
        <f>E76+F42+F35</f>
        <v>5</v>
      </c>
      <c r="G76" s="294">
        <f>F76+G42+G35</f>
        <v>6</v>
      </c>
      <c r="H76" s="294">
        <f>G76+H42+H35</f>
        <v>7</v>
      </c>
      <c r="I76" s="294">
        <f>H76+I42+I35</f>
        <v>9</v>
      </c>
      <c r="J76" s="294">
        <f>I76+J42+J35</f>
        <v>10</v>
      </c>
      <c r="K76" s="294">
        <f>J76+K42+K35</f>
        <v>11</v>
      </c>
      <c r="L76" s="294">
        <f>K76+L42+L35</f>
        <v>13</v>
      </c>
      <c r="M76" s="294">
        <f>L76+M42+M35</f>
        <v>14</v>
      </c>
      <c r="N76" s="294">
        <f>M76+N42+N35</f>
        <v>16</v>
      </c>
      <c r="O76" s="294">
        <f>N76+O42+O35</f>
        <v>18</v>
      </c>
      <c r="P76" s="294">
        <f>O76+P42+P35</f>
        <v>20</v>
      </c>
      <c r="Q76" s="294">
        <f>P76+Q42+Q35</f>
        <v>22</v>
      </c>
      <c r="R76" s="294">
        <f>Q76+R42+R35</f>
        <v>24</v>
      </c>
      <c r="S76" s="294">
        <f>R76+S42+S35</f>
        <v>26</v>
      </c>
      <c r="T76" s="294">
        <f>S76+T42+T35</f>
        <v>28</v>
      </c>
      <c r="U76" s="294">
        <f>T76+U42+U35</f>
        <v>30</v>
      </c>
      <c r="V76" s="294">
        <f>U76+V42+V35</f>
        <v>32</v>
      </c>
      <c r="W76" s="294">
        <f>V76+W42+W35</f>
        <v>34</v>
      </c>
      <c r="X76" s="294">
        <f>W76+X42+X35</f>
        <v>36</v>
      </c>
      <c r="Y76" s="294">
        <f>X76+Y42+Y35</f>
        <v>38</v>
      </c>
      <c r="Z76" s="294">
        <f>Y76+Z42+Z35</f>
        <v>38</v>
      </c>
      <c r="AA76" s="293"/>
    </row>
    <row r="77" spans="1:28" x14ac:dyDescent="0.25">
      <c r="A77" s="293" t="s">
        <v>158</v>
      </c>
      <c r="B77" s="294"/>
      <c r="C77" s="294">
        <f>C49+C56</f>
        <v>0</v>
      </c>
      <c r="D77" s="294">
        <f>D49+D56+C77</f>
        <v>0</v>
      </c>
      <c r="E77" s="294">
        <f>E49+E56+D77</f>
        <v>1</v>
      </c>
      <c r="F77" s="294">
        <f>F49+F56+E77</f>
        <v>2</v>
      </c>
      <c r="G77" s="294">
        <f>G49+G56+F77</f>
        <v>3</v>
      </c>
      <c r="H77" s="294">
        <f>H49+H56+G77</f>
        <v>5</v>
      </c>
      <c r="I77" s="294">
        <f>I49+I56+H77</f>
        <v>6</v>
      </c>
      <c r="J77" s="294">
        <f>J49+J56+I77</f>
        <v>7</v>
      </c>
      <c r="K77" s="294">
        <f>K49+K56+J77</f>
        <v>9</v>
      </c>
      <c r="L77" s="294">
        <f>L49+L56+K77</f>
        <v>10</v>
      </c>
      <c r="M77" s="294">
        <f>M49+M56+L77</f>
        <v>12</v>
      </c>
      <c r="N77" s="294">
        <f>N49+N56+M77</f>
        <v>14</v>
      </c>
      <c r="O77" s="294">
        <f>O49+O56+N77</f>
        <v>16</v>
      </c>
      <c r="P77" s="294">
        <f>P49+P56+O77</f>
        <v>18</v>
      </c>
      <c r="Q77" s="294">
        <f>Q49+Q56+P77</f>
        <v>20</v>
      </c>
      <c r="R77" s="294">
        <f>R49+R56+Q77</f>
        <v>22</v>
      </c>
      <c r="S77" s="294">
        <f>S49+S56+R77</f>
        <v>24</v>
      </c>
      <c r="T77" s="294">
        <f>T49+T56+S77</f>
        <v>26</v>
      </c>
      <c r="U77" s="294">
        <f>U49+U56+T77</f>
        <v>28</v>
      </c>
      <c r="V77" s="294">
        <f>V49+V56+U77</f>
        <v>30</v>
      </c>
      <c r="W77" s="294">
        <f>W49+W56+V77</f>
        <v>32</v>
      </c>
      <c r="X77" s="294">
        <f>X49+X56+W77</f>
        <v>34</v>
      </c>
      <c r="Y77" s="294">
        <f>Y49+Y56+X77</f>
        <v>36</v>
      </c>
      <c r="Z77" s="294">
        <f>Z49+Z56+Y77</f>
        <v>38</v>
      </c>
      <c r="AA77" s="293"/>
    </row>
    <row r="78" spans="1:28" x14ac:dyDescent="0.25">
      <c r="A78" s="293" t="s">
        <v>159</v>
      </c>
      <c r="B78" s="294"/>
      <c r="C78" s="294">
        <f>C76-C77</f>
        <v>1</v>
      </c>
      <c r="D78" s="294">
        <f t="shared" ref="D78" si="16">D76-D77</f>
        <v>2</v>
      </c>
      <c r="E78" s="294">
        <f t="shared" ref="E78:Z78" si="17">E76-E77</f>
        <v>2</v>
      </c>
      <c r="F78" s="294">
        <f t="shared" si="17"/>
        <v>3</v>
      </c>
      <c r="G78" s="294">
        <f t="shared" si="17"/>
        <v>3</v>
      </c>
      <c r="H78" s="294">
        <f t="shared" si="17"/>
        <v>2</v>
      </c>
      <c r="I78" s="294">
        <f t="shared" si="17"/>
        <v>3</v>
      </c>
      <c r="J78" s="294">
        <f t="shared" si="17"/>
        <v>3</v>
      </c>
      <c r="K78" s="294">
        <f t="shared" si="17"/>
        <v>2</v>
      </c>
      <c r="L78" s="294">
        <f t="shared" si="17"/>
        <v>3</v>
      </c>
      <c r="M78" s="294">
        <f t="shared" si="17"/>
        <v>2</v>
      </c>
      <c r="N78" s="294">
        <f t="shared" si="17"/>
        <v>2</v>
      </c>
      <c r="O78" s="294">
        <f t="shared" si="17"/>
        <v>2</v>
      </c>
      <c r="P78" s="294">
        <f t="shared" si="17"/>
        <v>2</v>
      </c>
      <c r="Q78" s="294">
        <f t="shared" si="17"/>
        <v>2</v>
      </c>
      <c r="R78" s="294">
        <f t="shared" si="17"/>
        <v>2</v>
      </c>
      <c r="S78" s="294">
        <f t="shared" si="17"/>
        <v>2</v>
      </c>
      <c r="T78" s="294">
        <f t="shared" si="17"/>
        <v>2</v>
      </c>
      <c r="U78" s="294">
        <f t="shared" si="17"/>
        <v>2</v>
      </c>
      <c r="V78" s="294">
        <f t="shared" si="17"/>
        <v>2</v>
      </c>
      <c r="W78" s="294">
        <f t="shared" si="17"/>
        <v>2</v>
      </c>
      <c r="X78" s="294">
        <f t="shared" si="17"/>
        <v>2</v>
      </c>
      <c r="Y78" s="294">
        <f t="shared" si="17"/>
        <v>2</v>
      </c>
      <c r="Z78" s="294">
        <f t="shared" si="17"/>
        <v>0</v>
      </c>
      <c r="AA78" s="293"/>
    </row>
    <row r="79" spans="1:28" x14ac:dyDescent="0.25">
      <c r="A79" s="146"/>
      <c r="B79" s="17"/>
      <c r="C79" s="17"/>
      <c r="D79" s="17"/>
      <c r="E79" s="17"/>
      <c r="F79" s="142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3"/>
      <c r="X79" s="143"/>
      <c r="Y79" s="143"/>
      <c r="Z79" s="143"/>
      <c r="AA79" s="147"/>
    </row>
    <row r="80" spans="1:28" x14ac:dyDescent="0.25">
      <c r="A80" s="173" t="s">
        <v>211</v>
      </c>
      <c r="B80" s="199">
        <f>('Construction Payment Plan'!$I$4*Overview!B$70)+('Construction Payment Plan'!$J$4*Overview!B$71)+('Construction Payment Plan'!$K$4*Overview!B$72)+('Construction Payment Plan'!$L$4*Overview!B$73)+('Construction Payment Plan'!$B$4*Overview!B$65)+('Construction Payment Plan'!$C$4*Overview!B$66)+('Construction Payment Plan'!$D$4*Overview!B$67)+('Construction Payment Plan'!$E$4*Overview!B$68)</f>
        <v>1207500</v>
      </c>
      <c r="C80" s="199">
        <f>('Construction Payment Plan'!$I$4*Overview!C$70)+('Construction Payment Plan'!$J$4*Overview!C$71)+('Construction Payment Plan'!$K$4*Overview!C$72)+('Construction Payment Plan'!$L$4*Overview!C$73)+('Construction Payment Plan'!$B$4*Overview!C$65)+('Construction Payment Plan'!$C$4*Overview!C$66)+('Construction Payment Plan'!$D$4*Overview!C$67)+('Construction Payment Plan'!$E$4*Overview!C$68)</f>
        <v>3811500</v>
      </c>
      <c r="D80" s="199">
        <f>('Construction Payment Plan'!$I$4*Overview!D$70)+('Construction Payment Plan'!$J$4*Overview!D$71)+('Construction Payment Plan'!$K$4*Overview!D$72)+('Construction Payment Plan'!$L$4*Overview!D$73)+('Construction Payment Plan'!$B$4*Overview!D$65)+('Construction Payment Plan'!$C$4*Overview!D$66)+('Construction Payment Plan'!$D$4*Overview!D$67)+('Construction Payment Plan'!$E$4*Overview!D$68)</f>
        <v>3811500</v>
      </c>
      <c r="E80" s="199">
        <f>('Construction Payment Plan'!$I$4*Overview!E$70)+('Construction Payment Plan'!$J$4*Overview!E$71)+('Construction Payment Plan'!$K$4*Overview!E$72)+('Construction Payment Plan'!$L$4*Overview!E$73)+('Construction Payment Plan'!$B$4*Overview!E$65)+('Construction Payment Plan'!$C$4*Overview!E$66)+('Construction Payment Plan'!$D$4*Overview!E$67)+('Construction Payment Plan'!$E$4*Overview!E$68)</f>
        <v>5655000</v>
      </c>
      <c r="F80" s="199">
        <f>('Construction Payment Plan'!$I$4*Overview!F$70)+('Construction Payment Plan'!$J$4*Overview!F$71)+('Construction Payment Plan'!$K$4*Overview!F$72)+('Construction Payment Plan'!$L$4*Overview!F$73)+('Construction Payment Plan'!$B$4*Overview!F$65)+('Construction Payment Plan'!$C$4*Overview!F$66)+('Construction Payment Plan'!$D$4*Overview!F$67)+('Construction Payment Plan'!$E$4*Overview!F$68)</f>
        <v>7051500</v>
      </c>
      <c r="G80" s="199">
        <f>('Construction Payment Plan'!$I$4*Overview!G$70)+('Construction Payment Plan'!$J$4*Overview!G$71)+('Construction Payment Plan'!$K$4*Overview!G$72)+('Construction Payment Plan'!$L$4*Overview!G$73)+('Construction Payment Plan'!$B$4*Overview!G$65)+('Construction Payment Plan'!$C$4*Overview!G$66)+('Construction Payment Plan'!$D$4*Overview!G$67)+('Construction Payment Plan'!$E$4*Overview!G$68)</f>
        <v>4447500</v>
      </c>
      <c r="H80" s="199">
        <f>('Construction Payment Plan'!$I$4*Overview!H$70)+('Construction Payment Plan'!$J$4*Overview!H$71)+('Construction Payment Plan'!$K$4*Overview!H$72)+('Construction Payment Plan'!$L$4*Overview!H$73)+('Construction Payment Plan'!$B$4*Overview!H$65)+('Construction Payment Plan'!$C$4*Overview!H$66)+('Construction Payment Plan'!$D$4*Overview!H$67)+('Construction Payment Plan'!$E$4*Overview!H$68)</f>
        <v>6291000</v>
      </c>
      <c r="I80" s="199">
        <f>('Construction Payment Plan'!$I$4*Overview!I$70)+('Construction Payment Plan'!$J$4*Overview!I$71)+('Construction Payment Plan'!$K$4*Overview!I$72)+('Construction Payment Plan'!$L$4*Overview!I$73)+('Construction Payment Plan'!$B$4*Overview!I$65)+('Construction Payment Plan'!$C$4*Overview!I$66)+('Construction Payment Plan'!$D$4*Overview!I$67)+('Construction Payment Plan'!$E$4*Overview!I$68)</f>
        <v>7051500</v>
      </c>
      <c r="J80" s="199">
        <f>('Construction Payment Plan'!$I$4*Overview!J$70)+('Construction Payment Plan'!$J$4*Overview!J$71)+('Construction Payment Plan'!$K$4*Overview!J$72)+('Construction Payment Plan'!$L$4*Overview!J$73)+('Construction Payment Plan'!$B$4*Overview!J$65)+('Construction Payment Plan'!$C$4*Overview!J$66)+('Construction Payment Plan'!$D$4*Overview!J$67)+('Construction Payment Plan'!$E$4*Overview!J$68)</f>
        <v>4447500</v>
      </c>
      <c r="K80" s="199">
        <f>('Construction Payment Plan'!$I$4*Overview!K$70)+('Construction Payment Plan'!$J$4*Overview!K$71)+('Construction Payment Plan'!$K$4*Overview!K$72)+('Construction Payment Plan'!$L$4*Overview!K$73)+('Construction Payment Plan'!$B$4*Overview!K$65)+('Construction Payment Plan'!$C$4*Overview!K$66)+('Construction Payment Plan'!$D$4*Overview!K$67)+('Construction Payment Plan'!$E$4*Overview!K$68)</f>
        <v>6291000</v>
      </c>
      <c r="L80" s="199">
        <f>('Construction Payment Plan'!$I$4*Overview!L$70)+('Construction Payment Plan'!$J$4*Overview!L$71)+('Construction Payment Plan'!$K$4*Overview!L$72)+('Construction Payment Plan'!$L$4*Overview!L$73)+('Construction Payment Plan'!$B$4*Overview!L$65)+('Construction Payment Plan'!$C$4*Overview!L$66)+('Construction Payment Plan'!$D$4*Overview!L$67)+('Construction Payment Plan'!$E$4*Overview!L$68)</f>
        <v>7051500</v>
      </c>
      <c r="M80" s="199">
        <f>('Construction Payment Plan'!$I$4*Overview!M$70)+('Construction Payment Plan'!$J$4*Overview!M$71)+('Construction Payment Plan'!$K$4*Overview!M$72)+('Construction Payment Plan'!$L$4*Overview!M$73)+('Construction Payment Plan'!$B$4*Overview!M$65)+('Construction Payment Plan'!$C$4*Overview!M$66)+('Construction Payment Plan'!$D$4*Overview!M$67)+('Construction Payment Plan'!$E$4*Overview!M$68)</f>
        <v>6291000</v>
      </c>
      <c r="N80" s="199">
        <f>('Construction Payment Plan'!$I$4*Overview!N$70)+('Construction Payment Plan'!$J$4*Overview!N$71)+('Construction Payment Plan'!$K$4*Overview!N$72)+('Construction Payment Plan'!$L$4*Overview!N$73)+('Construction Payment Plan'!$B$4*Overview!N$65)+('Construction Payment Plan'!$C$4*Overview!N$66)+('Construction Payment Plan'!$D$4*Overview!N$67)+('Construction Payment Plan'!$E$4*Overview!N$68)</f>
        <v>8895000</v>
      </c>
      <c r="O80" s="199">
        <f>('Construction Payment Plan'!$I$4*Overview!O$70)+('Construction Payment Plan'!$J$4*Overview!O$71)+('Construction Payment Plan'!$K$4*Overview!O$72)+('Construction Payment Plan'!$L$4*Overview!O$73)+('Construction Payment Plan'!$B$4*Overview!O$65)+('Construction Payment Plan'!$C$4*Overview!O$66)+('Construction Payment Plan'!$D$4*Overview!O$67)+('Construction Payment Plan'!$E$4*Overview!O$68)</f>
        <v>8895000</v>
      </c>
      <c r="P80" s="199">
        <f>('Construction Payment Plan'!$I$4*Overview!P$70)+('Construction Payment Plan'!$J$4*Overview!P$71)+('Construction Payment Plan'!$K$4*Overview!P$72)+('Construction Payment Plan'!$L$4*Overview!P$73)+('Construction Payment Plan'!$B$4*Overview!P$65)+('Construction Payment Plan'!$C$4*Overview!P$66)+('Construction Payment Plan'!$D$4*Overview!P$67)+('Construction Payment Plan'!$E$4*Overview!P$68)</f>
        <v>8895000</v>
      </c>
      <c r="Q80" s="199">
        <f>('Construction Payment Plan'!$I$4*Overview!Q$70)+('Construction Payment Plan'!$J$4*Overview!Q$71)+('Construction Payment Plan'!$K$4*Overview!Q$72)+('Construction Payment Plan'!$L$4*Overview!Q$73)+('Construction Payment Plan'!$B$4*Overview!Q$65)+('Construction Payment Plan'!$C$4*Overview!Q$66)+('Construction Payment Plan'!$D$4*Overview!Q$67)+('Construction Payment Plan'!$E$4*Overview!Q$68)</f>
        <v>8895000</v>
      </c>
      <c r="R80" s="199">
        <f>('Construction Payment Plan'!$I$4*Overview!R$70)+('Construction Payment Plan'!$J$4*Overview!R$71)+('Construction Payment Plan'!$K$4*Overview!R$72)+('Construction Payment Plan'!$L$4*Overview!R$73)+('Construction Payment Plan'!$B$4*Overview!R$65)+('Construction Payment Plan'!$C$4*Overview!R$66)+('Construction Payment Plan'!$D$4*Overview!R$67)+('Construction Payment Plan'!$E$4*Overview!R$68)</f>
        <v>8895000</v>
      </c>
      <c r="S80" s="199">
        <f>('Construction Payment Plan'!$I$4*Overview!S$70)+('Construction Payment Plan'!$J$4*Overview!S$71)+('Construction Payment Plan'!$K$4*Overview!S$72)+('Construction Payment Plan'!$L$4*Overview!S$73)+('Construction Payment Plan'!$B$4*Overview!S$65)+('Construction Payment Plan'!$C$4*Overview!S$66)+('Construction Payment Plan'!$D$4*Overview!S$67)+('Construction Payment Plan'!$E$4*Overview!S$68)</f>
        <v>8895000</v>
      </c>
      <c r="T80" s="199">
        <f>('Construction Payment Plan'!$I$4*Overview!T$70)+('Construction Payment Plan'!$J$4*Overview!T$71)+('Construction Payment Plan'!$K$4*Overview!T$72)+('Construction Payment Plan'!$L$4*Overview!T$73)+('Construction Payment Plan'!$B$4*Overview!T$65)+('Construction Payment Plan'!$C$4*Overview!T$66)+('Construction Payment Plan'!$D$4*Overview!T$67)+('Construction Payment Plan'!$E$4*Overview!T$68)</f>
        <v>8895000</v>
      </c>
      <c r="U80" s="199">
        <f>('Construction Payment Plan'!$I$4*Overview!U$70)+('Construction Payment Plan'!$J$4*Overview!U$71)+('Construction Payment Plan'!$K$4*Overview!U$72)+('Construction Payment Plan'!$L$4*Overview!U$73)+('Construction Payment Plan'!$B$4*Overview!U$65)+('Construction Payment Plan'!$C$4*Overview!U$66)+('Construction Payment Plan'!$D$4*Overview!U$67)+('Construction Payment Plan'!$E$4*Overview!U$68)</f>
        <v>8895000</v>
      </c>
      <c r="V80" s="199">
        <f>('Construction Payment Plan'!$I$4*Overview!V$70)+('Construction Payment Plan'!$J$4*Overview!V$71)+('Construction Payment Plan'!$K$4*Overview!V$72)+('Construction Payment Plan'!$L$4*Overview!V$73)+('Construction Payment Plan'!$B$4*Overview!V$65)+('Construction Payment Plan'!$C$4*Overview!V$66)+('Construction Payment Plan'!$D$4*Overview!V$67)+('Construction Payment Plan'!$E$4*Overview!V$68)</f>
        <v>8895000</v>
      </c>
      <c r="W80" s="199">
        <f>('Construction Payment Plan'!$I$4*Overview!W$70)+('Construction Payment Plan'!$J$4*Overview!W$71)+('Construction Payment Plan'!$K$4*Overview!W$72)+('Construction Payment Plan'!$L$4*Overview!W$73)+('Construction Payment Plan'!$B$4*Overview!W$65)+('Construction Payment Plan'!$C$4*Overview!W$66)+('Construction Payment Plan'!$D$4*Overview!W$67)+('Construction Payment Plan'!$E$4*Overview!W$68)</f>
        <v>8895000</v>
      </c>
      <c r="X80" s="199">
        <f>('Construction Payment Plan'!$I$4*Overview!X$70)+('Construction Payment Plan'!$J$4*Overview!X$71)+('Construction Payment Plan'!$K$4*Overview!X$72)+('Construction Payment Plan'!$L$4*Overview!X$73)+('Construction Payment Plan'!$B$4*Overview!X$65)+('Construction Payment Plan'!$C$4*Overview!X$66)+('Construction Payment Plan'!$D$4*Overview!X$67)+('Construction Payment Plan'!$E$4*Overview!X$68)</f>
        <v>8895000</v>
      </c>
      <c r="Y80" s="199">
        <f>('Construction Payment Plan'!$I$4*Overview!Y$70)+('Construction Payment Plan'!$J$4*Overview!Y$71)+('Construction Payment Plan'!$K$4*Overview!Y$72)+('Construction Payment Plan'!$L$4*Overview!Y$73)+('Construction Payment Plan'!$B$4*Overview!Y$65)+('Construction Payment Plan'!$C$4*Overview!Y$66)+('Construction Payment Plan'!$D$4*Overview!Y$67)+('Construction Payment Plan'!$E$4*Overview!Y$68)</f>
        <v>6480000</v>
      </c>
      <c r="Z80" s="199">
        <f>('Construction Payment Plan'!$I$4*Overview!Z$70)+('Construction Payment Plan'!$J$4*Overview!Z$71)+('Construction Payment Plan'!$K$4*Overview!Z$72)+('Construction Payment Plan'!$L$4*Overview!Z$73)+('Construction Payment Plan'!$B$4*Overview!Z$65)+('Construction Payment Plan'!$C$4*Overview!Z$66)+('Construction Payment Plan'!$D$4*Overview!Z$67)+('Construction Payment Plan'!$E$4*Overview!Z$68)</f>
        <v>1272000</v>
      </c>
      <c r="AA80" s="199">
        <f t="shared" ref="AA80:AA85" si="18">SUM(B80:Z80)</f>
        <v>169005000</v>
      </c>
      <c r="AB80" s="200"/>
    </row>
    <row r="81" spans="1:30" x14ac:dyDescent="0.25">
      <c r="A81" s="191" t="s">
        <v>212</v>
      </c>
      <c r="B81" s="199">
        <f>('Construction Payment Plan'!$I$8*Overview!B$70)+('Construction Payment Plan'!$J$8*Overview!B$71)+('Construction Payment Plan'!$K$8*Overview!B$72)+('Construction Payment Plan'!$L$8*Overview!B$73)+('Construction Payment Plan'!$B$8*Overview!B$65)+('Construction Payment Plan'!$C$8*Overview!B$66)+('Construction Payment Plan'!$D$8*Overview!B$67)+('Construction Payment Plan'!$E$8*Overview!B$68)</f>
        <v>3250000</v>
      </c>
      <c r="C81" s="199">
        <f>('Construction Payment Plan'!$I$8*Overview!C$70)+('Construction Payment Plan'!$J$8*Overview!C$71)+('Construction Payment Plan'!$K$8*Overview!C$72)+('Construction Payment Plan'!$L$8*Overview!C$73)+('Construction Payment Plan'!$B$8*Overview!C$65)+('Construction Payment Plan'!$C$8*Overview!C$66)+('Construction Payment Plan'!$D$8*Overview!C$67)+('Construction Payment Plan'!$E$8*Overview!C$68)</f>
        <v>3250000</v>
      </c>
      <c r="D81" s="199">
        <f>('Construction Payment Plan'!$I$8*Overview!D$70)+('Construction Payment Plan'!$J$8*Overview!D$71)+('Construction Payment Plan'!$K$8*Overview!D$72)+('Construction Payment Plan'!$L$8*Overview!D$73)+('Construction Payment Plan'!$B$8*Overview!D$65)+('Construction Payment Plan'!$C$8*Overview!D$66)+('Construction Payment Plan'!$D$8*Overview!D$67)+('Construction Payment Plan'!$E$8*Overview!D$68)</f>
        <v>3250000</v>
      </c>
      <c r="E81" s="199">
        <f>('Construction Payment Plan'!$I$8*Overview!E$70)+('Construction Payment Plan'!$J$8*Overview!E$71)+('Construction Payment Plan'!$K$8*Overview!E$72)+('Construction Payment Plan'!$L$8*Overview!E$73)+('Construction Payment Plan'!$B$8*Overview!E$65)+('Construction Payment Plan'!$C$8*Overview!E$66)+('Construction Payment Plan'!$D$8*Overview!E$67)+('Construction Payment Plan'!$E$8*Overview!E$68)</f>
        <v>6500000</v>
      </c>
      <c r="F81" s="199">
        <f>('Construction Payment Plan'!$I$8*Overview!F$70)+('Construction Payment Plan'!$J$8*Overview!F$71)+('Construction Payment Plan'!$K$8*Overview!F$72)+('Construction Payment Plan'!$L$8*Overview!F$73)+('Construction Payment Plan'!$B$8*Overview!F$65)+('Construction Payment Plan'!$C$8*Overview!F$66)+('Construction Payment Plan'!$D$8*Overview!F$67)+('Construction Payment Plan'!$E$8*Overview!F$68)</f>
        <v>3250000</v>
      </c>
      <c r="G81" s="199">
        <f>('Construction Payment Plan'!$I$8*Overview!G$70)+('Construction Payment Plan'!$J$8*Overview!G$71)+('Construction Payment Plan'!$K$8*Overview!G$72)+('Construction Payment Plan'!$L$8*Overview!G$73)+('Construction Payment Plan'!$B$8*Overview!G$65)+('Construction Payment Plan'!$C$8*Overview!G$66)+('Construction Payment Plan'!$D$8*Overview!G$67)+('Construction Payment Plan'!$E$8*Overview!G$68)</f>
        <v>3250000</v>
      </c>
      <c r="H81" s="199">
        <f>('Construction Payment Plan'!$I$8*Overview!H$70)+('Construction Payment Plan'!$J$8*Overview!H$71)+('Construction Payment Plan'!$K$8*Overview!H$72)+('Construction Payment Plan'!$L$8*Overview!H$73)+('Construction Payment Plan'!$B$8*Overview!H$65)+('Construction Payment Plan'!$C$8*Overview!H$66)+('Construction Payment Plan'!$D$8*Overview!H$67)+('Construction Payment Plan'!$E$8*Overview!H$68)</f>
        <v>6500000</v>
      </c>
      <c r="I81" s="199">
        <f>('Construction Payment Plan'!$I$8*Overview!I$70)+('Construction Payment Plan'!$J$8*Overview!I$71)+('Construction Payment Plan'!$K$8*Overview!I$72)+('Construction Payment Plan'!$L$8*Overview!I$73)+('Construction Payment Plan'!$B$8*Overview!I$65)+('Construction Payment Plan'!$C$8*Overview!I$66)+('Construction Payment Plan'!$D$8*Overview!I$67)+('Construction Payment Plan'!$E$8*Overview!I$68)</f>
        <v>3250000</v>
      </c>
      <c r="J81" s="199">
        <f>('Construction Payment Plan'!$I$8*Overview!J$70)+('Construction Payment Plan'!$J$8*Overview!J$71)+('Construction Payment Plan'!$K$8*Overview!J$72)+('Construction Payment Plan'!$L$8*Overview!J$73)+('Construction Payment Plan'!$B$8*Overview!J$65)+('Construction Payment Plan'!$C$8*Overview!J$66)+('Construction Payment Plan'!$D$8*Overview!J$67)+('Construction Payment Plan'!$E$8*Overview!J$68)</f>
        <v>3250000</v>
      </c>
      <c r="K81" s="199">
        <f>('Construction Payment Plan'!$I$8*Overview!K$70)+('Construction Payment Plan'!$J$8*Overview!K$71)+('Construction Payment Plan'!$K$8*Overview!K$72)+('Construction Payment Plan'!$L$8*Overview!K$73)+('Construction Payment Plan'!$B$8*Overview!K$65)+('Construction Payment Plan'!$C$8*Overview!K$66)+('Construction Payment Plan'!$D$8*Overview!K$67)+('Construction Payment Plan'!$E$8*Overview!K$68)</f>
        <v>6500000</v>
      </c>
      <c r="L81" s="199">
        <f>('Construction Payment Plan'!$I$8*Overview!L$70)+('Construction Payment Plan'!$J$8*Overview!L$71)+('Construction Payment Plan'!$K$8*Overview!L$72)+('Construction Payment Plan'!$L$8*Overview!L$73)+('Construction Payment Plan'!$B$8*Overview!L$65)+('Construction Payment Plan'!$C$8*Overview!L$66)+('Construction Payment Plan'!$D$8*Overview!L$67)+('Construction Payment Plan'!$E$8*Overview!L$68)</f>
        <v>3250000</v>
      </c>
      <c r="M81" s="199">
        <f>('Construction Payment Plan'!$I$8*Overview!M$70)+('Construction Payment Plan'!$J$8*Overview!M$71)+('Construction Payment Plan'!$K$8*Overview!M$72)+('Construction Payment Plan'!$L$8*Overview!M$73)+('Construction Payment Plan'!$B$8*Overview!M$65)+('Construction Payment Plan'!$C$8*Overview!M$66)+('Construction Payment Plan'!$D$8*Overview!M$67)+('Construction Payment Plan'!$E$8*Overview!M$68)</f>
        <v>6500000</v>
      </c>
      <c r="N81" s="199">
        <f>('Construction Payment Plan'!$I$8*Overview!N$70)+('Construction Payment Plan'!$J$8*Overview!N$71)+('Construction Payment Plan'!$K$8*Overview!N$72)+('Construction Payment Plan'!$L$8*Overview!N$73)+('Construction Payment Plan'!$B$8*Overview!N$65)+('Construction Payment Plan'!$C$8*Overview!N$66)+('Construction Payment Plan'!$D$8*Overview!N$67)+('Construction Payment Plan'!$E$8*Overview!N$68)</f>
        <v>6500000</v>
      </c>
      <c r="O81" s="199">
        <f>('Construction Payment Plan'!$I$8*Overview!O$70)+('Construction Payment Plan'!$J$8*Overview!O$71)+('Construction Payment Plan'!$K$8*Overview!O$72)+('Construction Payment Plan'!$L$8*Overview!O$73)+('Construction Payment Plan'!$B$8*Overview!O$65)+('Construction Payment Plan'!$C$8*Overview!O$66)+('Construction Payment Plan'!$D$8*Overview!O$67)+('Construction Payment Plan'!$E$8*Overview!O$68)</f>
        <v>6500000</v>
      </c>
      <c r="P81" s="199">
        <f>('Construction Payment Plan'!$I$8*Overview!P$70)+('Construction Payment Plan'!$J$8*Overview!P$71)+('Construction Payment Plan'!$K$8*Overview!P$72)+('Construction Payment Plan'!$L$8*Overview!P$73)+('Construction Payment Plan'!$B$8*Overview!P$65)+('Construction Payment Plan'!$C$8*Overview!P$66)+('Construction Payment Plan'!$D$8*Overview!P$67)+('Construction Payment Plan'!$E$8*Overview!P$68)</f>
        <v>6500000</v>
      </c>
      <c r="Q81" s="199">
        <f>('Construction Payment Plan'!$I$8*Overview!Q$70)+('Construction Payment Plan'!$J$8*Overview!Q$71)+('Construction Payment Plan'!$K$8*Overview!Q$72)+('Construction Payment Plan'!$L$8*Overview!Q$73)+('Construction Payment Plan'!$B$8*Overview!Q$65)+('Construction Payment Plan'!$C$8*Overview!Q$66)+('Construction Payment Plan'!$D$8*Overview!Q$67)+('Construction Payment Plan'!$E$8*Overview!Q$68)</f>
        <v>6500000</v>
      </c>
      <c r="R81" s="199">
        <f>('Construction Payment Plan'!$I$8*Overview!R$70)+('Construction Payment Plan'!$J$8*Overview!R$71)+('Construction Payment Plan'!$K$8*Overview!R$72)+('Construction Payment Plan'!$L$8*Overview!R$73)+('Construction Payment Plan'!$B$8*Overview!R$65)+('Construction Payment Plan'!$C$8*Overview!R$66)+('Construction Payment Plan'!$D$8*Overview!R$67)+('Construction Payment Plan'!$E$8*Overview!R$68)</f>
        <v>6500000</v>
      </c>
      <c r="S81" s="199">
        <f>('Construction Payment Plan'!$I$8*Overview!S$70)+('Construction Payment Plan'!$J$8*Overview!S$71)+('Construction Payment Plan'!$K$8*Overview!S$72)+('Construction Payment Plan'!$L$8*Overview!S$73)+('Construction Payment Plan'!$B$8*Overview!S$65)+('Construction Payment Plan'!$C$8*Overview!S$66)+('Construction Payment Plan'!$D$8*Overview!S$67)+('Construction Payment Plan'!$E$8*Overview!S$68)</f>
        <v>6500000</v>
      </c>
      <c r="T81" s="199">
        <f>('Construction Payment Plan'!$I$8*Overview!T$70)+('Construction Payment Plan'!$J$8*Overview!T$71)+('Construction Payment Plan'!$K$8*Overview!T$72)+('Construction Payment Plan'!$L$8*Overview!T$73)+('Construction Payment Plan'!$B$8*Overview!T$65)+('Construction Payment Plan'!$C$8*Overview!T$66)+('Construction Payment Plan'!$D$8*Overview!T$67)+('Construction Payment Plan'!$E$8*Overview!T$68)</f>
        <v>6500000</v>
      </c>
      <c r="U81" s="199">
        <f>('Construction Payment Plan'!$I$8*Overview!U$70)+('Construction Payment Plan'!$J$8*Overview!U$71)+('Construction Payment Plan'!$K$8*Overview!U$72)+('Construction Payment Plan'!$L$8*Overview!U$73)+('Construction Payment Plan'!$B$8*Overview!U$65)+('Construction Payment Plan'!$C$8*Overview!U$66)+('Construction Payment Plan'!$D$8*Overview!U$67)+('Construction Payment Plan'!$E$8*Overview!U$68)</f>
        <v>6500000</v>
      </c>
      <c r="V81" s="199">
        <f>('Construction Payment Plan'!$I$8*Overview!V$70)+('Construction Payment Plan'!$J$8*Overview!V$71)+('Construction Payment Plan'!$K$8*Overview!V$72)+('Construction Payment Plan'!$L$8*Overview!V$73)+('Construction Payment Plan'!$B$8*Overview!V$65)+('Construction Payment Plan'!$C$8*Overview!V$66)+('Construction Payment Plan'!$D$8*Overview!V$67)+('Construction Payment Plan'!$E$8*Overview!V$68)</f>
        <v>6500000</v>
      </c>
      <c r="W81" s="199">
        <f>('Construction Payment Plan'!$I$8*Overview!W$70)+('Construction Payment Plan'!$J$8*Overview!W$71)+('Construction Payment Plan'!$K$8*Overview!W$72)+('Construction Payment Plan'!$L$8*Overview!W$73)+('Construction Payment Plan'!$B$8*Overview!W$65)+('Construction Payment Plan'!$C$8*Overview!W$66)+('Construction Payment Plan'!$D$8*Overview!W$67)+('Construction Payment Plan'!$E$8*Overview!W$68)</f>
        <v>6500000</v>
      </c>
      <c r="X81" s="199">
        <f>('Construction Payment Plan'!$I$8*Overview!X$70)+('Construction Payment Plan'!$J$8*Overview!X$71)+('Construction Payment Plan'!$K$8*Overview!X$72)+('Construction Payment Plan'!$L$8*Overview!X$73)+('Construction Payment Plan'!$B$8*Overview!X$65)+('Construction Payment Plan'!$C$8*Overview!X$66)+('Construction Payment Plan'!$D$8*Overview!X$67)+('Construction Payment Plan'!$E$8*Overview!X$68)</f>
        <v>6500000</v>
      </c>
      <c r="Y81" s="199">
        <f>('Construction Payment Plan'!$I$8*Overview!Y$70)+('Construction Payment Plan'!$J$8*Overview!Y$71)+('Construction Payment Plan'!$K$8*Overview!Y$72)+('Construction Payment Plan'!$L$8*Overview!Y$73)+('Construction Payment Plan'!$B$8*Overview!Y$65)+('Construction Payment Plan'!$C$8*Overview!Y$66)+('Construction Payment Plan'!$D$8*Overview!Y$67)+('Construction Payment Plan'!$E$8*Overview!Y$68)</f>
        <v>0</v>
      </c>
      <c r="Z81" s="199">
        <f>('Construction Payment Plan'!$I$8*Overview!Z$70)+('Construction Payment Plan'!$J$8*Overview!Z$71)+('Construction Payment Plan'!$K$8*Overview!Z$72)+('Construction Payment Plan'!$L$8*Overview!Z$73)+('Construction Payment Plan'!$B$8*Overview!Z$65)+('Construction Payment Plan'!$C$8*Overview!Z$66)+('Construction Payment Plan'!$D$8*Overview!Z$67)+('Construction Payment Plan'!$E$8*Overview!Z$68)</f>
        <v>0</v>
      </c>
      <c r="AA81" s="199">
        <f t="shared" si="18"/>
        <v>123500000</v>
      </c>
      <c r="AB81" s="200"/>
    </row>
    <row r="82" spans="1:30" x14ac:dyDescent="0.25">
      <c r="A82" s="191" t="s">
        <v>213</v>
      </c>
      <c r="B82" s="199">
        <f>('Construction Payment Plan'!$I$12*Overview!B$70)+('Construction Payment Plan'!$J$12*Overview!B$71)+('Construction Payment Plan'!$K$12*Overview!B$72)+('Construction Payment Plan'!$L$12*Overview!B$73)+('Construction Payment Plan'!$B$12*Overview!B$65)+('Construction Payment Plan'!$C$12*Overview!B$66)+('Construction Payment Plan'!$D$12*Overview!B$67)+('Construction Payment Plan'!$E$12*Overview!B$68)</f>
        <v>0</v>
      </c>
      <c r="C82" s="199">
        <f>('Construction Payment Plan'!$I$12*Overview!C$70)+('Construction Payment Plan'!$J$12*Overview!C$71)+('Construction Payment Plan'!$K$12*Overview!C$72)+('Construction Payment Plan'!$L$12*Overview!C$73)+('Construction Payment Plan'!$B$12*Overview!C$65)+('Construction Payment Plan'!$C$12*Overview!C$66)+('Construction Payment Plan'!$D$12*Overview!C$67)+('Construction Payment Plan'!$E$12*Overview!C$68)</f>
        <v>3594000</v>
      </c>
      <c r="D82" s="199">
        <f>('Construction Payment Plan'!$I$12*Overview!D$70)+('Construction Payment Plan'!$J$12*Overview!D$71)+('Construction Payment Plan'!$K$12*Overview!D$72)+('Construction Payment Plan'!$L$12*Overview!D$73)+('Construction Payment Plan'!$B$12*Overview!D$65)+('Construction Payment Plan'!$C$12*Overview!D$66)+('Construction Payment Plan'!$D$12*Overview!D$67)+('Construction Payment Plan'!$E$12*Overview!D$68)</f>
        <v>3594000</v>
      </c>
      <c r="E82" s="199">
        <f>('Construction Payment Plan'!$I$12*Overview!E$70)+('Construction Payment Plan'!$J$12*Overview!E$71)+('Construction Payment Plan'!$K$12*Overview!E$72)+('Construction Payment Plan'!$L$12*Overview!E$73)+('Construction Payment Plan'!$B$12*Overview!E$65)+('Construction Payment Plan'!$C$12*Overview!E$66)+('Construction Payment Plan'!$D$12*Overview!E$67)+('Construction Payment Plan'!$E$12*Overview!E$68)</f>
        <v>3919000</v>
      </c>
      <c r="F82" s="199">
        <f>('Construction Payment Plan'!$I$12*Overview!F$70)+('Construction Payment Plan'!$J$12*Overview!F$71)+('Construction Payment Plan'!$K$12*Overview!F$72)+('Construction Payment Plan'!$L$12*Overview!F$73)+('Construction Payment Plan'!$B$12*Overview!F$65)+('Construction Payment Plan'!$C$12*Overview!F$66)+('Construction Payment Plan'!$D$12*Overview!F$67)+('Construction Payment Plan'!$E$12*Overview!F$68)</f>
        <v>7513000</v>
      </c>
      <c r="G82" s="199">
        <f>('Construction Payment Plan'!$I$12*Overview!G$70)+('Construction Payment Plan'!$J$12*Overview!G$71)+('Construction Payment Plan'!$K$12*Overview!G$72)+('Construction Payment Plan'!$L$12*Overview!G$73)+('Construction Payment Plan'!$B$12*Overview!G$65)+('Construction Payment Plan'!$C$12*Overview!G$66)+('Construction Payment Plan'!$D$12*Overview!G$67)+('Construction Payment Plan'!$E$12*Overview!G$68)</f>
        <v>3919000</v>
      </c>
      <c r="H82" s="199">
        <f>('Construction Payment Plan'!$I$12*Overview!H$70)+('Construction Payment Plan'!$J$12*Overview!H$71)+('Construction Payment Plan'!$K$12*Overview!H$72)+('Construction Payment Plan'!$L$12*Overview!H$73)+('Construction Payment Plan'!$B$12*Overview!H$65)+('Construction Payment Plan'!$C$12*Overview!H$66)+('Construction Payment Plan'!$D$12*Overview!H$67)+('Construction Payment Plan'!$E$12*Overview!H$68)</f>
        <v>4244000</v>
      </c>
      <c r="I82" s="199">
        <f>('Construction Payment Plan'!$I$12*Overview!I$70)+('Construction Payment Plan'!$J$12*Overview!I$71)+('Construction Payment Plan'!$K$12*Overview!I$72)+('Construction Payment Plan'!$L$12*Overview!I$73)+('Construction Payment Plan'!$B$12*Overview!I$65)+('Construction Payment Plan'!$C$12*Overview!I$66)+('Construction Payment Plan'!$D$12*Overview!I$67)+('Construction Payment Plan'!$E$12*Overview!I$68)</f>
        <v>7513000</v>
      </c>
      <c r="J82" s="199">
        <f>('Construction Payment Plan'!$I$12*Overview!J$70)+('Construction Payment Plan'!$J$12*Overview!J$71)+('Construction Payment Plan'!$K$12*Overview!J$72)+('Construction Payment Plan'!$L$12*Overview!J$73)+('Construction Payment Plan'!$B$12*Overview!J$65)+('Construction Payment Plan'!$C$12*Overview!J$66)+('Construction Payment Plan'!$D$12*Overview!J$67)+('Construction Payment Plan'!$E$12*Overview!J$68)</f>
        <v>3919000</v>
      </c>
      <c r="K82" s="199">
        <f>('Construction Payment Plan'!$I$12*Overview!K$70)+('Construction Payment Plan'!$J$12*Overview!K$71)+('Construction Payment Plan'!$K$12*Overview!K$72)+('Construction Payment Plan'!$L$12*Overview!K$73)+('Construction Payment Plan'!$B$12*Overview!K$65)+('Construction Payment Plan'!$C$12*Overview!K$66)+('Construction Payment Plan'!$D$12*Overview!K$67)+('Construction Payment Plan'!$E$12*Overview!K$68)</f>
        <v>4244000</v>
      </c>
      <c r="L82" s="199">
        <f>('Construction Payment Plan'!$I$12*Overview!L$70)+('Construction Payment Plan'!$J$12*Overview!L$71)+('Construction Payment Plan'!$K$12*Overview!L$72)+('Construction Payment Plan'!$L$12*Overview!L$73)+('Construction Payment Plan'!$B$12*Overview!L$65)+('Construction Payment Plan'!$C$12*Overview!L$66)+('Construction Payment Plan'!$D$12*Overview!L$67)+('Construction Payment Plan'!$E$12*Overview!L$68)</f>
        <v>3919000</v>
      </c>
      <c r="M82" s="199">
        <f>('Construction Payment Plan'!$I$12*Overview!M$70)+('Construction Payment Plan'!$J$12*Overview!M$71)+('Construction Payment Plan'!$K$12*Overview!M$72)+('Construction Payment Plan'!$L$12*Overview!M$73)+('Construction Payment Plan'!$B$12*Overview!M$65)+('Construction Payment Plan'!$C$12*Overview!M$66)+('Construction Payment Plan'!$D$12*Overview!M$67)+('Construction Payment Plan'!$E$12*Overview!M$68)</f>
        <v>4244000</v>
      </c>
      <c r="N82" s="199">
        <f>('Construction Payment Plan'!$I$12*Overview!N$70)+('Construction Payment Plan'!$J$12*Overview!N$71)+('Construction Payment Plan'!$K$12*Overview!N$72)+('Construction Payment Plan'!$L$12*Overview!N$73)+('Construction Payment Plan'!$B$12*Overview!N$65)+('Construction Payment Plan'!$C$12*Overview!N$66)+('Construction Payment Plan'!$D$12*Overview!N$67)+('Construction Payment Plan'!$E$12*Overview!N$68)</f>
        <v>4244000</v>
      </c>
      <c r="O82" s="199">
        <f>('Construction Payment Plan'!$I$12*Overview!O$70)+('Construction Payment Plan'!$J$12*Overview!O$71)+('Construction Payment Plan'!$K$12*Overview!O$72)+('Construction Payment Plan'!$L$12*Overview!O$73)+('Construction Payment Plan'!$B$12*Overview!O$65)+('Construction Payment Plan'!$C$12*Overview!O$66)+('Construction Payment Plan'!$D$12*Overview!O$67)+('Construction Payment Plan'!$E$12*Overview!O$68)</f>
        <v>7838000</v>
      </c>
      <c r="P82" s="199">
        <f>('Construction Payment Plan'!$I$12*Overview!P$70)+('Construction Payment Plan'!$J$12*Overview!P$71)+('Construction Payment Plan'!$K$12*Overview!P$72)+('Construction Payment Plan'!$L$12*Overview!P$73)+('Construction Payment Plan'!$B$12*Overview!P$65)+('Construction Payment Plan'!$C$12*Overview!P$66)+('Construction Payment Plan'!$D$12*Overview!P$67)+('Construction Payment Plan'!$E$12*Overview!P$68)</f>
        <v>7838000</v>
      </c>
      <c r="Q82" s="199">
        <f>('Construction Payment Plan'!$I$12*Overview!Q$70)+('Construction Payment Plan'!$J$12*Overview!Q$71)+('Construction Payment Plan'!$K$12*Overview!Q$72)+('Construction Payment Plan'!$L$12*Overview!Q$73)+('Construction Payment Plan'!$B$12*Overview!Q$65)+('Construction Payment Plan'!$C$12*Overview!Q$66)+('Construction Payment Plan'!$D$12*Overview!Q$67)+('Construction Payment Plan'!$E$12*Overview!Q$68)</f>
        <v>7838000</v>
      </c>
      <c r="R82" s="199">
        <f>('Construction Payment Plan'!$I$12*Overview!R$70)+('Construction Payment Plan'!$J$12*Overview!R$71)+('Construction Payment Plan'!$K$12*Overview!R$72)+('Construction Payment Plan'!$L$12*Overview!R$73)+('Construction Payment Plan'!$B$12*Overview!R$65)+('Construction Payment Plan'!$C$12*Overview!R$66)+('Construction Payment Plan'!$D$12*Overview!R$67)+('Construction Payment Plan'!$E$12*Overview!R$68)</f>
        <v>7838000</v>
      </c>
      <c r="S82" s="199">
        <f>('Construction Payment Plan'!$I$12*Overview!S$70)+('Construction Payment Plan'!$J$12*Overview!S$71)+('Construction Payment Plan'!$K$12*Overview!S$72)+('Construction Payment Plan'!$L$12*Overview!S$73)+('Construction Payment Plan'!$B$12*Overview!S$65)+('Construction Payment Plan'!$C$12*Overview!S$66)+('Construction Payment Plan'!$D$12*Overview!S$67)+('Construction Payment Plan'!$E$12*Overview!S$68)</f>
        <v>7838000</v>
      </c>
      <c r="T82" s="199">
        <f>('Construction Payment Plan'!$I$12*Overview!T$70)+('Construction Payment Plan'!$J$12*Overview!T$71)+('Construction Payment Plan'!$K$12*Overview!T$72)+('Construction Payment Plan'!$L$12*Overview!T$73)+('Construction Payment Plan'!$B$12*Overview!T$65)+('Construction Payment Plan'!$C$12*Overview!T$66)+('Construction Payment Plan'!$D$12*Overview!T$67)+('Construction Payment Plan'!$E$12*Overview!T$68)</f>
        <v>7838000</v>
      </c>
      <c r="U82" s="199">
        <f>('Construction Payment Plan'!$I$12*Overview!U$70)+('Construction Payment Plan'!$J$12*Overview!U$71)+('Construction Payment Plan'!$K$12*Overview!U$72)+('Construction Payment Plan'!$L$12*Overview!U$73)+('Construction Payment Plan'!$B$12*Overview!U$65)+('Construction Payment Plan'!$C$12*Overview!U$66)+('Construction Payment Plan'!$D$12*Overview!U$67)+('Construction Payment Plan'!$E$12*Overview!U$68)</f>
        <v>7838000</v>
      </c>
      <c r="V82" s="199">
        <f>('Construction Payment Plan'!$I$12*Overview!V$70)+('Construction Payment Plan'!$J$12*Overview!V$71)+('Construction Payment Plan'!$K$12*Overview!V$72)+('Construction Payment Plan'!$L$12*Overview!V$73)+('Construction Payment Plan'!$B$12*Overview!V$65)+('Construction Payment Plan'!$C$12*Overview!V$66)+('Construction Payment Plan'!$D$12*Overview!V$67)+('Construction Payment Plan'!$E$12*Overview!V$68)</f>
        <v>7838000</v>
      </c>
      <c r="W82" s="199">
        <f>('Construction Payment Plan'!$I$12*Overview!W$70)+('Construction Payment Plan'!$J$12*Overview!W$71)+('Construction Payment Plan'!$K$12*Overview!W$72)+('Construction Payment Plan'!$L$12*Overview!W$73)+('Construction Payment Plan'!$B$12*Overview!W$65)+('Construction Payment Plan'!$C$12*Overview!W$66)+('Construction Payment Plan'!$D$12*Overview!W$67)+('Construction Payment Plan'!$E$12*Overview!W$68)</f>
        <v>7838000</v>
      </c>
      <c r="X82" s="199">
        <f>('Construction Payment Plan'!$I$12*Overview!X$70)+('Construction Payment Plan'!$J$12*Overview!X$71)+('Construction Payment Plan'!$K$12*Overview!X$72)+('Construction Payment Plan'!$L$12*Overview!X$73)+('Construction Payment Plan'!$B$12*Overview!X$65)+('Construction Payment Plan'!$C$12*Overview!X$66)+('Construction Payment Plan'!$D$12*Overview!X$67)+('Construction Payment Plan'!$E$12*Overview!X$68)</f>
        <v>7838000</v>
      </c>
      <c r="Y82" s="199">
        <f>('Construction Payment Plan'!$I$12*Overview!Y$70)+('Construction Payment Plan'!$J$12*Overview!Y$71)+('Construction Payment Plan'!$K$12*Overview!Y$72)+('Construction Payment Plan'!$L$12*Overview!Y$73)+('Construction Payment Plan'!$B$12*Overview!Y$65)+('Construction Payment Plan'!$C$12*Overview!Y$66)+('Construction Payment Plan'!$D$12*Overview!Y$67)+('Construction Payment Plan'!$E$12*Overview!Y$68)</f>
        <v>7838000</v>
      </c>
      <c r="Z82" s="199">
        <f>('Construction Payment Plan'!$I$12*Overview!Z$70)+('Construction Payment Plan'!$J$12*Overview!Z$71)+('Construction Payment Plan'!$K$12*Overview!Z$72)+('Construction Payment Plan'!$L$12*Overview!Z$73)+('Construction Payment Plan'!$B$12*Overview!Z$65)+('Construction Payment Plan'!$C$12*Overview!Z$66)+('Construction Payment Plan'!$D$12*Overview!Z$67)+('Construction Payment Plan'!$E$12*Overview!Z$68)</f>
        <v>7838000</v>
      </c>
      <c r="AA82" s="199">
        <f t="shared" si="18"/>
        <v>148922000</v>
      </c>
      <c r="AB82" s="200"/>
    </row>
    <row r="83" spans="1:30" x14ac:dyDescent="0.25">
      <c r="A83" s="191" t="s">
        <v>214</v>
      </c>
      <c r="B83" s="199">
        <f>('Construction Payment Plan'!$I$16*Overview!B$70)+('Construction Payment Plan'!$J$16*Overview!B$71)+('Construction Payment Plan'!$K$16*Overview!B$72)+('Construction Payment Plan'!$L$16*Overview!B$73)+('Construction Payment Plan'!$B$16*Overview!B$65)+('Construction Payment Plan'!$C$16*Overview!B$66)+('Construction Payment Plan'!$D$16*Overview!B$67)+('Construction Payment Plan'!$E$16*Overview!B$68)</f>
        <v>0</v>
      </c>
      <c r="C83" s="199">
        <f>('Construction Payment Plan'!$I$16*Overview!C$70)+('Construction Payment Plan'!$J$16*Overview!C$71)+('Construction Payment Plan'!$K$16*Overview!C$72)+('Construction Payment Plan'!$L$16*Overview!C$73)+('Construction Payment Plan'!$B$16*Overview!C$65)+('Construction Payment Plan'!$C$16*Overview!C$66)+('Construction Payment Plan'!$D$16*Overview!C$67)+('Construction Payment Plan'!$E$16*Overview!C$68)</f>
        <v>1740000</v>
      </c>
      <c r="D83" s="199">
        <f>('Construction Payment Plan'!$I$16*Overview!D$70)+('Construction Payment Plan'!$J$16*Overview!D$71)+('Construction Payment Plan'!$K$16*Overview!D$72)+('Construction Payment Plan'!$L$16*Overview!D$73)+('Construction Payment Plan'!$B$16*Overview!D$65)+('Construction Payment Plan'!$C$16*Overview!D$66)+('Construction Payment Plan'!$D$16*Overview!D$67)+('Construction Payment Plan'!$E$16*Overview!D$68)</f>
        <v>1740000</v>
      </c>
      <c r="E83" s="199">
        <f>('Construction Payment Plan'!$I$16*Overview!E$70)+('Construction Payment Plan'!$J$16*Overview!E$71)+('Construction Payment Plan'!$K$16*Overview!E$72)+('Construction Payment Plan'!$L$16*Overview!E$73)+('Construction Payment Plan'!$B$16*Overview!E$65)+('Construction Payment Plan'!$C$16*Overview!E$66)+('Construction Payment Plan'!$D$16*Overview!E$67)+('Construction Payment Plan'!$E$16*Overview!E$68)</f>
        <v>1990000</v>
      </c>
      <c r="F83" s="199">
        <f>('Construction Payment Plan'!$I$16*Overview!F$70)+('Construction Payment Plan'!$J$16*Overview!F$71)+('Construction Payment Plan'!$K$16*Overview!F$72)+('Construction Payment Plan'!$L$16*Overview!F$73)+('Construction Payment Plan'!$B$16*Overview!F$65)+('Construction Payment Plan'!$C$16*Overview!F$66)+('Construction Payment Plan'!$D$16*Overview!F$67)+('Construction Payment Plan'!$E$16*Overview!F$68)</f>
        <v>3730000</v>
      </c>
      <c r="G83" s="199">
        <f>('Construction Payment Plan'!$I$16*Overview!G$70)+('Construction Payment Plan'!$J$16*Overview!G$71)+('Construction Payment Plan'!$K$16*Overview!G$72)+('Construction Payment Plan'!$L$16*Overview!G$73)+('Construction Payment Plan'!$B$16*Overview!G$65)+('Construction Payment Plan'!$C$16*Overview!G$66)+('Construction Payment Plan'!$D$16*Overview!G$67)+('Construction Payment Plan'!$E$16*Overview!G$68)</f>
        <v>1990000</v>
      </c>
      <c r="H83" s="199">
        <f>('Construction Payment Plan'!$I$16*Overview!H$70)+('Construction Payment Plan'!$J$16*Overview!H$71)+('Construction Payment Plan'!$K$16*Overview!H$72)+('Construction Payment Plan'!$L$16*Overview!H$73)+('Construction Payment Plan'!$B$16*Overview!H$65)+('Construction Payment Plan'!$C$16*Overview!H$66)+('Construction Payment Plan'!$D$16*Overview!H$67)+('Construction Payment Plan'!$E$16*Overview!H$68)</f>
        <v>2240000</v>
      </c>
      <c r="I83" s="199">
        <f>('Construction Payment Plan'!$I$16*Overview!I$70)+('Construction Payment Plan'!$J$16*Overview!I$71)+('Construction Payment Plan'!$K$16*Overview!I$72)+('Construction Payment Plan'!$L$16*Overview!I$73)+('Construction Payment Plan'!$B$16*Overview!I$65)+('Construction Payment Plan'!$C$16*Overview!I$66)+('Construction Payment Plan'!$D$16*Overview!I$67)+('Construction Payment Plan'!$E$16*Overview!I$68)</f>
        <v>3730000</v>
      </c>
      <c r="J83" s="199">
        <f>('Construction Payment Plan'!$I$16*Overview!J$70)+('Construction Payment Plan'!$J$16*Overview!J$71)+('Construction Payment Plan'!$K$16*Overview!J$72)+('Construction Payment Plan'!$L$16*Overview!J$73)+('Construction Payment Plan'!$B$16*Overview!J$65)+('Construction Payment Plan'!$C$16*Overview!J$66)+('Construction Payment Plan'!$D$16*Overview!J$67)+('Construction Payment Plan'!$E$16*Overview!J$68)</f>
        <v>1990000</v>
      </c>
      <c r="K83" s="199">
        <f>('Construction Payment Plan'!$I$16*Overview!K$70)+('Construction Payment Plan'!$J$16*Overview!K$71)+('Construction Payment Plan'!$K$16*Overview!K$72)+('Construction Payment Plan'!$L$16*Overview!K$73)+('Construction Payment Plan'!$B$16*Overview!K$65)+('Construction Payment Plan'!$C$16*Overview!K$66)+('Construction Payment Plan'!$D$16*Overview!K$67)+('Construction Payment Plan'!$E$16*Overview!K$68)</f>
        <v>2240000</v>
      </c>
      <c r="L83" s="199">
        <f>('Construction Payment Plan'!$I$16*Overview!L$70)+('Construction Payment Plan'!$J$16*Overview!L$71)+('Construction Payment Plan'!$K$16*Overview!L$72)+('Construction Payment Plan'!$L$16*Overview!L$73)+('Construction Payment Plan'!$B$16*Overview!L$65)+('Construction Payment Plan'!$C$16*Overview!L$66)+('Construction Payment Plan'!$D$16*Overview!L$67)+('Construction Payment Plan'!$E$16*Overview!L$68)</f>
        <v>1990000</v>
      </c>
      <c r="M83" s="199">
        <f>('Construction Payment Plan'!$I$16*Overview!M$70)+('Construction Payment Plan'!$J$16*Overview!M$71)+('Construction Payment Plan'!$K$16*Overview!M$72)+('Construction Payment Plan'!$L$16*Overview!M$73)+('Construction Payment Plan'!$B$16*Overview!M$65)+('Construction Payment Plan'!$C$16*Overview!M$66)+('Construction Payment Plan'!$D$16*Overview!M$67)+('Construction Payment Plan'!$E$16*Overview!M$68)</f>
        <v>2240000</v>
      </c>
      <c r="N83" s="199">
        <f>('Construction Payment Plan'!$I$16*Overview!N$70)+('Construction Payment Plan'!$J$16*Overview!N$71)+('Construction Payment Plan'!$K$16*Overview!N$72)+('Construction Payment Plan'!$L$16*Overview!N$73)+('Construction Payment Plan'!$B$16*Overview!N$65)+('Construction Payment Plan'!$C$16*Overview!N$66)+('Construction Payment Plan'!$D$16*Overview!N$67)+('Construction Payment Plan'!$E$16*Overview!N$68)</f>
        <v>2240000</v>
      </c>
      <c r="O83" s="199">
        <f>('Construction Payment Plan'!$I$16*Overview!O$70)+('Construction Payment Plan'!$J$16*Overview!O$71)+('Construction Payment Plan'!$K$16*Overview!O$72)+('Construction Payment Plan'!$L$16*Overview!O$73)+('Construction Payment Plan'!$B$16*Overview!O$65)+('Construction Payment Plan'!$C$16*Overview!O$66)+('Construction Payment Plan'!$D$16*Overview!O$67)+('Construction Payment Plan'!$E$16*Overview!O$68)</f>
        <v>3980000</v>
      </c>
      <c r="P83" s="199">
        <f>('Construction Payment Plan'!$I$16*Overview!P$70)+('Construction Payment Plan'!$J$16*Overview!P$71)+('Construction Payment Plan'!$K$16*Overview!P$72)+('Construction Payment Plan'!$L$16*Overview!P$73)+('Construction Payment Plan'!$B$16*Overview!P$65)+('Construction Payment Plan'!$C$16*Overview!P$66)+('Construction Payment Plan'!$D$16*Overview!P$67)+('Construction Payment Plan'!$E$16*Overview!P$68)</f>
        <v>3980000</v>
      </c>
      <c r="Q83" s="199">
        <f>('Construction Payment Plan'!$I$16*Overview!Q$70)+('Construction Payment Plan'!$J$16*Overview!Q$71)+('Construction Payment Plan'!$K$16*Overview!Q$72)+('Construction Payment Plan'!$L$16*Overview!Q$73)+('Construction Payment Plan'!$B$16*Overview!Q$65)+('Construction Payment Plan'!$C$16*Overview!Q$66)+('Construction Payment Plan'!$D$16*Overview!Q$67)+('Construction Payment Plan'!$E$16*Overview!Q$68)</f>
        <v>3980000</v>
      </c>
      <c r="R83" s="199">
        <f>('Construction Payment Plan'!$I$16*Overview!R$70)+('Construction Payment Plan'!$J$16*Overview!R$71)+('Construction Payment Plan'!$K$16*Overview!R$72)+('Construction Payment Plan'!$L$16*Overview!R$73)+('Construction Payment Plan'!$B$16*Overview!R$65)+('Construction Payment Plan'!$C$16*Overview!R$66)+('Construction Payment Plan'!$D$16*Overview!R$67)+('Construction Payment Plan'!$E$16*Overview!R$68)</f>
        <v>3980000</v>
      </c>
      <c r="S83" s="199">
        <f>('Construction Payment Plan'!$I$16*Overview!S$70)+('Construction Payment Plan'!$J$16*Overview!S$71)+('Construction Payment Plan'!$K$16*Overview!S$72)+('Construction Payment Plan'!$L$16*Overview!S$73)+('Construction Payment Plan'!$B$16*Overview!S$65)+('Construction Payment Plan'!$C$16*Overview!S$66)+('Construction Payment Plan'!$D$16*Overview!S$67)+('Construction Payment Plan'!$E$16*Overview!S$68)</f>
        <v>3980000</v>
      </c>
      <c r="T83" s="199">
        <f>('Construction Payment Plan'!$I$16*Overview!T$70)+('Construction Payment Plan'!$J$16*Overview!T$71)+('Construction Payment Plan'!$K$16*Overview!T$72)+('Construction Payment Plan'!$L$16*Overview!T$73)+('Construction Payment Plan'!$B$16*Overview!T$65)+('Construction Payment Plan'!$C$16*Overview!T$66)+('Construction Payment Plan'!$D$16*Overview!T$67)+('Construction Payment Plan'!$E$16*Overview!T$68)</f>
        <v>3980000</v>
      </c>
      <c r="U83" s="199">
        <f>('Construction Payment Plan'!$I$16*Overview!U$70)+('Construction Payment Plan'!$J$16*Overview!U$71)+('Construction Payment Plan'!$K$16*Overview!U$72)+('Construction Payment Plan'!$L$16*Overview!U$73)+('Construction Payment Plan'!$B$16*Overview!U$65)+('Construction Payment Plan'!$C$16*Overview!U$66)+('Construction Payment Plan'!$D$16*Overview!U$67)+('Construction Payment Plan'!$E$16*Overview!U$68)</f>
        <v>3980000</v>
      </c>
      <c r="V83" s="199">
        <f>('Construction Payment Plan'!$I$16*Overview!V$70)+('Construction Payment Plan'!$J$16*Overview!V$71)+('Construction Payment Plan'!$K$16*Overview!V$72)+('Construction Payment Plan'!$L$16*Overview!V$73)+('Construction Payment Plan'!$B$16*Overview!V$65)+('Construction Payment Plan'!$C$16*Overview!V$66)+('Construction Payment Plan'!$D$16*Overview!V$67)+('Construction Payment Plan'!$E$16*Overview!V$68)</f>
        <v>3980000</v>
      </c>
      <c r="W83" s="199">
        <f>('Construction Payment Plan'!$I$16*Overview!W$70)+('Construction Payment Plan'!$J$16*Overview!W$71)+('Construction Payment Plan'!$K$16*Overview!W$72)+('Construction Payment Plan'!$L$16*Overview!W$73)+('Construction Payment Plan'!$B$16*Overview!W$65)+('Construction Payment Plan'!$C$16*Overview!W$66)+('Construction Payment Plan'!$D$16*Overview!W$67)+('Construction Payment Plan'!$E$16*Overview!W$68)</f>
        <v>3980000</v>
      </c>
      <c r="X83" s="199">
        <f>('Construction Payment Plan'!$I$16*Overview!X$70)+('Construction Payment Plan'!$J$16*Overview!X$71)+('Construction Payment Plan'!$K$16*Overview!X$72)+('Construction Payment Plan'!$L$16*Overview!X$73)+('Construction Payment Plan'!$B$16*Overview!X$65)+('Construction Payment Plan'!$C$16*Overview!X$66)+('Construction Payment Plan'!$D$16*Overview!X$67)+('Construction Payment Plan'!$E$16*Overview!X$68)</f>
        <v>3980000</v>
      </c>
      <c r="Y83" s="199">
        <f>('Construction Payment Plan'!$I$16*Overview!Y$70)+('Construction Payment Plan'!$J$16*Overview!Y$71)+('Construction Payment Plan'!$K$16*Overview!Y$72)+('Construction Payment Plan'!$L$16*Overview!Y$73)+('Construction Payment Plan'!$B$16*Overview!Y$65)+('Construction Payment Plan'!$C$16*Overview!Y$66)+('Construction Payment Plan'!$D$16*Overview!Y$67)+('Construction Payment Plan'!$E$16*Overview!Y$68)</f>
        <v>3980000</v>
      </c>
      <c r="Z83" s="199">
        <f>('Construction Payment Plan'!$I$16*Overview!Z$70)+('Construction Payment Plan'!$J$16*Overview!Z$71)+('Construction Payment Plan'!$K$16*Overview!Z$72)+('Construction Payment Plan'!$L$16*Overview!Z$73)+('Construction Payment Plan'!$B$16*Overview!Z$65)+('Construction Payment Plan'!$C$16*Overview!Z$66)+('Construction Payment Plan'!$D$16*Overview!Z$67)+('Construction Payment Plan'!$E$16*Overview!Z$68)</f>
        <v>3980000</v>
      </c>
      <c r="AA83" s="199">
        <f t="shared" si="18"/>
        <v>75620000</v>
      </c>
      <c r="AB83" s="200"/>
    </row>
    <row r="84" spans="1:30" x14ac:dyDescent="0.25">
      <c r="A84" s="191" t="s">
        <v>215</v>
      </c>
      <c r="B84" s="199">
        <f>('Construction Payment Plan'!$I$20*Overview!B$70)+('Construction Payment Plan'!$J$20*Overview!B$71)+('Construction Payment Plan'!$K$20*Overview!B$72)+('Construction Payment Plan'!$L$20*Overview!B$73)+('Construction Payment Plan'!$B$20*Overview!B$65)+('Construction Payment Plan'!$C$20*Overview!B$66)+('Construction Payment Plan'!$D$20*Overview!B$67)+('Construction Payment Plan'!$E$20*Overview!B$68)</f>
        <v>997000</v>
      </c>
      <c r="C84" s="199">
        <f>('Construction Payment Plan'!$I$20*Overview!C$70)+('Construction Payment Plan'!$J$20*Overview!C$71)+('Construction Payment Plan'!$K$20*Overview!C$72)+('Construction Payment Plan'!$L$20*Overview!C$73)+('Construction Payment Plan'!$B$20*Overview!C$65)+('Construction Payment Plan'!$C$20*Overview!C$66)+('Construction Payment Plan'!$D$20*Overview!C$67)+('Construction Payment Plan'!$E$20*Overview!C$68)</f>
        <v>1237000</v>
      </c>
      <c r="D84" s="199">
        <f>('Construction Payment Plan'!$I$20*Overview!D$70)+('Construction Payment Plan'!$J$20*Overview!D$71)+('Construction Payment Plan'!$K$20*Overview!D$72)+('Construction Payment Plan'!$L$20*Overview!D$73)+('Construction Payment Plan'!$B$20*Overview!D$65)+('Construction Payment Plan'!$C$20*Overview!D$66)+('Construction Payment Plan'!$D$20*Overview!D$67)+('Construction Payment Plan'!$E$20*Overview!D$68)</f>
        <v>1237000</v>
      </c>
      <c r="E84" s="199">
        <f>('Construction Payment Plan'!$I$20*Overview!E$70)+('Construction Payment Plan'!$J$20*Overview!E$71)+('Construction Payment Plan'!$K$20*Overview!E$72)+('Construction Payment Plan'!$L$20*Overview!E$73)+('Construction Payment Plan'!$B$20*Overview!E$65)+('Construction Payment Plan'!$C$20*Overview!E$66)+('Construction Payment Plan'!$D$20*Overview!E$67)+('Construction Payment Plan'!$E$20*Overview!E$68)</f>
        <v>2354000</v>
      </c>
      <c r="F84" s="199">
        <f>('Construction Payment Plan'!$I$20*Overview!F$70)+('Construction Payment Plan'!$J$20*Overview!F$71)+('Construction Payment Plan'!$K$20*Overview!F$72)+('Construction Payment Plan'!$L$20*Overview!F$73)+('Construction Payment Plan'!$B$20*Overview!F$65)+('Construction Payment Plan'!$C$20*Overview!F$66)+('Construction Payment Plan'!$D$20*Overview!F$67)+('Construction Payment Plan'!$E$20*Overview!F$68)</f>
        <v>1597000</v>
      </c>
      <c r="G84" s="199">
        <f>('Construction Payment Plan'!$I$20*Overview!G$70)+('Construction Payment Plan'!$J$20*Overview!G$71)+('Construction Payment Plan'!$K$20*Overview!G$72)+('Construction Payment Plan'!$L$20*Overview!G$73)+('Construction Payment Plan'!$B$20*Overview!G$65)+('Construction Payment Plan'!$C$20*Overview!G$66)+('Construction Payment Plan'!$D$20*Overview!G$67)+('Construction Payment Plan'!$E$20*Overview!G$68)</f>
        <v>1357000</v>
      </c>
      <c r="H84" s="199">
        <f>('Construction Payment Plan'!$I$20*Overview!H$70)+('Construction Payment Plan'!$J$20*Overview!H$71)+('Construction Payment Plan'!$K$20*Overview!H$72)+('Construction Payment Plan'!$L$20*Overview!H$73)+('Construction Payment Plan'!$B$20*Overview!H$65)+('Construction Payment Plan'!$C$20*Overview!H$66)+('Construction Payment Plan'!$D$20*Overview!H$67)+('Construction Payment Plan'!$E$20*Overview!H$68)</f>
        <v>2474000</v>
      </c>
      <c r="I84" s="199">
        <f>('Construction Payment Plan'!$I$20*Overview!I$70)+('Construction Payment Plan'!$J$20*Overview!I$71)+('Construction Payment Plan'!$K$20*Overview!I$72)+('Construction Payment Plan'!$L$20*Overview!I$73)+('Construction Payment Plan'!$B$20*Overview!I$65)+('Construction Payment Plan'!$C$20*Overview!I$66)+('Construction Payment Plan'!$D$20*Overview!I$67)+('Construction Payment Plan'!$E$20*Overview!I$68)</f>
        <v>1597000</v>
      </c>
      <c r="J84" s="199">
        <f>('Construction Payment Plan'!$I$20*Overview!J$70)+('Construction Payment Plan'!$J$20*Overview!J$71)+('Construction Payment Plan'!$K$20*Overview!J$72)+('Construction Payment Plan'!$L$20*Overview!J$73)+('Construction Payment Plan'!$B$20*Overview!J$65)+('Construction Payment Plan'!$C$20*Overview!J$66)+('Construction Payment Plan'!$D$20*Overview!J$67)+('Construction Payment Plan'!$E$20*Overview!J$68)</f>
        <v>1357000</v>
      </c>
      <c r="K84" s="199">
        <f>('Construction Payment Plan'!$I$20*Overview!K$70)+('Construction Payment Plan'!$J$20*Overview!K$71)+('Construction Payment Plan'!$K$20*Overview!K$72)+('Construction Payment Plan'!$L$20*Overview!K$73)+('Construction Payment Plan'!$B$20*Overview!K$65)+('Construction Payment Plan'!$C$20*Overview!K$66)+('Construction Payment Plan'!$D$20*Overview!K$67)+('Construction Payment Plan'!$E$20*Overview!K$68)</f>
        <v>2474000</v>
      </c>
      <c r="L84" s="199">
        <f>('Construction Payment Plan'!$I$20*Overview!L$70)+('Construction Payment Plan'!$J$20*Overview!L$71)+('Construction Payment Plan'!$K$20*Overview!L$72)+('Construction Payment Plan'!$L$20*Overview!L$73)+('Construction Payment Plan'!$B$20*Overview!L$65)+('Construction Payment Plan'!$C$20*Overview!L$66)+('Construction Payment Plan'!$D$20*Overview!L$67)+('Construction Payment Plan'!$E$20*Overview!L$68)</f>
        <v>1477000</v>
      </c>
      <c r="M84" s="199">
        <f>('Construction Payment Plan'!$I$20*Overview!M$70)+('Construction Payment Plan'!$J$20*Overview!M$71)+('Construction Payment Plan'!$K$20*Overview!M$72)+('Construction Payment Plan'!$L$20*Overview!M$73)+('Construction Payment Plan'!$B$20*Overview!M$65)+('Construction Payment Plan'!$C$20*Overview!M$66)+('Construction Payment Plan'!$D$20*Overview!M$67)+('Construction Payment Plan'!$E$20*Overview!M$68)</f>
        <v>2474000</v>
      </c>
      <c r="N84" s="199">
        <f>('Construction Payment Plan'!$I$20*Overview!N$70)+('Construction Payment Plan'!$J$20*Overview!N$71)+('Construction Payment Plan'!$K$20*Overview!N$72)+('Construction Payment Plan'!$L$20*Overview!N$73)+('Construction Payment Plan'!$B$20*Overview!N$65)+('Construction Payment Plan'!$C$20*Overview!N$66)+('Construction Payment Plan'!$D$20*Overview!N$67)+('Construction Payment Plan'!$E$20*Overview!N$68)</f>
        <v>2594000</v>
      </c>
      <c r="O84" s="199">
        <f>('Construction Payment Plan'!$I$20*Overview!O$70)+('Construction Payment Plan'!$J$20*Overview!O$71)+('Construction Payment Plan'!$K$20*Overview!O$72)+('Construction Payment Plan'!$L$20*Overview!O$73)+('Construction Payment Plan'!$B$20*Overview!O$65)+('Construction Payment Plan'!$C$20*Overview!O$66)+('Construction Payment Plan'!$D$20*Overview!O$67)+('Construction Payment Plan'!$E$20*Overview!O$68)</f>
        <v>2714000</v>
      </c>
      <c r="P84" s="199">
        <f>('Construction Payment Plan'!$I$20*Overview!P$70)+('Construction Payment Plan'!$J$20*Overview!P$71)+('Construction Payment Plan'!$K$20*Overview!P$72)+('Construction Payment Plan'!$L$20*Overview!P$73)+('Construction Payment Plan'!$B$20*Overview!P$65)+('Construction Payment Plan'!$C$20*Overview!P$66)+('Construction Payment Plan'!$D$20*Overview!P$67)+('Construction Payment Plan'!$E$20*Overview!P$68)</f>
        <v>2714000</v>
      </c>
      <c r="Q84" s="199">
        <f>('Construction Payment Plan'!$I$20*Overview!Q$70)+('Construction Payment Plan'!$J$20*Overview!Q$71)+('Construction Payment Plan'!$K$20*Overview!Q$72)+('Construction Payment Plan'!$L$20*Overview!Q$73)+('Construction Payment Plan'!$B$20*Overview!Q$65)+('Construction Payment Plan'!$C$20*Overview!Q$66)+('Construction Payment Plan'!$D$20*Overview!Q$67)+('Construction Payment Plan'!$E$20*Overview!Q$68)</f>
        <v>2714000</v>
      </c>
      <c r="R84" s="199">
        <f>('Construction Payment Plan'!$I$20*Overview!R$70)+('Construction Payment Plan'!$J$20*Overview!R$71)+('Construction Payment Plan'!$K$20*Overview!R$72)+('Construction Payment Plan'!$L$20*Overview!R$73)+('Construction Payment Plan'!$B$20*Overview!R$65)+('Construction Payment Plan'!$C$20*Overview!R$66)+('Construction Payment Plan'!$D$20*Overview!R$67)+('Construction Payment Plan'!$E$20*Overview!R$68)</f>
        <v>2714000</v>
      </c>
      <c r="S84" s="199">
        <f>('Construction Payment Plan'!$I$20*Overview!S$70)+('Construction Payment Plan'!$J$20*Overview!S$71)+('Construction Payment Plan'!$K$20*Overview!S$72)+('Construction Payment Plan'!$L$20*Overview!S$73)+('Construction Payment Plan'!$B$20*Overview!S$65)+('Construction Payment Plan'!$C$20*Overview!S$66)+('Construction Payment Plan'!$D$20*Overview!S$67)+('Construction Payment Plan'!$E$20*Overview!S$68)</f>
        <v>2714000</v>
      </c>
      <c r="T84" s="199">
        <f>('Construction Payment Plan'!$I$20*Overview!T$70)+('Construction Payment Plan'!$J$20*Overview!T$71)+('Construction Payment Plan'!$K$20*Overview!T$72)+('Construction Payment Plan'!$L$20*Overview!T$73)+('Construction Payment Plan'!$B$20*Overview!T$65)+('Construction Payment Plan'!$C$20*Overview!T$66)+('Construction Payment Plan'!$D$20*Overview!T$67)+('Construction Payment Plan'!$E$20*Overview!T$68)</f>
        <v>2714000</v>
      </c>
      <c r="U84" s="199">
        <f>('Construction Payment Plan'!$I$20*Overview!U$70)+('Construction Payment Plan'!$J$20*Overview!U$71)+('Construction Payment Plan'!$K$20*Overview!U$72)+('Construction Payment Plan'!$L$20*Overview!U$73)+('Construction Payment Plan'!$B$20*Overview!U$65)+('Construction Payment Plan'!$C$20*Overview!U$66)+('Construction Payment Plan'!$D$20*Overview!U$67)+('Construction Payment Plan'!$E$20*Overview!U$68)</f>
        <v>2714000</v>
      </c>
      <c r="V84" s="199">
        <f>('Construction Payment Plan'!$I$20*Overview!V$70)+('Construction Payment Plan'!$J$20*Overview!V$71)+('Construction Payment Plan'!$K$20*Overview!V$72)+('Construction Payment Plan'!$L$20*Overview!V$73)+('Construction Payment Plan'!$B$20*Overview!V$65)+('Construction Payment Plan'!$C$20*Overview!V$66)+('Construction Payment Plan'!$D$20*Overview!V$67)+('Construction Payment Plan'!$E$20*Overview!V$68)</f>
        <v>2714000</v>
      </c>
      <c r="W84" s="199">
        <f>('Construction Payment Plan'!$I$20*Overview!W$70)+('Construction Payment Plan'!$J$20*Overview!W$71)+('Construction Payment Plan'!$K$20*Overview!W$72)+('Construction Payment Plan'!$L$20*Overview!W$73)+('Construction Payment Plan'!$B$20*Overview!W$65)+('Construction Payment Plan'!$C$20*Overview!W$66)+('Construction Payment Plan'!$D$20*Overview!W$67)+('Construction Payment Plan'!$E$20*Overview!W$68)</f>
        <v>2714000</v>
      </c>
      <c r="X84" s="199">
        <f>('Construction Payment Plan'!$I$20*Overview!X$70)+('Construction Payment Plan'!$J$20*Overview!X$71)+('Construction Payment Plan'!$K$20*Overview!X$72)+('Construction Payment Plan'!$L$20*Overview!X$73)+('Construction Payment Plan'!$B$20*Overview!X$65)+('Construction Payment Plan'!$C$20*Overview!X$66)+('Construction Payment Plan'!$D$20*Overview!X$67)+('Construction Payment Plan'!$E$20*Overview!X$68)</f>
        <v>2714000</v>
      </c>
      <c r="Y84" s="199">
        <f>('Construction Payment Plan'!$I$20*Overview!Y$70)+('Construction Payment Plan'!$J$20*Overview!Y$71)+('Construction Payment Plan'!$K$20*Overview!Y$72)+('Construction Payment Plan'!$L$20*Overview!Y$73)+('Construction Payment Plan'!$B$20*Overview!Y$65)+('Construction Payment Plan'!$C$20*Overview!Y$66)+('Construction Payment Plan'!$D$20*Overview!Y$67)+('Construction Payment Plan'!$E$20*Overview!Y$68)</f>
        <v>720000</v>
      </c>
      <c r="Z84" s="199">
        <f>('Construction Payment Plan'!$I$20*Overview!Z$70)+('Construction Payment Plan'!$J$20*Overview!Z$71)+('Construction Payment Plan'!$K$20*Overview!Z$72)+('Construction Payment Plan'!$L$20*Overview!Z$73)+('Construction Payment Plan'!$B$20*Overview!Z$65)+('Construction Payment Plan'!$C$20*Overview!Z$66)+('Construction Payment Plan'!$D$20*Overview!Z$67)+('Construction Payment Plan'!$E$20*Overview!Z$68)</f>
        <v>480000</v>
      </c>
      <c r="AA84" s="199">
        <f t="shared" si="18"/>
        <v>51566000</v>
      </c>
      <c r="AB84" s="200"/>
    </row>
    <row r="85" spans="1:30" x14ac:dyDescent="0.25">
      <c r="A85" s="173" t="s">
        <v>200</v>
      </c>
      <c r="B85" s="217">
        <v>0</v>
      </c>
      <c r="C85" s="217">
        <f t="shared" ref="C85:Y85" si="19">(SUM($AA$80:$AA$84)*$B$8)/24</f>
        <v>2369220.8333333335</v>
      </c>
      <c r="D85" s="217">
        <f t="shared" si="19"/>
        <v>2369220.8333333335</v>
      </c>
      <c r="E85" s="217">
        <f t="shared" si="19"/>
        <v>2369220.8333333335</v>
      </c>
      <c r="F85" s="217">
        <f t="shared" si="19"/>
        <v>2369220.8333333335</v>
      </c>
      <c r="G85" s="217">
        <f t="shared" si="19"/>
        <v>2369220.8333333335</v>
      </c>
      <c r="H85" s="217">
        <f t="shared" si="19"/>
        <v>2369220.8333333335</v>
      </c>
      <c r="I85" s="217">
        <f t="shared" si="19"/>
        <v>2369220.8333333335</v>
      </c>
      <c r="J85" s="217">
        <f t="shared" si="19"/>
        <v>2369220.8333333335</v>
      </c>
      <c r="K85" s="217">
        <f t="shared" si="19"/>
        <v>2369220.8333333335</v>
      </c>
      <c r="L85" s="217">
        <f t="shared" si="19"/>
        <v>2369220.8333333335</v>
      </c>
      <c r="M85" s="217">
        <f t="shared" si="19"/>
        <v>2369220.8333333335</v>
      </c>
      <c r="N85" s="217">
        <f t="shared" si="19"/>
        <v>2369220.8333333335</v>
      </c>
      <c r="O85" s="217">
        <f t="shared" si="19"/>
        <v>2369220.8333333335</v>
      </c>
      <c r="P85" s="217">
        <f t="shared" si="19"/>
        <v>2369220.8333333335</v>
      </c>
      <c r="Q85" s="217">
        <f t="shared" si="19"/>
        <v>2369220.8333333335</v>
      </c>
      <c r="R85" s="217">
        <f t="shared" si="19"/>
        <v>2369220.8333333335</v>
      </c>
      <c r="S85" s="217">
        <f t="shared" si="19"/>
        <v>2369220.8333333335</v>
      </c>
      <c r="T85" s="217">
        <f t="shared" si="19"/>
        <v>2369220.8333333335</v>
      </c>
      <c r="U85" s="217">
        <f t="shared" si="19"/>
        <v>2369220.8333333335</v>
      </c>
      <c r="V85" s="217">
        <f t="shared" si="19"/>
        <v>2369220.8333333335</v>
      </c>
      <c r="W85" s="217">
        <f t="shared" si="19"/>
        <v>2369220.8333333335</v>
      </c>
      <c r="X85" s="217">
        <f t="shared" si="19"/>
        <v>2369220.8333333335</v>
      </c>
      <c r="Y85" s="217">
        <f t="shared" si="19"/>
        <v>2369220.8333333335</v>
      </c>
      <c r="Z85" s="217">
        <f>(SUM($AA$80:$AA$84)*$B$8)/24</f>
        <v>2369220.8333333335</v>
      </c>
      <c r="AA85" s="199">
        <f t="shared" si="18"/>
        <v>56861300.000000015</v>
      </c>
      <c r="AB85" s="202">
        <f>AA85/($AA$49+$AA$56)</f>
        <v>1496350.0000000005</v>
      </c>
    </row>
    <row r="86" spans="1:30" s="31" customFormat="1" x14ac:dyDescent="0.25">
      <c r="A86" s="30" t="s">
        <v>221</v>
      </c>
      <c r="B86" s="201">
        <f t="shared" ref="B86:Z86" si="20">SUM(B80:B85)</f>
        <v>5454500</v>
      </c>
      <c r="C86" s="201">
        <f t="shared" si="20"/>
        <v>16001720.833333334</v>
      </c>
      <c r="D86" s="201">
        <f t="shared" si="20"/>
        <v>16001720.833333334</v>
      </c>
      <c r="E86" s="201">
        <f t="shared" si="20"/>
        <v>22787220.833333332</v>
      </c>
      <c r="F86" s="201">
        <f t="shared" si="20"/>
        <v>25510720.833333332</v>
      </c>
      <c r="G86" s="201">
        <f t="shared" si="20"/>
        <v>17332720.833333332</v>
      </c>
      <c r="H86" s="201">
        <f t="shared" si="20"/>
        <v>24118220.833333332</v>
      </c>
      <c r="I86" s="201">
        <f t="shared" si="20"/>
        <v>25510720.833333332</v>
      </c>
      <c r="J86" s="201">
        <f t="shared" si="20"/>
        <v>17332720.833333332</v>
      </c>
      <c r="K86" s="201">
        <f t="shared" si="20"/>
        <v>24118220.833333332</v>
      </c>
      <c r="L86" s="201">
        <f t="shared" si="20"/>
        <v>20056720.833333332</v>
      </c>
      <c r="M86" s="201">
        <f t="shared" si="20"/>
        <v>24118220.833333332</v>
      </c>
      <c r="N86" s="201">
        <f t="shared" si="20"/>
        <v>26842220.833333332</v>
      </c>
      <c r="O86" s="201">
        <f t="shared" si="20"/>
        <v>32296220.833333332</v>
      </c>
      <c r="P86" s="201">
        <f t="shared" si="20"/>
        <v>32296220.833333332</v>
      </c>
      <c r="Q86" s="201">
        <f t="shared" si="20"/>
        <v>32296220.833333332</v>
      </c>
      <c r="R86" s="201">
        <f t="shared" si="20"/>
        <v>32296220.833333332</v>
      </c>
      <c r="S86" s="201">
        <f t="shared" si="20"/>
        <v>32296220.833333332</v>
      </c>
      <c r="T86" s="201">
        <f t="shared" si="20"/>
        <v>32296220.833333332</v>
      </c>
      <c r="U86" s="201">
        <f t="shared" si="20"/>
        <v>32296220.833333332</v>
      </c>
      <c r="V86" s="201">
        <f t="shared" si="20"/>
        <v>32296220.833333332</v>
      </c>
      <c r="W86" s="201">
        <f t="shared" si="20"/>
        <v>32296220.833333332</v>
      </c>
      <c r="X86" s="201">
        <f t="shared" si="20"/>
        <v>32296220.833333332</v>
      </c>
      <c r="Y86" s="201">
        <f t="shared" si="20"/>
        <v>21387220.833333332</v>
      </c>
      <c r="Z86" s="201">
        <f t="shared" si="20"/>
        <v>15939220.833333334</v>
      </c>
      <c r="AA86" s="201">
        <f>SUM(AA80:AA85)</f>
        <v>625474300</v>
      </c>
      <c r="AB86" s="202">
        <f>AA86/($AA$49+$AA$56)</f>
        <v>16459850</v>
      </c>
      <c r="AC86" s="216"/>
    </row>
    <row r="87" spans="1:30" x14ac:dyDescent="0.25">
      <c r="A87" s="173"/>
      <c r="B87" s="203"/>
      <c r="C87" s="203"/>
      <c r="D87" s="203"/>
      <c r="E87" s="203"/>
      <c r="F87" s="204"/>
      <c r="G87" s="204"/>
      <c r="H87" s="204"/>
      <c r="I87" s="204"/>
      <c r="J87" s="204"/>
      <c r="K87" s="204"/>
      <c r="L87" s="204"/>
      <c r="M87" s="204"/>
      <c r="N87" s="204"/>
      <c r="O87" s="204"/>
      <c r="P87" s="204"/>
      <c r="Q87" s="204"/>
      <c r="R87" s="204"/>
      <c r="S87" s="204"/>
      <c r="T87" s="204"/>
      <c r="U87" s="204"/>
      <c r="V87" s="204"/>
      <c r="W87" s="205"/>
      <c r="X87" s="205"/>
      <c r="Y87" s="205"/>
      <c r="Z87" s="205"/>
      <c r="AA87" s="206"/>
      <c r="AB87" s="200"/>
    </row>
    <row r="88" spans="1:30" x14ac:dyDescent="0.25">
      <c r="A88" s="10" t="s">
        <v>241</v>
      </c>
      <c r="B88" s="199">
        <f>(C$42+C$35)*$C9</f>
        <v>299270</v>
      </c>
      <c r="C88" s="199">
        <f>(D$42+D$35)*$C9</f>
        <v>299270</v>
      </c>
      <c r="D88" s="199">
        <f>(E$42+E$35)*$C9</f>
        <v>299270</v>
      </c>
      <c r="E88" s="199">
        <f>(F$42+F$35)*$C9</f>
        <v>598540</v>
      </c>
      <c r="F88" s="199">
        <f>(G$42+G$35)*$C9</f>
        <v>299270</v>
      </c>
      <c r="G88" s="199">
        <f>(H$42+H$35)*$C9</f>
        <v>299270</v>
      </c>
      <c r="H88" s="199">
        <f>(I$42+I$35)*$C9</f>
        <v>598540</v>
      </c>
      <c r="I88" s="199">
        <f>(J$42+J$35)*$C9</f>
        <v>299270</v>
      </c>
      <c r="J88" s="199">
        <f>(K$42+K$35)*$C9</f>
        <v>299270</v>
      </c>
      <c r="K88" s="199">
        <f>(L$42+L$35)*$C9</f>
        <v>598540</v>
      </c>
      <c r="L88" s="199">
        <f>(M$42+M$35)*$C9</f>
        <v>299270</v>
      </c>
      <c r="M88" s="199">
        <f>(N$42+N$35)*$C9</f>
        <v>598540</v>
      </c>
      <c r="N88" s="199">
        <f>(O$42+O$35)*$C9</f>
        <v>598540</v>
      </c>
      <c r="O88" s="199">
        <f>(P$42+P$35)*$C9</f>
        <v>598540</v>
      </c>
      <c r="P88" s="199">
        <f>(Q$42+Q$35)*$C9</f>
        <v>598540</v>
      </c>
      <c r="Q88" s="199">
        <f>(R$42+R$35)*$C9</f>
        <v>598540</v>
      </c>
      <c r="R88" s="199">
        <f>(S$42+S$35)*$C9</f>
        <v>598540</v>
      </c>
      <c r="S88" s="199">
        <f>(T$42+T$35)*$C9</f>
        <v>598540</v>
      </c>
      <c r="T88" s="199">
        <f>(U$42+U$35)*$C9</f>
        <v>598540</v>
      </c>
      <c r="U88" s="199">
        <f>(V$42+V$35)*$C9</f>
        <v>598540</v>
      </c>
      <c r="V88" s="199">
        <f>(W$42+W$35)*$C9</f>
        <v>598540</v>
      </c>
      <c r="W88" s="199">
        <f>(X$42+X$35)*$C9</f>
        <v>598540</v>
      </c>
      <c r="X88" s="199">
        <f>(Y$42+Y$35)*$C9</f>
        <v>598540</v>
      </c>
      <c r="Y88" s="199">
        <f>(Z$42+Z$35)*$C9</f>
        <v>0</v>
      </c>
      <c r="Z88" s="199">
        <v>0</v>
      </c>
      <c r="AA88" s="199">
        <f t="shared" ref="AA88:AA94" si="21">SUM(B88:Z88)</f>
        <v>11372260</v>
      </c>
      <c r="AB88" s="202">
        <f t="shared" ref="AB88:AB94" si="22">AA88/($AA$49+$AA$56)</f>
        <v>299270</v>
      </c>
    </row>
    <row r="89" spans="1:30" x14ac:dyDescent="0.25">
      <c r="A89" s="10" t="s">
        <v>240</v>
      </c>
      <c r="B89" s="199">
        <f>(C$42+C$35)*$C10</f>
        <v>299270</v>
      </c>
      <c r="C89" s="199">
        <f>(D$42+D$35)*$C10</f>
        <v>299270</v>
      </c>
      <c r="D89" s="199">
        <f>(E$42+E$35)*$C10</f>
        <v>299270</v>
      </c>
      <c r="E89" s="199">
        <f>(F$42+F$35)*$C10</f>
        <v>598540</v>
      </c>
      <c r="F89" s="199">
        <f>(G$42+G$35)*$C10</f>
        <v>299270</v>
      </c>
      <c r="G89" s="199">
        <f>(H$42+H$35)*$C10</f>
        <v>299270</v>
      </c>
      <c r="H89" s="199">
        <f>(I$42+I$35)*$C10</f>
        <v>598540</v>
      </c>
      <c r="I89" s="199">
        <f>(J$42+J$35)*$C10</f>
        <v>299270</v>
      </c>
      <c r="J89" s="199">
        <f>(K$42+K$35)*$C10</f>
        <v>299270</v>
      </c>
      <c r="K89" s="199">
        <f>(L$42+L$35)*$C10</f>
        <v>598540</v>
      </c>
      <c r="L89" s="199">
        <f>(M$42+M$35)*$C10</f>
        <v>299270</v>
      </c>
      <c r="M89" s="199">
        <f>(N$42+N$35)*$C10</f>
        <v>598540</v>
      </c>
      <c r="N89" s="199">
        <f>(O$42+O$35)*$C10</f>
        <v>598540</v>
      </c>
      <c r="O89" s="199">
        <f>(P$42+P$35)*$C10</f>
        <v>598540</v>
      </c>
      <c r="P89" s="199">
        <f>(Q$42+Q$35)*$C10</f>
        <v>598540</v>
      </c>
      <c r="Q89" s="199">
        <f>(R$42+R$35)*$C10</f>
        <v>598540</v>
      </c>
      <c r="R89" s="199">
        <f>(S$42+S$35)*$C10</f>
        <v>598540</v>
      </c>
      <c r="S89" s="199">
        <f>(T$42+T$35)*$C10</f>
        <v>598540</v>
      </c>
      <c r="T89" s="199">
        <f>(U$42+U$35)*$C10</f>
        <v>598540</v>
      </c>
      <c r="U89" s="199">
        <f>(V$42+V$35)*$C10</f>
        <v>598540</v>
      </c>
      <c r="V89" s="199">
        <f>(W$42+W$35)*$C10</f>
        <v>598540</v>
      </c>
      <c r="W89" s="199">
        <f>(X$42+X$35)*$C10</f>
        <v>598540</v>
      </c>
      <c r="X89" s="199">
        <f>(Y$42+Y$35)*$C10</f>
        <v>598540</v>
      </c>
      <c r="Y89" s="199">
        <f>(Z$42+Z$35)*$C10</f>
        <v>0</v>
      </c>
      <c r="Z89" s="199">
        <v>0</v>
      </c>
      <c r="AA89" s="199">
        <f t="shared" si="21"/>
        <v>11372260</v>
      </c>
      <c r="AB89" s="202">
        <f t="shared" si="22"/>
        <v>299270</v>
      </c>
    </row>
    <row r="90" spans="1:30" x14ac:dyDescent="0.25">
      <c r="A90" s="10" t="s">
        <v>239</v>
      </c>
      <c r="B90" s="199">
        <f>(B$49+B$56)*$C11</f>
        <v>0</v>
      </c>
      <c r="C90" s="199">
        <f>(C$49+C$56)*$C11</f>
        <v>0</v>
      </c>
      <c r="D90" s="199">
        <f>(D$49+D$56)*$C11</f>
        <v>0</v>
      </c>
      <c r="E90" s="199">
        <f>(E$49+E$56)*$C11</f>
        <v>448905</v>
      </c>
      <c r="F90" s="199">
        <f>(F$49+F$56)*$C11</f>
        <v>448905</v>
      </c>
      <c r="G90" s="199">
        <f>(G$49+G$56)*$C11</f>
        <v>448905</v>
      </c>
      <c r="H90" s="199">
        <f>(H$49+H$56)*$C11</f>
        <v>897810</v>
      </c>
      <c r="I90" s="199">
        <f>(I$49+I$56)*$C11</f>
        <v>448905</v>
      </c>
      <c r="J90" s="199">
        <f>(J$49+J$56)*$C11</f>
        <v>448905</v>
      </c>
      <c r="K90" s="199">
        <f>(K$49+K$56)*$C11</f>
        <v>897810</v>
      </c>
      <c r="L90" s="199">
        <f>(L$49+L$56)*$C11</f>
        <v>448905</v>
      </c>
      <c r="M90" s="199">
        <f>(M$49+M$56)*$C11</f>
        <v>897810</v>
      </c>
      <c r="N90" s="199">
        <f>(N$49+N$56)*$C11</f>
        <v>897810</v>
      </c>
      <c r="O90" s="199">
        <f>(O$49+O$56)*$C11</f>
        <v>897810</v>
      </c>
      <c r="P90" s="199">
        <f>(P$49+P$56)*$C11</f>
        <v>897810</v>
      </c>
      <c r="Q90" s="199">
        <f>(Q$49+Q$56)*$C11</f>
        <v>897810</v>
      </c>
      <c r="R90" s="199">
        <f>(R$49+R$56)*$C11</f>
        <v>897810</v>
      </c>
      <c r="S90" s="199">
        <f>(S$49+S$56)*$C11</f>
        <v>897810</v>
      </c>
      <c r="T90" s="199">
        <f>(T$49+T$56)*$C11</f>
        <v>897810</v>
      </c>
      <c r="U90" s="199">
        <f>(U$49+U$56)*$C11</f>
        <v>897810</v>
      </c>
      <c r="V90" s="199">
        <f>(V$49+V$56)*$C11</f>
        <v>897810</v>
      </c>
      <c r="W90" s="199">
        <f>(W$49+W$56)*$C11</f>
        <v>897810</v>
      </c>
      <c r="X90" s="199">
        <f>(X$49+X$56)*$C11</f>
        <v>897810</v>
      </c>
      <c r="Y90" s="199">
        <f>(Y$49+Y$56)*$C11</f>
        <v>897810</v>
      </c>
      <c r="Z90" s="199">
        <f>(Z$49+Z$56)*$C11</f>
        <v>897810</v>
      </c>
      <c r="AA90" s="199">
        <f t="shared" si="21"/>
        <v>17058390</v>
      </c>
      <c r="AB90" s="202">
        <f t="shared" si="22"/>
        <v>448905</v>
      </c>
      <c r="AD90" s="192"/>
    </row>
    <row r="91" spans="1:30" x14ac:dyDescent="0.25">
      <c r="A91" s="10" t="s">
        <v>238</v>
      </c>
      <c r="B91" s="199">
        <f>(B$42+B$35)*$C12</f>
        <v>0</v>
      </c>
      <c r="C91" s="199">
        <f>(C$42+C$35)*$C12</f>
        <v>149635</v>
      </c>
      <c r="D91" s="199">
        <f>(D$42+D$35)*$C12</f>
        <v>149635</v>
      </c>
      <c r="E91" s="199">
        <f>(E$42+E$35)*$C12</f>
        <v>149635</v>
      </c>
      <c r="F91" s="199">
        <f>(F$42+F$35)*$C12</f>
        <v>299270</v>
      </c>
      <c r="G91" s="199">
        <f>(G$42+G$35)*$C12</f>
        <v>149635</v>
      </c>
      <c r="H91" s="199">
        <f>(H$42+H$35)*$C12</f>
        <v>149635</v>
      </c>
      <c r="I91" s="199">
        <f>(I$42+I$35)*$C12</f>
        <v>299270</v>
      </c>
      <c r="J91" s="199">
        <f>(J$42+J$35)*$C12</f>
        <v>149635</v>
      </c>
      <c r="K91" s="199">
        <f>(K$42+K$35)*$C12</f>
        <v>149635</v>
      </c>
      <c r="L91" s="199">
        <f>(L$42+L$35)*$C12</f>
        <v>299270</v>
      </c>
      <c r="M91" s="199">
        <f>(M$42+M$35)*$C12</f>
        <v>149635</v>
      </c>
      <c r="N91" s="199">
        <f>(N$42+N$35)*$C12</f>
        <v>299270</v>
      </c>
      <c r="O91" s="199">
        <f>(O$42+O$35)*$C12</f>
        <v>299270</v>
      </c>
      <c r="P91" s="199">
        <f>(P$42+P$35)*$C12</f>
        <v>299270</v>
      </c>
      <c r="Q91" s="199">
        <f>(Q$42+Q$35)*$C12</f>
        <v>299270</v>
      </c>
      <c r="R91" s="199">
        <f>(R$42+R$35)*$C12</f>
        <v>299270</v>
      </c>
      <c r="S91" s="199">
        <f>(S$42+S$35)*$C12</f>
        <v>299270</v>
      </c>
      <c r="T91" s="199">
        <f>(T$42+T$35)*$C12</f>
        <v>299270</v>
      </c>
      <c r="U91" s="199">
        <f>(U$42+U$35)*$C12</f>
        <v>299270</v>
      </c>
      <c r="V91" s="199">
        <f>(V$42+V$35)*$C12</f>
        <v>299270</v>
      </c>
      <c r="W91" s="199">
        <f>(W$42+W$35)*$C12</f>
        <v>299270</v>
      </c>
      <c r="X91" s="199">
        <f>(X$42+X$35)*$C12</f>
        <v>299270</v>
      </c>
      <c r="Y91" s="199">
        <f>(Y$42+Y$35)*$C12</f>
        <v>299270</v>
      </c>
      <c r="Z91" s="199">
        <f>(Z$42+Z$35)*$C12</f>
        <v>0</v>
      </c>
      <c r="AA91" s="199">
        <f t="shared" si="21"/>
        <v>5686130</v>
      </c>
      <c r="AB91" s="202">
        <f t="shared" si="22"/>
        <v>149635</v>
      </c>
    </row>
    <row r="92" spans="1:30" x14ac:dyDescent="0.25">
      <c r="A92" s="10" t="s">
        <v>12</v>
      </c>
      <c r="B92" s="199">
        <f>(B$42+B$35)*$C13</f>
        <v>0</v>
      </c>
      <c r="C92" s="199">
        <f>(C$42+C$35)*$C13</f>
        <v>448905</v>
      </c>
      <c r="D92" s="199">
        <f>(D$42+D$35)*$C13</f>
        <v>448905</v>
      </c>
      <c r="E92" s="199">
        <f>(E$42+E$35)*$C13</f>
        <v>448905</v>
      </c>
      <c r="F92" s="199">
        <f>(F$42+F$35)*$C13</f>
        <v>897810</v>
      </c>
      <c r="G92" s="199">
        <f>(G$42+G$35)*$C13</f>
        <v>448905</v>
      </c>
      <c r="H92" s="199">
        <f>(H$42+H$35)*$C13</f>
        <v>448905</v>
      </c>
      <c r="I92" s="199">
        <f>(I$42+I$35)*$C13</f>
        <v>897810</v>
      </c>
      <c r="J92" s="199">
        <f>(J$42+J$35)*$C13</f>
        <v>448905</v>
      </c>
      <c r="K92" s="199">
        <f>(K$42+K$35)*$C13</f>
        <v>448905</v>
      </c>
      <c r="L92" s="199">
        <f>(L$42+L$35)*$C13</f>
        <v>897810</v>
      </c>
      <c r="M92" s="199">
        <f>(M$42+M$35)*$C13</f>
        <v>448905</v>
      </c>
      <c r="N92" s="199">
        <f>(N$42+N$35)*$C13</f>
        <v>897810</v>
      </c>
      <c r="O92" s="199">
        <f>(O$42+O$35)*$C13</f>
        <v>897810</v>
      </c>
      <c r="P92" s="199">
        <f>(P$42+P$35)*$C13</f>
        <v>897810</v>
      </c>
      <c r="Q92" s="199">
        <f>(Q$42+Q$35)*$C13</f>
        <v>897810</v>
      </c>
      <c r="R92" s="199">
        <f>(R$42+R$35)*$C13</f>
        <v>897810</v>
      </c>
      <c r="S92" s="199">
        <f>(S$42+S$35)*$C13</f>
        <v>897810</v>
      </c>
      <c r="T92" s="199">
        <f>(T$42+T$35)*$C13</f>
        <v>897810</v>
      </c>
      <c r="U92" s="199">
        <f>(U$42+U$35)*$C13</f>
        <v>897810</v>
      </c>
      <c r="V92" s="199">
        <f>(V$42+V$35)*$C13</f>
        <v>897810</v>
      </c>
      <c r="W92" s="199">
        <f>(W$42+W$35)*$C13</f>
        <v>897810</v>
      </c>
      <c r="X92" s="199">
        <f>(X$42+X$35)*$C13</f>
        <v>897810</v>
      </c>
      <c r="Y92" s="199">
        <f>(Y$42+Y$35)*$C13</f>
        <v>897810</v>
      </c>
      <c r="Z92" s="199">
        <f>(Z$42+Z$35)*$C13</f>
        <v>0</v>
      </c>
      <c r="AA92" s="199">
        <f t="shared" si="21"/>
        <v>17058390</v>
      </c>
      <c r="AB92" s="202">
        <f t="shared" si="22"/>
        <v>448905</v>
      </c>
    </row>
    <row r="93" spans="1:30" x14ac:dyDescent="0.25">
      <c r="A93" s="10" t="s">
        <v>205</v>
      </c>
      <c r="B93" s="199">
        <f>(B$42+B$35)*$C14</f>
        <v>0</v>
      </c>
      <c r="C93" s="199">
        <f>(C$42+C$35)*$C14</f>
        <v>897810</v>
      </c>
      <c r="D93" s="199">
        <f>(D$42+D$35)*$C14</f>
        <v>897810</v>
      </c>
      <c r="E93" s="199">
        <f>(E$42+E$35)*$C14</f>
        <v>897810</v>
      </c>
      <c r="F93" s="199">
        <f>(F$42+F$35)*$C14</f>
        <v>1795620</v>
      </c>
      <c r="G93" s="199">
        <f>(G$42+G$35)*$C14</f>
        <v>897810</v>
      </c>
      <c r="H93" s="199">
        <f>(H$42+H$35)*$C14</f>
        <v>897810</v>
      </c>
      <c r="I93" s="199">
        <f>(I$42+I$35)*$C14</f>
        <v>1795620</v>
      </c>
      <c r="J93" s="199">
        <f>(J$42+J$35)*$C14</f>
        <v>897810</v>
      </c>
      <c r="K93" s="199">
        <f>(K$42+K$35)*$C14</f>
        <v>897810</v>
      </c>
      <c r="L93" s="199">
        <f>(L$42+L$35)*$C14</f>
        <v>1795620</v>
      </c>
      <c r="M93" s="199">
        <f>(M$42+M$35)*$C14</f>
        <v>897810</v>
      </c>
      <c r="N93" s="199">
        <f>(N$42+N$35)*$C14</f>
        <v>1795620</v>
      </c>
      <c r="O93" s="199">
        <f>(O$42+O$35)*$C14</f>
        <v>1795620</v>
      </c>
      <c r="P93" s="199">
        <f>(P$42+P$35)*$C14</f>
        <v>1795620</v>
      </c>
      <c r="Q93" s="199">
        <f>(Q$42+Q$35)*$C14</f>
        <v>1795620</v>
      </c>
      <c r="R93" s="199">
        <f>(R$42+R$35)*$C14</f>
        <v>1795620</v>
      </c>
      <c r="S93" s="199">
        <f>(S$42+S$35)*$C14</f>
        <v>1795620</v>
      </c>
      <c r="T93" s="199">
        <f>(T$42+T$35)*$C14</f>
        <v>1795620</v>
      </c>
      <c r="U93" s="199">
        <f>(U$42+U$35)*$C14</f>
        <v>1795620</v>
      </c>
      <c r="V93" s="199">
        <f>(V$42+V$35)*$C14</f>
        <v>1795620</v>
      </c>
      <c r="W93" s="199">
        <f>(W$42+W$35)*$C14</f>
        <v>1795620</v>
      </c>
      <c r="X93" s="199">
        <f>(X$42+X$35)*$C14</f>
        <v>1795620</v>
      </c>
      <c r="Y93" s="199">
        <f>(Y$42+Y$35)*$C14</f>
        <v>1795620</v>
      </c>
      <c r="Z93" s="199">
        <f>(Z$42+Z$35)*$C14</f>
        <v>0</v>
      </c>
      <c r="AA93" s="199">
        <f t="shared" si="21"/>
        <v>34116780</v>
      </c>
      <c r="AB93" s="202">
        <f t="shared" si="22"/>
        <v>897810</v>
      </c>
    </row>
    <row r="94" spans="1:30" x14ac:dyDescent="0.25">
      <c r="A94" s="10" t="s">
        <v>206</v>
      </c>
      <c r="B94" s="199">
        <f>(B$42+B$35)*$C15</f>
        <v>0</v>
      </c>
      <c r="C94" s="199">
        <f>(C$42+C$35)*$C15</f>
        <v>448905</v>
      </c>
      <c r="D94" s="199">
        <f>(D$42+D$35)*$C15</f>
        <v>448905</v>
      </c>
      <c r="E94" s="199">
        <f>(E$42+E$35)*$C15</f>
        <v>448905</v>
      </c>
      <c r="F94" s="199">
        <f>(F$42+F$35)*$C15</f>
        <v>897810</v>
      </c>
      <c r="G94" s="199">
        <f>(G$42+G$35)*$C15</f>
        <v>448905</v>
      </c>
      <c r="H94" s="199">
        <f>(H$42+H$35)*$C15</f>
        <v>448905</v>
      </c>
      <c r="I94" s="199">
        <f>(I$42+I$35)*$C15</f>
        <v>897810</v>
      </c>
      <c r="J94" s="199">
        <f>(J$42+J$35)*$C15</f>
        <v>448905</v>
      </c>
      <c r="K94" s="199">
        <f>(K$42+K$35)*$C15</f>
        <v>448905</v>
      </c>
      <c r="L94" s="199">
        <f>(L$42+L$35)*$C15</f>
        <v>897810</v>
      </c>
      <c r="M94" s="199">
        <f>(M$42+M$35)*$C15</f>
        <v>448905</v>
      </c>
      <c r="N94" s="199">
        <f>(N$42+N$35)*$C15</f>
        <v>897810</v>
      </c>
      <c r="O94" s="199">
        <f>(O$42+O$35)*$C15</f>
        <v>897810</v>
      </c>
      <c r="P94" s="199">
        <f>(P$42+P$35)*$C15</f>
        <v>897810</v>
      </c>
      <c r="Q94" s="199">
        <f>(Q$42+Q$35)*$C15</f>
        <v>897810</v>
      </c>
      <c r="R94" s="199">
        <f>(R$42+R$35)*$C15</f>
        <v>897810</v>
      </c>
      <c r="S94" s="199">
        <f>(S$42+S$35)*$C15</f>
        <v>897810</v>
      </c>
      <c r="T94" s="199">
        <f>(T$42+T$35)*$C15</f>
        <v>897810</v>
      </c>
      <c r="U94" s="199">
        <f>(U$42+U$35)*$C15</f>
        <v>897810</v>
      </c>
      <c r="V94" s="199">
        <f>(V$42+V$35)*$C15</f>
        <v>897810</v>
      </c>
      <c r="W94" s="199">
        <f>(W$42+W$35)*$C15</f>
        <v>897810</v>
      </c>
      <c r="X94" s="199">
        <f>(X$42+X$35)*$C15</f>
        <v>897810</v>
      </c>
      <c r="Y94" s="199">
        <f>(Y$42+Y$35)*$C15</f>
        <v>897810</v>
      </c>
      <c r="Z94" s="199">
        <f>(Z$42+Z$35)*$C15</f>
        <v>0</v>
      </c>
      <c r="AA94" s="199">
        <f t="shared" si="21"/>
        <v>17058390</v>
      </c>
      <c r="AB94" s="202">
        <f t="shared" si="22"/>
        <v>448905</v>
      </c>
    </row>
    <row r="95" spans="1:30" x14ac:dyDescent="0.25">
      <c r="A95" s="2"/>
      <c r="B95" s="207"/>
      <c r="C95" s="208"/>
      <c r="D95" s="208"/>
      <c r="E95" s="208"/>
      <c r="F95" s="208"/>
      <c r="G95" s="208"/>
      <c r="H95" s="208"/>
      <c r="I95" s="208"/>
      <c r="J95" s="208"/>
      <c r="K95" s="208"/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08"/>
      <c r="X95" s="208"/>
      <c r="Y95" s="208"/>
      <c r="Z95" s="208"/>
      <c r="AA95" s="208"/>
      <c r="AB95" s="200"/>
    </row>
    <row r="96" spans="1:30" s="31" customFormat="1" x14ac:dyDescent="0.25">
      <c r="A96" s="30" t="s">
        <v>199</v>
      </c>
      <c r="B96" s="201">
        <f>SUM(B88:B94)</f>
        <v>598540</v>
      </c>
      <c r="C96" s="201">
        <f t="shared" ref="C96:Z96" si="23">SUM(C88:C94)</f>
        <v>2543795</v>
      </c>
      <c r="D96" s="201">
        <f t="shared" si="23"/>
        <v>2543795</v>
      </c>
      <c r="E96" s="201">
        <f t="shared" si="23"/>
        <v>3591240</v>
      </c>
      <c r="F96" s="201">
        <f t="shared" si="23"/>
        <v>4937955</v>
      </c>
      <c r="G96" s="201">
        <f t="shared" si="23"/>
        <v>2992700</v>
      </c>
      <c r="H96" s="201">
        <f t="shared" si="23"/>
        <v>4040145</v>
      </c>
      <c r="I96" s="201">
        <f t="shared" si="23"/>
        <v>4937955</v>
      </c>
      <c r="J96" s="201">
        <f t="shared" si="23"/>
        <v>2992700</v>
      </c>
      <c r="K96" s="201">
        <f t="shared" si="23"/>
        <v>4040145</v>
      </c>
      <c r="L96" s="201">
        <f t="shared" si="23"/>
        <v>4937955</v>
      </c>
      <c r="M96" s="201">
        <f t="shared" si="23"/>
        <v>4040145</v>
      </c>
      <c r="N96" s="201">
        <f t="shared" si="23"/>
        <v>5985400</v>
      </c>
      <c r="O96" s="201">
        <f t="shared" si="23"/>
        <v>5985400</v>
      </c>
      <c r="P96" s="201">
        <f t="shared" si="23"/>
        <v>5985400</v>
      </c>
      <c r="Q96" s="201">
        <f t="shared" si="23"/>
        <v>5985400</v>
      </c>
      <c r="R96" s="201">
        <f t="shared" si="23"/>
        <v>5985400</v>
      </c>
      <c r="S96" s="201">
        <f t="shared" si="23"/>
        <v>5985400</v>
      </c>
      <c r="T96" s="201">
        <f t="shared" si="23"/>
        <v>5985400</v>
      </c>
      <c r="U96" s="201">
        <f t="shared" si="23"/>
        <v>5985400</v>
      </c>
      <c r="V96" s="201">
        <f t="shared" si="23"/>
        <v>5985400</v>
      </c>
      <c r="W96" s="201">
        <f t="shared" si="23"/>
        <v>5985400</v>
      </c>
      <c r="X96" s="201">
        <f t="shared" si="23"/>
        <v>5985400</v>
      </c>
      <c r="Y96" s="201">
        <f t="shared" si="23"/>
        <v>4788320</v>
      </c>
      <c r="Z96" s="201">
        <f t="shared" si="23"/>
        <v>897810</v>
      </c>
      <c r="AA96" s="201">
        <f>SUM(B96:Z96)</f>
        <v>113722600</v>
      </c>
      <c r="AB96" s="202">
        <f>AA96/($AA$49+$AA$56)</f>
        <v>2992700</v>
      </c>
      <c r="AC96" s="216"/>
      <c r="AD96" s="198"/>
    </row>
    <row r="97" spans="1:16384" s="31" customFormat="1" x14ac:dyDescent="0.25">
      <c r="A97" s="3"/>
      <c r="B97" s="209"/>
      <c r="C97" s="209"/>
      <c r="D97" s="209"/>
      <c r="E97" s="209"/>
      <c r="F97" s="210"/>
      <c r="G97" s="210"/>
      <c r="H97" s="210"/>
      <c r="I97" s="210"/>
      <c r="J97" s="210"/>
      <c r="K97" s="210"/>
      <c r="L97" s="210"/>
      <c r="M97" s="210"/>
      <c r="N97" s="210"/>
      <c r="O97" s="210"/>
      <c r="P97" s="210"/>
      <c r="Q97" s="210"/>
      <c r="R97" s="210"/>
      <c r="S97" s="210"/>
      <c r="T97" s="210"/>
      <c r="U97" s="210"/>
      <c r="V97" s="210"/>
      <c r="W97" s="210"/>
      <c r="X97" s="210"/>
      <c r="Y97" s="210"/>
      <c r="Z97" s="210"/>
      <c r="AA97" s="199"/>
      <c r="AB97" s="211"/>
    </row>
    <row r="98" spans="1:16384" x14ac:dyDescent="0.25">
      <c r="A98" s="16" t="s">
        <v>3</v>
      </c>
      <c r="B98" s="207"/>
      <c r="C98" s="207"/>
      <c r="D98" s="207"/>
      <c r="E98" s="207"/>
      <c r="F98" s="212"/>
      <c r="G98" s="212"/>
      <c r="H98" s="212"/>
      <c r="I98" s="212"/>
      <c r="J98" s="212"/>
      <c r="K98" s="212"/>
      <c r="L98" s="212"/>
      <c r="M98" s="212"/>
      <c r="N98" s="212"/>
      <c r="O98" s="212"/>
      <c r="P98" s="212"/>
      <c r="Q98" s="212"/>
      <c r="R98" s="212"/>
      <c r="S98" s="212"/>
      <c r="T98" s="212"/>
      <c r="U98" s="212"/>
      <c r="V98" s="212"/>
      <c r="W98" s="212"/>
      <c r="X98" s="212"/>
      <c r="Y98" s="212"/>
      <c r="Z98" s="210"/>
      <c r="AA98" s="199"/>
      <c r="AB98" s="200"/>
    </row>
    <row r="99" spans="1:16384" x14ac:dyDescent="0.25">
      <c r="A99" s="280" t="s">
        <v>234</v>
      </c>
      <c r="B99" s="281">
        <f>B35*$C$26</f>
        <v>0</v>
      </c>
      <c r="C99" s="281">
        <f t="shared" ref="C99:Z99" si="24">C35*$C$26</f>
        <v>0</v>
      </c>
      <c r="D99" s="281">
        <f t="shared" si="24"/>
        <v>0</v>
      </c>
      <c r="E99" s="281">
        <f t="shared" si="24"/>
        <v>0</v>
      </c>
      <c r="F99" s="281">
        <f t="shared" si="24"/>
        <v>0</v>
      </c>
      <c r="G99" s="281">
        <f t="shared" si="24"/>
        <v>0</v>
      </c>
      <c r="H99" s="281">
        <f t="shared" si="24"/>
        <v>0</v>
      </c>
      <c r="I99" s="281">
        <f t="shared" si="24"/>
        <v>0</v>
      </c>
      <c r="J99" s="281">
        <f t="shared" si="24"/>
        <v>0</v>
      </c>
      <c r="K99" s="281">
        <f t="shared" si="24"/>
        <v>0</v>
      </c>
      <c r="L99" s="281">
        <f t="shared" si="24"/>
        <v>0</v>
      </c>
      <c r="M99" s="281">
        <f t="shared" si="24"/>
        <v>0</v>
      </c>
      <c r="N99" s="281">
        <f t="shared" si="24"/>
        <v>0</v>
      </c>
      <c r="O99" s="281">
        <f t="shared" si="24"/>
        <v>0</v>
      </c>
      <c r="P99" s="281">
        <f t="shared" si="24"/>
        <v>0</v>
      </c>
      <c r="Q99" s="281">
        <f t="shared" si="24"/>
        <v>0</v>
      </c>
      <c r="R99" s="281">
        <f t="shared" si="24"/>
        <v>0</v>
      </c>
      <c r="S99" s="281">
        <f t="shared" si="24"/>
        <v>0</v>
      </c>
      <c r="T99" s="281">
        <f t="shared" si="24"/>
        <v>0</v>
      </c>
      <c r="U99" s="281">
        <f t="shared" si="24"/>
        <v>0</v>
      </c>
      <c r="V99" s="281">
        <f t="shared" si="24"/>
        <v>0</v>
      </c>
      <c r="W99" s="281">
        <f t="shared" si="24"/>
        <v>0</v>
      </c>
      <c r="X99" s="281">
        <f t="shared" si="24"/>
        <v>0</v>
      </c>
      <c r="Y99" s="281">
        <f t="shared" si="24"/>
        <v>0</v>
      </c>
      <c r="Z99" s="281">
        <f t="shared" si="24"/>
        <v>0</v>
      </c>
      <c r="AA99" s="281">
        <f t="shared" ref="AA99:AA104" si="25">SUM(B99:Z99)</f>
        <v>0</v>
      </c>
      <c r="AB99" s="202">
        <f t="shared" ref="AB99:AB102" si="26">AA99/($AA$49+$AA$56)</f>
        <v>0</v>
      </c>
    </row>
    <row r="100" spans="1:16384" x14ac:dyDescent="0.25">
      <c r="A100" s="280" t="s">
        <v>237</v>
      </c>
      <c r="B100" s="281">
        <f>B49*($C$25-$C$26)</f>
        <v>0</v>
      </c>
      <c r="C100" s="281">
        <f t="shared" ref="C100:Z100" si="27">C49*($C$25-$C$26)</f>
        <v>0</v>
      </c>
      <c r="D100" s="281">
        <f t="shared" si="27"/>
        <v>0</v>
      </c>
      <c r="E100" s="281">
        <f t="shared" si="27"/>
        <v>0</v>
      </c>
      <c r="F100" s="281">
        <f t="shared" si="27"/>
        <v>0</v>
      </c>
      <c r="G100" s="281">
        <f t="shared" si="27"/>
        <v>0</v>
      </c>
      <c r="H100" s="281">
        <f t="shared" si="27"/>
        <v>0</v>
      </c>
      <c r="I100" s="281">
        <f t="shared" si="27"/>
        <v>0</v>
      </c>
      <c r="J100" s="281">
        <f t="shared" si="27"/>
        <v>0</v>
      </c>
      <c r="K100" s="281">
        <f t="shared" si="27"/>
        <v>0</v>
      </c>
      <c r="L100" s="281">
        <f t="shared" si="27"/>
        <v>0</v>
      </c>
      <c r="M100" s="281">
        <f t="shared" si="27"/>
        <v>0</v>
      </c>
      <c r="N100" s="281">
        <f t="shared" si="27"/>
        <v>0</v>
      </c>
      <c r="O100" s="281">
        <f t="shared" si="27"/>
        <v>0</v>
      </c>
      <c r="P100" s="281">
        <f t="shared" si="27"/>
        <v>0</v>
      </c>
      <c r="Q100" s="281">
        <f t="shared" si="27"/>
        <v>0</v>
      </c>
      <c r="R100" s="281">
        <f t="shared" si="27"/>
        <v>0</v>
      </c>
      <c r="S100" s="281">
        <f t="shared" si="27"/>
        <v>0</v>
      </c>
      <c r="T100" s="281">
        <f t="shared" si="27"/>
        <v>0</v>
      </c>
      <c r="U100" s="281">
        <f t="shared" si="27"/>
        <v>0</v>
      </c>
      <c r="V100" s="281">
        <f t="shared" si="27"/>
        <v>0</v>
      </c>
      <c r="W100" s="281">
        <f t="shared" si="27"/>
        <v>0</v>
      </c>
      <c r="X100" s="281">
        <f t="shared" si="27"/>
        <v>0</v>
      </c>
      <c r="Y100" s="281">
        <f t="shared" si="27"/>
        <v>0</v>
      </c>
      <c r="Z100" s="281">
        <f t="shared" si="27"/>
        <v>0</v>
      </c>
      <c r="AA100" s="281">
        <f t="shared" si="25"/>
        <v>0</v>
      </c>
      <c r="AB100" s="202">
        <f t="shared" si="26"/>
        <v>0</v>
      </c>
    </row>
    <row r="101" spans="1:16384" x14ac:dyDescent="0.25">
      <c r="A101" s="282" t="s">
        <v>232</v>
      </c>
      <c r="B101" s="283">
        <f>$C$21*B42</f>
        <v>0</v>
      </c>
      <c r="C101" s="283">
        <f t="shared" ref="C101:Z101" si="28">$C$21*C42</f>
        <v>0</v>
      </c>
      <c r="D101" s="283">
        <f t="shared" si="28"/>
        <v>0</v>
      </c>
      <c r="E101" s="283">
        <f t="shared" si="28"/>
        <v>0</v>
      </c>
      <c r="F101" s="283">
        <f t="shared" si="28"/>
        <v>0</v>
      </c>
      <c r="G101" s="283">
        <f t="shared" si="28"/>
        <v>0</v>
      </c>
      <c r="H101" s="283">
        <f t="shared" si="28"/>
        <v>0</v>
      </c>
      <c r="I101" s="283">
        <f t="shared" si="28"/>
        <v>0</v>
      </c>
      <c r="J101" s="283">
        <f t="shared" si="28"/>
        <v>0</v>
      </c>
      <c r="K101" s="283">
        <f t="shared" si="28"/>
        <v>0</v>
      </c>
      <c r="L101" s="283">
        <f t="shared" si="28"/>
        <v>6224816</v>
      </c>
      <c r="M101" s="283">
        <f t="shared" si="28"/>
        <v>6224816</v>
      </c>
      <c r="N101" s="283">
        <f t="shared" si="28"/>
        <v>12449632</v>
      </c>
      <c r="O101" s="283">
        <f t="shared" si="28"/>
        <v>12449632</v>
      </c>
      <c r="P101" s="283">
        <f t="shared" si="28"/>
        <v>12449632</v>
      </c>
      <c r="Q101" s="283">
        <f t="shared" si="28"/>
        <v>12449632</v>
      </c>
      <c r="R101" s="283">
        <f t="shared" si="28"/>
        <v>12449632</v>
      </c>
      <c r="S101" s="283">
        <f t="shared" si="28"/>
        <v>12449632</v>
      </c>
      <c r="T101" s="283">
        <f t="shared" si="28"/>
        <v>12449632</v>
      </c>
      <c r="U101" s="283">
        <f t="shared" si="28"/>
        <v>12449632</v>
      </c>
      <c r="V101" s="283">
        <f t="shared" si="28"/>
        <v>12449632</v>
      </c>
      <c r="W101" s="283">
        <f t="shared" si="28"/>
        <v>12449632</v>
      </c>
      <c r="X101" s="283">
        <f t="shared" si="28"/>
        <v>12449632</v>
      </c>
      <c r="Y101" s="283">
        <f t="shared" si="28"/>
        <v>12449632</v>
      </c>
      <c r="Z101" s="283">
        <f t="shared" si="28"/>
        <v>0</v>
      </c>
      <c r="AA101" s="283">
        <f t="shared" si="25"/>
        <v>161845216</v>
      </c>
      <c r="AB101" s="202">
        <f t="shared" si="26"/>
        <v>4259084.6315789474</v>
      </c>
    </row>
    <row r="102" spans="1:16384" x14ac:dyDescent="0.25">
      <c r="A102" s="282" t="s">
        <v>233</v>
      </c>
      <c r="B102" s="283">
        <f>($C$20-$C$21)*B56</f>
        <v>0</v>
      </c>
      <c r="C102" s="283">
        <f t="shared" ref="C102:Z102" si="29">($C$20-$C$21)*C56</f>
        <v>0</v>
      </c>
      <c r="D102" s="283">
        <f t="shared" si="29"/>
        <v>0</v>
      </c>
      <c r="E102" s="283">
        <f t="shared" si="29"/>
        <v>0</v>
      </c>
      <c r="F102" s="283">
        <f t="shared" si="29"/>
        <v>0</v>
      </c>
      <c r="G102" s="283">
        <f t="shared" si="29"/>
        <v>0</v>
      </c>
      <c r="H102" s="283">
        <f t="shared" si="29"/>
        <v>0</v>
      </c>
      <c r="I102" s="283">
        <f t="shared" si="29"/>
        <v>0</v>
      </c>
      <c r="J102" s="283">
        <f t="shared" si="29"/>
        <v>0</v>
      </c>
      <c r="K102" s="283">
        <f t="shared" si="29"/>
        <v>0</v>
      </c>
      <c r="L102" s="283">
        <f t="shared" si="29"/>
        <v>0</v>
      </c>
      <c r="M102" s="283">
        <f t="shared" si="29"/>
        <v>24899264</v>
      </c>
      <c r="N102" s="283">
        <f t="shared" si="29"/>
        <v>24899264</v>
      </c>
      <c r="O102" s="283">
        <f t="shared" si="29"/>
        <v>49798528</v>
      </c>
      <c r="P102" s="283">
        <f t="shared" si="29"/>
        <v>49798528</v>
      </c>
      <c r="Q102" s="283">
        <f t="shared" si="29"/>
        <v>49798528</v>
      </c>
      <c r="R102" s="283">
        <f t="shared" si="29"/>
        <v>49798528</v>
      </c>
      <c r="S102" s="283">
        <f t="shared" si="29"/>
        <v>49798528</v>
      </c>
      <c r="T102" s="283">
        <f t="shared" si="29"/>
        <v>49798528</v>
      </c>
      <c r="U102" s="283">
        <f t="shared" si="29"/>
        <v>49798528</v>
      </c>
      <c r="V102" s="283">
        <f t="shared" si="29"/>
        <v>49798528</v>
      </c>
      <c r="W102" s="283">
        <f t="shared" si="29"/>
        <v>49798528</v>
      </c>
      <c r="X102" s="283">
        <f t="shared" si="29"/>
        <v>49798528</v>
      </c>
      <c r="Y102" s="283">
        <f t="shared" si="29"/>
        <v>49798528</v>
      </c>
      <c r="Z102" s="283">
        <f t="shared" si="29"/>
        <v>49798528</v>
      </c>
      <c r="AA102" s="283">
        <f t="shared" si="25"/>
        <v>647380864</v>
      </c>
      <c r="AB102" s="202">
        <f t="shared" si="26"/>
        <v>17036338.52631579</v>
      </c>
    </row>
    <row r="103" spans="1:16384" x14ac:dyDescent="0.25">
      <c r="A103" s="2"/>
      <c r="B103" s="207"/>
      <c r="C103" s="207"/>
      <c r="D103" s="207"/>
      <c r="E103" s="213"/>
      <c r="F103" s="213"/>
      <c r="G103" s="213"/>
      <c r="H103" s="213"/>
      <c r="I103" s="213"/>
      <c r="J103" s="213"/>
      <c r="K103" s="213"/>
      <c r="L103" s="213"/>
      <c r="M103" s="213"/>
      <c r="N103" s="213"/>
      <c r="O103" s="213"/>
      <c r="P103" s="213"/>
      <c r="Q103" s="213"/>
      <c r="R103" s="213"/>
      <c r="S103" s="213"/>
      <c r="T103" s="213"/>
      <c r="U103" s="213"/>
      <c r="V103" s="213"/>
      <c r="W103" s="213"/>
      <c r="X103" s="213"/>
      <c r="Y103" s="213"/>
      <c r="Z103" s="212"/>
      <c r="AA103" s="199"/>
      <c r="AB103" s="200"/>
    </row>
    <row r="104" spans="1:16384" x14ac:dyDescent="0.25">
      <c r="A104" s="30" t="s">
        <v>4</v>
      </c>
      <c r="B104" s="201">
        <f>SUM(B99:B102)</f>
        <v>0</v>
      </c>
      <c r="C104" s="201">
        <f t="shared" ref="C104:Z104" si="30">SUM(C99:C102)</f>
        <v>0</v>
      </c>
      <c r="D104" s="201">
        <f t="shared" si="30"/>
        <v>0</v>
      </c>
      <c r="E104" s="201">
        <f t="shared" si="30"/>
        <v>0</v>
      </c>
      <c r="F104" s="201">
        <f t="shared" si="30"/>
        <v>0</v>
      </c>
      <c r="G104" s="201">
        <f t="shared" si="30"/>
        <v>0</v>
      </c>
      <c r="H104" s="201">
        <f t="shared" si="30"/>
        <v>0</v>
      </c>
      <c r="I104" s="201">
        <f t="shared" si="30"/>
        <v>0</v>
      </c>
      <c r="J104" s="201">
        <f t="shared" si="30"/>
        <v>0</v>
      </c>
      <c r="K104" s="201">
        <f t="shared" si="30"/>
        <v>0</v>
      </c>
      <c r="L104" s="201">
        <f t="shared" si="30"/>
        <v>6224816</v>
      </c>
      <c r="M104" s="201">
        <f t="shared" si="30"/>
        <v>31124080</v>
      </c>
      <c r="N104" s="201">
        <f t="shared" si="30"/>
        <v>37348896</v>
      </c>
      <c r="O104" s="201">
        <f t="shared" si="30"/>
        <v>62248160</v>
      </c>
      <c r="P104" s="201">
        <f t="shared" si="30"/>
        <v>62248160</v>
      </c>
      <c r="Q104" s="201">
        <f t="shared" si="30"/>
        <v>62248160</v>
      </c>
      <c r="R104" s="201">
        <f t="shared" si="30"/>
        <v>62248160</v>
      </c>
      <c r="S104" s="201">
        <f t="shared" si="30"/>
        <v>62248160</v>
      </c>
      <c r="T104" s="201">
        <f t="shared" si="30"/>
        <v>62248160</v>
      </c>
      <c r="U104" s="201">
        <f t="shared" si="30"/>
        <v>62248160</v>
      </c>
      <c r="V104" s="201">
        <f t="shared" si="30"/>
        <v>62248160</v>
      </c>
      <c r="W104" s="201">
        <f t="shared" si="30"/>
        <v>62248160</v>
      </c>
      <c r="X104" s="201">
        <f t="shared" si="30"/>
        <v>62248160</v>
      </c>
      <c r="Y104" s="201">
        <f t="shared" si="30"/>
        <v>62248160</v>
      </c>
      <c r="Z104" s="201">
        <f t="shared" si="30"/>
        <v>49798528</v>
      </c>
      <c r="AA104" s="201">
        <f t="shared" si="25"/>
        <v>809226080</v>
      </c>
      <c r="AB104" s="202">
        <f>AA104/($AA$49+$AA$56)</f>
        <v>21295423.157894738</v>
      </c>
      <c r="AC104" s="216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1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1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  <c r="CP104" s="32"/>
      <c r="CQ104" s="32"/>
      <c r="CR104" s="32"/>
      <c r="CS104" s="32"/>
      <c r="CT104" s="32"/>
      <c r="CU104" s="32"/>
      <c r="CV104" s="32"/>
      <c r="CW104" s="32"/>
      <c r="CX104" s="32"/>
      <c r="CY104" s="32"/>
      <c r="CZ104" s="32"/>
      <c r="DA104" s="31"/>
      <c r="DB104" s="32"/>
      <c r="DC104" s="32"/>
      <c r="DD104" s="32"/>
      <c r="DE104" s="32"/>
      <c r="DF104" s="32"/>
      <c r="DG104" s="32"/>
      <c r="DH104" s="32"/>
      <c r="DI104" s="32"/>
      <c r="DJ104" s="32"/>
      <c r="DK104" s="32"/>
      <c r="DL104" s="32"/>
      <c r="DM104" s="32"/>
      <c r="DN104" s="32"/>
      <c r="DO104" s="32"/>
      <c r="DP104" s="32"/>
      <c r="DQ104" s="32"/>
      <c r="DR104" s="32"/>
      <c r="DS104" s="32"/>
      <c r="DT104" s="32"/>
      <c r="DU104" s="32"/>
      <c r="DV104" s="32"/>
      <c r="DW104" s="32"/>
      <c r="DX104" s="32"/>
      <c r="DY104" s="32"/>
      <c r="DZ104" s="32"/>
      <c r="EA104" s="31"/>
      <c r="EB104" s="32"/>
      <c r="EC104" s="32"/>
      <c r="ED104" s="32"/>
      <c r="EE104" s="32"/>
      <c r="EF104" s="32"/>
      <c r="EG104" s="32"/>
      <c r="EH104" s="32"/>
      <c r="EI104" s="32"/>
      <c r="EJ104" s="32"/>
      <c r="EK104" s="32"/>
      <c r="EL104" s="32"/>
      <c r="EM104" s="32"/>
      <c r="EN104" s="32"/>
      <c r="EO104" s="32"/>
      <c r="EP104" s="32"/>
      <c r="EQ104" s="32"/>
      <c r="ER104" s="32"/>
      <c r="ES104" s="32"/>
      <c r="ET104" s="32"/>
      <c r="EU104" s="32"/>
      <c r="EV104" s="32"/>
      <c r="EW104" s="32"/>
      <c r="EX104" s="32"/>
      <c r="EY104" s="32"/>
      <c r="EZ104" s="32"/>
      <c r="FA104" s="31"/>
      <c r="FB104" s="32"/>
      <c r="FC104" s="32"/>
      <c r="FD104" s="32"/>
      <c r="FE104" s="32"/>
      <c r="FF104" s="32"/>
      <c r="FG104" s="32"/>
      <c r="FH104" s="32"/>
      <c r="FI104" s="32"/>
      <c r="FJ104" s="32"/>
      <c r="FK104" s="32"/>
      <c r="FL104" s="32"/>
      <c r="FM104" s="32"/>
      <c r="FN104" s="32"/>
      <c r="FO104" s="32"/>
      <c r="FP104" s="32"/>
      <c r="FQ104" s="32"/>
      <c r="FR104" s="32"/>
      <c r="FS104" s="32"/>
      <c r="FT104" s="32"/>
      <c r="FU104" s="32"/>
      <c r="FV104" s="32"/>
      <c r="FW104" s="32"/>
      <c r="FX104" s="32"/>
      <c r="FY104" s="32"/>
      <c r="FZ104" s="32"/>
      <c r="GA104" s="31"/>
      <c r="GB104" s="32"/>
      <c r="GC104" s="32"/>
      <c r="GD104" s="32"/>
      <c r="GE104" s="32"/>
      <c r="GF104" s="32"/>
      <c r="GG104" s="32"/>
      <c r="GH104" s="32"/>
      <c r="GI104" s="32"/>
      <c r="GJ104" s="32"/>
      <c r="GK104" s="32"/>
      <c r="GL104" s="32"/>
      <c r="GM104" s="32"/>
      <c r="GN104" s="32"/>
      <c r="GO104" s="32"/>
      <c r="GP104" s="32"/>
      <c r="GQ104" s="32"/>
      <c r="GR104" s="32"/>
      <c r="GS104" s="32"/>
      <c r="GT104" s="32"/>
      <c r="GU104" s="32"/>
      <c r="GV104" s="32"/>
      <c r="GW104" s="32"/>
      <c r="GX104" s="32"/>
      <c r="GY104" s="32"/>
      <c r="GZ104" s="32"/>
      <c r="HA104" s="31"/>
      <c r="HB104" s="32"/>
      <c r="HC104" s="32"/>
      <c r="HD104" s="32"/>
      <c r="HE104" s="32"/>
      <c r="HF104" s="32"/>
      <c r="HG104" s="32"/>
      <c r="HH104" s="32"/>
      <c r="HI104" s="32"/>
      <c r="HJ104" s="32"/>
      <c r="HK104" s="32"/>
      <c r="HL104" s="32"/>
      <c r="HM104" s="32"/>
      <c r="HN104" s="32"/>
      <c r="HO104" s="32"/>
      <c r="HP104" s="32"/>
      <c r="HQ104" s="32"/>
      <c r="HR104" s="32"/>
      <c r="HS104" s="32"/>
      <c r="HT104" s="32"/>
      <c r="HU104" s="32"/>
      <c r="HV104" s="32"/>
      <c r="HW104" s="32"/>
      <c r="HX104" s="32"/>
      <c r="HY104" s="32"/>
      <c r="HZ104" s="32"/>
      <c r="IA104" s="31"/>
      <c r="IB104" s="32"/>
      <c r="IC104" s="32"/>
      <c r="ID104" s="32"/>
      <c r="IE104" s="32"/>
      <c r="IF104" s="32"/>
      <c r="IG104" s="32"/>
      <c r="IH104" s="32"/>
      <c r="II104" s="32"/>
      <c r="IJ104" s="32"/>
      <c r="IK104" s="32"/>
      <c r="IL104" s="32"/>
      <c r="IM104" s="32"/>
      <c r="IN104" s="32"/>
      <c r="IO104" s="32"/>
      <c r="IP104" s="32"/>
      <c r="IQ104" s="32"/>
      <c r="IR104" s="32"/>
      <c r="IS104" s="32"/>
      <c r="IT104" s="32"/>
      <c r="IU104" s="32"/>
      <c r="IV104" s="32"/>
      <c r="IW104" s="32"/>
      <c r="IX104" s="32"/>
      <c r="IY104" s="32"/>
      <c r="IZ104" s="32"/>
      <c r="JA104" s="31"/>
      <c r="JB104" s="32"/>
      <c r="JC104" s="32"/>
      <c r="JD104" s="32"/>
      <c r="JE104" s="32"/>
      <c r="JF104" s="32"/>
      <c r="JG104" s="32"/>
      <c r="JH104" s="32"/>
      <c r="JI104" s="32"/>
      <c r="JJ104" s="32"/>
      <c r="JK104" s="32"/>
      <c r="JL104" s="32"/>
      <c r="JM104" s="32"/>
      <c r="JN104" s="32"/>
      <c r="JO104" s="32"/>
      <c r="JP104" s="32"/>
      <c r="JQ104" s="32"/>
      <c r="JR104" s="32"/>
      <c r="JS104" s="32"/>
      <c r="JT104" s="32"/>
      <c r="JU104" s="32"/>
      <c r="JV104" s="32"/>
      <c r="JW104" s="32"/>
      <c r="JX104" s="32"/>
      <c r="JY104" s="32"/>
      <c r="JZ104" s="32"/>
      <c r="KA104" s="31"/>
      <c r="KB104" s="32"/>
      <c r="KC104" s="32"/>
      <c r="KD104" s="32"/>
      <c r="KE104" s="32"/>
      <c r="KF104" s="32"/>
      <c r="KG104" s="32"/>
      <c r="KH104" s="32"/>
      <c r="KI104" s="32"/>
      <c r="KJ104" s="32"/>
      <c r="KK104" s="32"/>
      <c r="KL104" s="32"/>
      <c r="KM104" s="32"/>
      <c r="KN104" s="32"/>
      <c r="KO104" s="32"/>
      <c r="KP104" s="32"/>
      <c r="KQ104" s="32"/>
      <c r="KR104" s="32"/>
      <c r="KS104" s="32"/>
      <c r="KT104" s="32"/>
      <c r="KU104" s="32"/>
      <c r="KV104" s="32"/>
      <c r="KW104" s="32"/>
      <c r="KX104" s="32"/>
      <c r="KY104" s="32"/>
      <c r="KZ104" s="32"/>
      <c r="LA104" s="31"/>
      <c r="LB104" s="32"/>
      <c r="LC104" s="32"/>
      <c r="LD104" s="32"/>
      <c r="LE104" s="32"/>
      <c r="LF104" s="32"/>
      <c r="LG104" s="32"/>
      <c r="LH104" s="32"/>
      <c r="LI104" s="32"/>
      <c r="LJ104" s="32"/>
      <c r="LK104" s="32"/>
      <c r="LL104" s="32"/>
      <c r="LM104" s="32"/>
      <c r="LN104" s="32"/>
      <c r="LO104" s="32"/>
      <c r="LP104" s="32"/>
      <c r="LQ104" s="32"/>
      <c r="LR104" s="32"/>
      <c r="LS104" s="32"/>
      <c r="LT104" s="32"/>
      <c r="LU104" s="32"/>
      <c r="LV104" s="32"/>
      <c r="LW104" s="32"/>
      <c r="LX104" s="32"/>
      <c r="LY104" s="32"/>
      <c r="LZ104" s="32"/>
      <c r="MA104" s="31"/>
      <c r="MB104" s="32"/>
      <c r="MC104" s="32"/>
      <c r="MD104" s="32"/>
      <c r="ME104" s="32"/>
      <c r="MF104" s="32"/>
      <c r="MG104" s="32"/>
      <c r="MH104" s="32"/>
      <c r="MI104" s="32"/>
      <c r="MJ104" s="32"/>
      <c r="MK104" s="32"/>
      <c r="ML104" s="32"/>
      <c r="MM104" s="32"/>
      <c r="MN104" s="32"/>
      <c r="MO104" s="32"/>
      <c r="MP104" s="32"/>
      <c r="MQ104" s="32"/>
      <c r="MR104" s="32"/>
      <c r="MS104" s="32"/>
      <c r="MT104" s="32"/>
      <c r="MU104" s="32"/>
      <c r="MV104" s="32"/>
      <c r="MW104" s="32"/>
      <c r="MX104" s="32"/>
      <c r="MY104" s="32"/>
      <c r="MZ104" s="32"/>
      <c r="NA104" s="31"/>
      <c r="NB104" s="32"/>
      <c r="NC104" s="32"/>
      <c r="ND104" s="32"/>
      <c r="NE104" s="32"/>
      <c r="NF104" s="32"/>
      <c r="NG104" s="32"/>
      <c r="NH104" s="32"/>
      <c r="NI104" s="32"/>
      <c r="NJ104" s="32"/>
      <c r="NK104" s="32"/>
      <c r="NL104" s="32"/>
      <c r="NM104" s="32"/>
      <c r="NN104" s="32"/>
      <c r="NO104" s="32"/>
      <c r="NP104" s="32"/>
      <c r="NQ104" s="32"/>
      <c r="NR104" s="32"/>
      <c r="NS104" s="32"/>
      <c r="NT104" s="32"/>
      <c r="NU104" s="32"/>
      <c r="NV104" s="32"/>
      <c r="NW104" s="32"/>
      <c r="NX104" s="32"/>
      <c r="NY104" s="32"/>
      <c r="NZ104" s="32"/>
      <c r="OA104" s="31"/>
      <c r="OB104" s="32"/>
      <c r="OC104" s="32"/>
      <c r="OD104" s="32"/>
      <c r="OE104" s="32"/>
      <c r="OF104" s="32"/>
      <c r="OG104" s="32"/>
      <c r="OH104" s="32"/>
      <c r="OI104" s="32"/>
      <c r="OJ104" s="32"/>
      <c r="OK104" s="32"/>
      <c r="OL104" s="32"/>
      <c r="OM104" s="32"/>
      <c r="ON104" s="32"/>
      <c r="OO104" s="32"/>
      <c r="OP104" s="32"/>
      <c r="OQ104" s="32"/>
      <c r="OR104" s="32"/>
      <c r="OS104" s="32"/>
      <c r="OT104" s="32"/>
      <c r="OU104" s="32"/>
      <c r="OV104" s="32"/>
      <c r="OW104" s="32"/>
      <c r="OX104" s="32"/>
      <c r="OY104" s="32"/>
      <c r="OZ104" s="32"/>
      <c r="PA104" s="31"/>
      <c r="PB104" s="32"/>
      <c r="PC104" s="32"/>
      <c r="PD104" s="32"/>
      <c r="PE104" s="32"/>
      <c r="PF104" s="32"/>
      <c r="PG104" s="32"/>
      <c r="PH104" s="32"/>
      <c r="PI104" s="32"/>
      <c r="PJ104" s="32"/>
      <c r="PK104" s="32"/>
      <c r="PL104" s="32"/>
      <c r="PM104" s="32"/>
      <c r="PN104" s="32"/>
      <c r="PO104" s="32"/>
      <c r="PP104" s="32"/>
      <c r="PQ104" s="32"/>
      <c r="PR104" s="32"/>
      <c r="PS104" s="32"/>
      <c r="PT104" s="32"/>
      <c r="PU104" s="32"/>
      <c r="PV104" s="32"/>
      <c r="PW104" s="32"/>
      <c r="PX104" s="32"/>
      <c r="PY104" s="32"/>
      <c r="PZ104" s="32"/>
      <c r="QA104" s="31"/>
      <c r="QB104" s="32"/>
      <c r="QC104" s="32"/>
      <c r="QD104" s="32"/>
      <c r="QE104" s="32"/>
      <c r="QF104" s="32"/>
      <c r="QG104" s="32"/>
      <c r="QH104" s="32"/>
      <c r="QI104" s="32"/>
      <c r="QJ104" s="32"/>
      <c r="QK104" s="32"/>
      <c r="QL104" s="32"/>
      <c r="QM104" s="32"/>
      <c r="QN104" s="32"/>
      <c r="QO104" s="32"/>
      <c r="QP104" s="32"/>
      <c r="QQ104" s="32"/>
      <c r="QR104" s="32"/>
      <c r="QS104" s="32"/>
      <c r="QT104" s="32"/>
      <c r="QU104" s="32"/>
      <c r="QV104" s="32"/>
      <c r="QW104" s="32"/>
      <c r="QX104" s="32"/>
      <c r="QY104" s="32"/>
      <c r="QZ104" s="32"/>
      <c r="RA104" s="31"/>
      <c r="RB104" s="32"/>
      <c r="RC104" s="32"/>
      <c r="RD104" s="32"/>
      <c r="RE104" s="32"/>
      <c r="RF104" s="32"/>
      <c r="RG104" s="32"/>
      <c r="RH104" s="32"/>
      <c r="RI104" s="32"/>
      <c r="RJ104" s="32"/>
      <c r="RK104" s="32"/>
      <c r="RL104" s="32"/>
      <c r="RM104" s="32"/>
      <c r="RN104" s="32"/>
      <c r="RO104" s="32"/>
      <c r="RP104" s="32"/>
      <c r="RQ104" s="32"/>
      <c r="RR104" s="32"/>
      <c r="RS104" s="32"/>
      <c r="RT104" s="32"/>
      <c r="RU104" s="32"/>
      <c r="RV104" s="32"/>
      <c r="RW104" s="32"/>
      <c r="RX104" s="32"/>
      <c r="RY104" s="32"/>
      <c r="RZ104" s="32"/>
      <c r="SA104" s="31"/>
      <c r="SB104" s="32"/>
      <c r="SC104" s="32"/>
      <c r="SD104" s="32"/>
      <c r="SE104" s="32"/>
      <c r="SF104" s="32"/>
      <c r="SG104" s="32"/>
      <c r="SH104" s="32"/>
      <c r="SI104" s="32"/>
      <c r="SJ104" s="32"/>
      <c r="SK104" s="32"/>
      <c r="SL104" s="32"/>
      <c r="SM104" s="32"/>
      <c r="SN104" s="32"/>
      <c r="SO104" s="32"/>
      <c r="SP104" s="32"/>
      <c r="SQ104" s="32"/>
      <c r="SR104" s="32"/>
      <c r="SS104" s="32"/>
      <c r="ST104" s="32"/>
      <c r="SU104" s="32"/>
      <c r="SV104" s="32"/>
      <c r="SW104" s="32"/>
      <c r="SX104" s="32"/>
      <c r="SY104" s="32"/>
      <c r="SZ104" s="32"/>
      <c r="TA104" s="31"/>
      <c r="TB104" s="32"/>
      <c r="TC104" s="32"/>
      <c r="TD104" s="32"/>
      <c r="TE104" s="32"/>
      <c r="TF104" s="32"/>
      <c r="TG104" s="32"/>
      <c r="TH104" s="32"/>
      <c r="TI104" s="32"/>
      <c r="TJ104" s="32"/>
      <c r="TK104" s="32"/>
      <c r="TL104" s="32"/>
      <c r="TM104" s="32"/>
      <c r="TN104" s="32"/>
      <c r="TO104" s="32"/>
      <c r="TP104" s="32"/>
      <c r="TQ104" s="32"/>
      <c r="TR104" s="32"/>
      <c r="TS104" s="32"/>
      <c r="TT104" s="32"/>
      <c r="TU104" s="32"/>
      <c r="TV104" s="32"/>
      <c r="TW104" s="32"/>
      <c r="TX104" s="32"/>
      <c r="TY104" s="32"/>
      <c r="TZ104" s="32"/>
      <c r="UA104" s="31"/>
      <c r="UB104" s="32"/>
      <c r="UC104" s="32"/>
      <c r="UD104" s="32"/>
      <c r="UE104" s="32"/>
      <c r="UF104" s="32"/>
      <c r="UG104" s="32"/>
      <c r="UH104" s="32"/>
      <c r="UI104" s="32"/>
      <c r="UJ104" s="32"/>
      <c r="UK104" s="32"/>
      <c r="UL104" s="32"/>
      <c r="UM104" s="32"/>
      <c r="UN104" s="32"/>
      <c r="UO104" s="32"/>
      <c r="UP104" s="32"/>
      <c r="UQ104" s="32"/>
      <c r="UR104" s="32"/>
      <c r="US104" s="32"/>
      <c r="UT104" s="32"/>
      <c r="UU104" s="32"/>
      <c r="UV104" s="32"/>
      <c r="UW104" s="32"/>
      <c r="UX104" s="32"/>
      <c r="UY104" s="32"/>
      <c r="UZ104" s="32"/>
      <c r="VA104" s="31"/>
      <c r="VB104" s="32"/>
      <c r="VC104" s="32"/>
      <c r="VD104" s="32"/>
      <c r="VE104" s="32"/>
      <c r="VF104" s="32"/>
      <c r="VG104" s="32"/>
      <c r="VH104" s="32"/>
      <c r="VI104" s="32"/>
      <c r="VJ104" s="32"/>
      <c r="VK104" s="32"/>
      <c r="VL104" s="32"/>
      <c r="VM104" s="32"/>
      <c r="VN104" s="32"/>
      <c r="VO104" s="32"/>
      <c r="VP104" s="32"/>
      <c r="VQ104" s="32"/>
      <c r="VR104" s="32"/>
      <c r="VS104" s="32"/>
      <c r="VT104" s="32"/>
      <c r="VU104" s="32"/>
      <c r="VV104" s="32"/>
      <c r="VW104" s="32"/>
      <c r="VX104" s="32"/>
      <c r="VY104" s="32"/>
      <c r="VZ104" s="32"/>
      <c r="WA104" s="31"/>
      <c r="WB104" s="32"/>
      <c r="WC104" s="32"/>
      <c r="WD104" s="32"/>
      <c r="WE104" s="32"/>
      <c r="WF104" s="32"/>
      <c r="WG104" s="32"/>
      <c r="WH104" s="32"/>
      <c r="WI104" s="32"/>
      <c r="WJ104" s="32"/>
      <c r="WK104" s="32"/>
      <c r="WL104" s="32"/>
      <c r="WM104" s="32"/>
      <c r="WN104" s="32"/>
      <c r="WO104" s="32"/>
      <c r="WP104" s="32"/>
      <c r="WQ104" s="32"/>
      <c r="WR104" s="32"/>
      <c r="WS104" s="32"/>
      <c r="WT104" s="32"/>
      <c r="WU104" s="32"/>
      <c r="WV104" s="32"/>
      <c r="WW104" s="32"/>
      <c r="WX104" s="32"/>
      <c r="WY104" s="32"/>
      <c r="WZ104" s="32"/>
      <c r="XA104" s="31"/>
      <c r="XB104" s="32"/>
      <c r="XC104" s="32"/>
      <c r="XD104" s="32"/>
      <c r="XE104" s="32"/>
      <c r="XF104" s="32"/>
      <c r="XG104" s="32"/>
      <c r="XH104" s="32"/>
      <c r="XI104" s="32"/>
      <c r="XJ104" s="32"/>
      <c r="XK104" s="32"/>
      <c r="XL104" s="32"/>
      <c r="XM104" s="32"/>
      <c r="XN104" s="32"/>
      <c r="XO104" s="32"/>
      <c r="XP104" s="32"/>
      <c r="XQ104" s="32"/>
      <c r="XR104" s="32"/>
      <c r="XS104" s="32"/>
      <c r="XT104" s="32"/>
      <c r="XU104" s="32"/>
      <c r="XV104" s="32"/>
      <c r="XW104" s="32"/>
      <c r="XX104" s="32"/>
      <c r="XY104" s="32"/>
      <c r="XZ104" s="32"/>
      <c r="YA104" s="31"/>
      <c r="YB104" s="32"/>
      <c r="YC104" s="32"/>
      <c r="YD104" s="32"/>
      <c r="YE104" s="32"/>
      <c r="YF104" s="32"/>
      <c r="YG104" s="32"/>
      <c r="YH104" s="32"/>
      <c r="YI104" s="32"/>
      <c r="YJ104" s="32"/>
      <c r="YK104" s="32"/>
      <c r="YL104" s="32"/>
      <c r="YM104" s="32"/>
      <c r="YN104" s="32"/>
      <c r="YO104" s="32"/>
      <c r="YP104" s="32"/>
      <c r="YQ104" s="32"/>
      <c r="YR104" s="32"/>
      <c r="YS104" s="32"/>
      <c r="YT104" s="32"/>
      <c r="YU104" s="32"/>
      <c r="YV104" s="32"/>
      <c r="YW104" s="32"/>
      <c r="YX104" s="32"/>
      <c r="YY104" s="32"/>
      <c r="YZ104" s="32"/>
      <c r="ZA104" s="31"/>
      <c r="ZB104" s="32"/>
      <c r="ZC104" s="32"/>
      <c r="ZD104" s="32"/>
      <c r="ZE104" s="32"/>
      <c r="ZF104" s="32"/>
      <c r="ZG104" s="32"/>
      <c r="ZH104" s="32"/>
      <c r="ZI104" s="32"/>
      <c r="ZJ104" s="32"/>
      <c r="ZK104" s="32"/>
      <c r="ZL104" s="32"/>
      <c r="ZM104" s="32"/>
      <c r="ZN104" s="32"/>
      <c r="ZO104" s="32"/>
      <c r="ZP104" s="32"/>
      <c r="ZQ104" s="32"/>
      <c r="ZR104" s="32"/>
      <c r="ZS104" s="32"/>
      <c r="ZT104" s="32"/>
      <c r="ZU104" s="32"/>
      <c r="ZV104" s="32"/>
      <c r="ZW104" s="32"/>
      <c r="ZX104" s="32"/>
      <c r="ZY104" s="32"/>
      <c r="ZZ104" s="32"/>
      <c r="AAA104" s="31"/>
      <c r="AAB104" s="32"/>
      <c r="AAC104" s="32"/>
      <c r="AAD104" s="32"/>
      <c r="AAE104" s="32"/>
      <c r="AAF104" s="32"/>
      <c r="AAG104" s="32"/>
      <c r="AAH104" s="32"/>
      <c r="AAI104" s="32"/>
      <c r="AAJ104" s="32"/>
      <c r="AAK104" s="32"/>
      <c r="AAL104" s="32"/>
      <c r="AAM104" s="32"/>
      <c r="AAN104" s="32"/>
      <c r="AAO104" s="32"/>
      <c r="AAP104" s="32"/>
      <c r="AAQ104" s="32"/>
      <c r="AAR104" s="32"/>
      <c r="AAS104" s="32"/>
      <c r="AAT104" s="32"/>
      <c r="AAU104" s="32"/>
      <c r="AAV104" s="32"/>
      <c r="AAW104" s="32"/>
      <c r="AAX104" s="32"/>
      <c r="AAY104" s="32"/>
      <c r="AAZ104" s="32"/>
      <c r="ABA104" s="31"/>
      <c r="ABB104" s="32"/>
      <c r="ABC104" s="32"/>
      <c r="ABD104" s="32"/>
      <c r="ABE104" s="32"/>
      <c r="ABF104" s="32"/>
      <c r="ABG104" s="32"/>
      <c r="ABH104" s="32"/>
      <c r="ABI104" s="32"/>
      <c r="ABJ104" s="32"/>
      <c r="ABK104" s="32"/>
      <c r="ABL104" s="32"/>
      <c r="ABM104" s="32"/>
      <c r="ABN104" s="32"/>
      <c r="ABO104" s="32"/>
      <c r="ABP104" s="32"/>
      <c r="ABQ104" s="32"/>
      <c r="ABR104" s="32"/>
      <c r="ABS104" s="32"/>
      <c r="ABT104" s="32"/>
      <c r="ABU104" s="32"/>
      <c r="ABV104" s="32"/>
      <c r="ABW104" s="32"/>
      <c r="ABX104" s="32"/>
      <c r="ABY104" s="32"/>
      <c r="ABZ104" s="32"/>
      <c r="ACA104" s="31"/>
      <c r="ACB104" s="32"/>
      <c r="ACC104" s="32"/>
      <c r="ACD104" s="32"/>
      <c r="ACE104" s="32"/>
      <c r="ACF104" s="32"/>
      <c r="ACG104" s="32"/>
      <c r="ACH104" s="32"/>
      <c r="ACI104" s="32"/>
      <c r="ACJ104" s="32"/>
      <c r="ACK104" s="32"/>
      <c r="ACL104" s="32"/>
      <c r="ACM104" s="32"/>
      <c r="ACN104" s="32"/>
      <c r="ACO104" s="32"/>
      <c r="ACP104" s="32"/>
      <c r="ACQ104" s="32"/>
      <c r="ACR104" s="32"/>
      <c r="ACS104" s="32"/>
      <c r="ACT104" s="32"/>
      <c r="ACU104" s="32"/>
      <c r="ACV104" s="32"/>
      <c r="ACW104" s="32"/>
      <c r="ACX104" s="32"/>
      <c r="ACY104" s="32"/>
      <c r="ACZ104" s="32"/>
      <c r="ADA104" s="31"/>
      <c r="ADB104" s="32"/>
      <c r="ADC104" s="32"/>
      <c r="ADD104" s="32"/>
      <c r="ADE104" s="32"/>
      <c r="ADF104" s="32"/>
      <c r="ADG104" s="32"/>
      <c r="ADH104" s="32"/>
      <c r="ADI104" s="32"/>
      <c r="ADJ104" s="32"/>
      <c r="ADK104" s="32"/>
      <c r="ADL104" s="32"/>
      <c r="ADM104" s="32"/>
      <c r="ADN104" s="32"/>
      <c r="ADO104" s="32"/>
      <c r="ADP104" s="32"/>
      <c r="ADQ104" s="32"/>
      <c r="ADR104" s="32"/>
      <c r="ADS104" s="32"/>
      <c r="ADT104" s="32"/>
      <c r="ADU104" s="32"/>
      <c r="ADV104" s="32"/>
      <c r="ADW104" s="32"/>
      <c r="ADX104" s="32"/>
      <c r="ADY104" s="32"/>
      <c r="ADZ104" s="32"/>
      <c r="AEA104" s="31"/>
      <c r="AEB104" s="32"/>
      <c r="AEC104" s="32"/>
      <c r="AED104" s="32"/>
      <c r="AEE104" s="32"/>
      <c r="AEF104" s="32"/>
      <c r="AEG104" s="32"/>
      <c r="AEH104" s="32"/>
      <c r="AEI104" s="32"/>
      <c r="AEJ104" s="32"/>
      <c r="AEK104" s="32"/>
      <c r="AEL104" s="32"/>
      <c r="AEM104" s="32"/>
      <c r="AEN104" s="32"/>
      <c r="AEO104" s="32"/>
      <c r="AEP104" s="32"/>
      <c r="AEQ104" s="32"/>
      <c r="AER104" s="32"/>
      <c r="AES104" s="32"/>
      <c r="AET104" s="32"/>
      <c r="AEU104" s="32"/>
      <c r="AEV104" s="32"/>
      <c r="AEW104" s="32"/>
      <c r="AEX104" s="32"/>
      <c r="AEY104" s="32"/>
      <c r="AEZ104" s="32"/>
      <c r="AFA104" s="31"/>
      <c r="AFB104" s="32"/>
      <c r="AFC104" s="32"/>
      <c r="AFD104" s="32"/>
      <c r="AFE104" s="32"/>
      <c r="AFF104" s="32"/>
      <c r="AFG104" s="32"/>
      <c r="AFH104" s="32"/>
      <c r="AFI104" s="32"/>
      <c r="AFJ104" s="32"/>
      <c r="AFK104" s="32"/>
      <c r="AFL104" s="32"/>
      <c r="AFM104" s="32"/>
      <c r="AFN104" s="32"/>
      <c r="AFO104" s="32"/>
      <c r="AFP104" s="32"/>
      <c r="AFQ104" s="32"/>
      <c r="AFR104" s="32"/>
      <c r="AFS104" s="32"/>
      <c r="AFT104" s="32"/>
      <c r="AFU104" s="32"/>
      <c r="AFV104" s="32"/>
      <c r="AFW104" s="32"/>
      <c r="AFX104" s="32"/>
      <c r="AFY104" s="32"/>
      <c r="AFZ104" s="32"/>
      <c r="AGA104" s="31"/>
      <c r="AGB104" s="32"/>
      <c r="AGC104" s="32"/>
      <c r="AGD104" s="32"/>
      <c r="AGE104" s="32"/>
      <c r="AGF104" s="32"/>
      <c r="AGG104" s="32"/>
      <c r="AGH104" s="32"/>
      <c r="AGI104" s="32"/>
      <c r="AGJ104" s="32"/>
      <c r="AGK104" s="32"/>
      <c r="AGL104" s="32"/>
      <c r="AGM104" s="32"/>
      <c r="AGN104" s="32"/>
      <c r="AGO104" s="32"/>
      <c r="AGP104" s="32"/>
      <c r="AGQ104" s="32"/>
      <c r="AGR104" s="32"/>
      <c r="AGS104" s="32"/>
      <c r="AGT104" s="32"/>
      <c r="AGU104" s="32"/>
      <c r="AGV104" s="32"/>
      <c r="AGW104" s="32"/>
      <c r="AGX104" s="32"/>
      <c r="AGY104" s="32"/>
      <c r="AGZ104" s="32"/>
      <c r="AHA104" s="31"/>
      <c r="AHB104" s="32"/>
      <c r="AHC104" s="32"/>
      <c r="AHD104" s="32"/>
      <c r="AHE104" s="32"/>
      <c r="AHF104" s="32"/>
      <c r="AHG104" s="32"/>
      <c r="AHH104" s="32"/>
      <c r="AHI104" s="32"/>
      <c r="AHJ104" s="32"/>
      <c r="AHK104" s="32"/>
      <c r="AHL104" s="32"/>
      <c r="AHM104" s="32"/>
      <c r="AHN104" s="32"/>
      <c r="AHO104" s="32"/>
      <c r="AHP104" s="32"/>
      <c r="AHQ104" s="32"/>
      <c r="AHR104" s="32"/>
      <c r="AHS104" s="32"/>
      <c r="AHT104" s="32"/>
      <c r="AHU104" s="32"/>
      <c r="AHV104" s="32"/>
      <c r="AHW104" s="32"/>
      <c r="AHX104" s="32"/>
      <c r="AHY104" s="32"/>
      <c r="AHZ104" s="32"/>
      <c r="AIA104" s="31"/>
      <c r="AIB104" s="32"/>
      <c r="AIC104" s="32"/>
      <c r="AID104" s="32"/>
      <c r="AIE104" s="32"/>
      <c r="AIF104" s="32"/>
      <c r="AIG104" s="32"/>
      <c r="AIH104" s="32"/>
      <c r="AII104" s="32"/>
      <c r="AIJ104" s="32"/>
      <c r="AIK104" s="32"/>
      <c r="AIL104" s="32"/>
      <c r="AIM104" s="32"/>
      <c r="AIN104" s="32"/>
      <c r="AIO104" s="32"/>
      <c r="AIP104" s="32"/>
      <c r="AIQ104" s="32"/>
      <c r="AIR104" s="32"/>
      <c r="AIS104" s="32"/>
      <c r="AIT104" s="32"/>
      <c r="AIU104" s="32"/>
      <c r="AIV104" s="32"/>
      <c r="AIW104" s="32"/>
      <c r="AIX104" s="32"/>
      <c r="AIY104" s="32"/>
      <c r="AIZ104" s="32"/>
      <c r="AJA104" s="31"/>
      <c r="AJB104" s="32"/>
      <c r="AJC104" s="32"/>
      <c r="AJD104" s="32"/>
      <c r="AJE104" s="32"/>
      <c r="AJF104" s="32"/>
      <c r="AJG104" s="32"/>
      <c r="AJH104" s="32"/>
      <c r="AJI104" s="32"/>
      <c r="AJJ104" s="32"/>
      <c r="AJK104" s="32"/>
      <c r="AJL104" s="32"/>
      <c r="AJM104" s="32"/>
      <c r="AJN104" s="32"/>
      <c r="AJO104" s="32"/>
      <c r="AJP104" s="32"/>
      <c r="AJQ104" s="32"/>
      <c r="AJR104" s="32"/>
      <c r="AJS104" s="32"/>
      <c r="AJT104" s="32"/>
      <c r="AJU104" s="32"/>
      <c r="AJV104" s="32"/>
      <c r="AJW104" s="32"/>
      <c r="AJX104" s="32"/>
      <c r="AJY104" s="32"/>
      <c r="AJZ104" s="32"/>
      <c r="AKA104" s="31"/>
      <c r="AKB104" s="32"/>
      <c r="AKC104" s="32"/>
      <c r="AKD104" s="32"/>
      <c r="AKE104" s="32"/>
      <c r="AKF104" s="32"/>
      <c r="AKG104" s="32"/>
      <c r="AKH104" s="32"/>
      <c r="AKI104" s="32"/>
      <c r="AKJ104" s="32"/>
      <c r="AKK104" s="32"/>
      <c r="AKL104" s="32"/>
      <c r="AKM104" s="32"/>
      <c r="AKN104" s="32"/>
      <c r="AKO104" s="32"/>
      <c r="AKP104" s="32"/>
      <c r="AKQ104" s="32"/>
      <c r="AKR104" s="32"/>
      <c r="AKS104" s="32"/>
      <c r="AKT104" s="32"/>
      <c r="AKU104" s="32"/>
      <c r="AKV104" s="32"/>
      <c r="AKW104" s="32"/>
      <c r="AKX104" s="32"/>
      <c r="AKY104" s="32"/>
      <c r="AKZ104" s="32"/>
      <c r="ALA104" s="31"/>
      <c r="ALB104" s="32"/>
      <c r="ALC104" s="32"/>
      <c r="ALD104" s="32"/>
      <c r="ALE104" s="32"/>
      <c r="ALF104" s="32"/>
      <c r="ALG104" s="32"/>
      <c r="ALH104" s="32"/>
      <c r="ALI104" s="32"/>
      <c r="ALJ104" s="32"/>
      <c r="ALK104" s="32"/>
      <c r="ALL104" s="32"/>
      <c r="ALM104" s="32"/>
      <c r="ALN104" s="32"/>
      <c r="ALO104" s="32"/>
      <c r="ALP104" s="32"/>
      <c r="ALQ104" s="32"/>
      <c r="ALR104" s="32"/>
      <c r="ALS104" s="32"/>
      <c r="ALT104" s="32"/>
      <c r="ALU104" s="32"/>
      <c r="ALV104" s="32"/>
      <c r="ALW104" s="32"/>
      <c r="ALX104" s="32"/>
      <c r="ALY104" s="32"/>
      <c r="ALZ104" s="32"/>
      <c r="AMA104" s="31"/>
      <c r="AMB104" s="32"/>
      <c r="AMC104" s="32"/>
      <c r="AMD104" s="32"/>
      <c r="AME104" s="32"/>
      <c r="AMF104" s="32"/>
      <c r="AMG104" s="32"/>
      <c r="AMH104" s="32"/>
      <c r="AMI104" s="32"/>
      <c r="AMJ104" s="32"/>
      <c r="AMK104" s="32"/>
      <c r="AML104" s="32"/>
      <c r="AMM104" s="32"/>
      <c r="AMN104" s="32"/>
      <c r="AMO104" s="32"/>
      <c r="AMP104" s="32"/>
      <c r="AMQ104" s="32"/>
      <c r="AMR104" s="32"/>
      <c r="AMS104" s="32"/>
      <c r="AMT104" s="32"/>
      <c r="AMU104" s="32"/>
      <c r="AMV104" s="32"/>
      <c r="AMW104" s="32"/>
      <c r="AMX104" s="32"/>
      <c r="AMY104" s="32"/>
      <c r="AMZ104" s="32"/>
      <c r="ANA104" s="31"/>
      <c r="ANB104" s="32"/>
      <c r="ANC104" s="32"/>
      <c r="AND104" s="32"/>
      <c r="ANE104" s="32"/>
      <c r="ANF104" s="32"/>
      <c r="ANG104" s="32"/>
      <c r="ANH104" s="32"/>
      <c r="ANI104" s="32"/>
      <c r="ANJ104" s="32"/>
      <c r="ANK104" s="32"/>
      <c r="ANL104" s="32"/>
      <c r="ANM104" s="32"/>
      <c r="ANN104" s="32"/>
      <c r="ANO104" s="32"/>
      <c r="ANP104" s="32"/>
      <c r="ANQ104" s="32"/>
      <c r="ANR104" s="32"/>
      <c r="ANS104" s="32"/>
      <c r="ANT104" s="32"/>
      <c r="ANU104" s="32"/>
      <c r="ANV104" s="32"/>
      <c r="ANW104" s="32"/>
      <c r="ANX104" s="32"/>
      <c r="ANY104" s="32"/>
      <c r="ANZ104" s="32"/>
      <c r="AOA104" s="31"/>
      <c r="AOB104" s="32"/>
      <c r="AOC104" s="32"/>
      <c r="AOD104" s="32"/>
      <c r="AOE104" s="32"/>
      <c r="AOF104" s="32"/>
      <c r="AOG104" s="32"/>
      <c r="AOH104" s="32"/>
      <c r="AOI104" s="32"/>
      <c r="AOJ104" s="32"/>
      <c r="AOK104" s="32"/>
      <c r="AOL104" s="32"/>
      <c r="AOM104" s="32"/>
      <c r="AON104" s="32"/>
      <c r="AOO104" s="32"/>
      <c r="AOP104" s="32"/>
      <c r="AOQ104" s="32"/>
      <c r="AOR104" s="32"/>
      <c r="AOS104" s="32"/>
      <c r="AOT104" s="32"/>
      <c r="AOU104" s="32"/>
      <c r="AOV104" s="32"/>
      <c r="AOW104" s="32"/>
      <c r="AOX104" s="32"/>
      <c r="AOY104" s="32"/>
      <c r="AOZ104" s="32"/>
      <c r="APA104" s="31"/>
      <c r="APB104" s="32"/>
      <c r="APC104" s="32"/>
      <c r="APD104" s="32"/>
      <c r="APE104" s="32"/>
      <c r="APF104" s="32"/>
      <c r="APG104" s="32"/>
      <c r="APH104" s="32"/>
      <c r="API104" s="32"/>
      <c r="APJ104" s="32"/>
      <c r="APK104" s="32"/>
      <c r="APL104" s="32"/>
      <c r="APM104" s="32"/>
      <c r="APN104" s="32"/>
      <c r="APO104" s="32"/>
      <c r="APP104" s="32"/>
      <c r="APQ104" s="32"/>
      <c r="APR104" s="32"/>
      <c r="APS104" s="32"/>
      <c r="APT104" s="32"/>
      <c r="APU104" s="32"/>
      <c r="APV104" s="32"/>
      <c r="APW104" s="32"/>
      <c r="APX104" s="32"/>
      <c r="APY104" s="32"/>
      <c r="APZ104" s="32"/>
      <c r="AQA104" s="31"/>
      <c r="AQB104" s="32"/>
      <c r="AQC104" s="32"/>
      <c r="AQD104" s="32"/>
      <c r="AQE104" s="32"/>
      <c r="AQF104" s="32"/>
      <c r="AQG104" s="32"/>
      <c r="AQH104" s="32"/>
      <c r="AQI104" s="32"/>
      <c r="AQJ104" s="32"/>
      <c r="AQK104" s="32"/>
      <c r="AQL104" s="32"/>
      <c r="AQM104" s="32"/>
      <c r="AQN104" s="32"/>
      <c r="AQO104" s="32"/>
      <c r="AQP104" s="32"/>
      <c r="AQQ104" s="32"/>
      <c r="AQR104" s="32"/>
      <c r="AQS104" s="32"/>
      <c r="AQT104" s="32"/>
      <c r="AQU104" s="32"/>
      <c r="AQV104" s="32"/>
      <c r="AQW104" s="32"/>
      <c r="AQX104" s="32"/>
      <c r="AQY104" s="32"/>
      <c r="AQZ104" s="32"/>
      <c r="ARA104" s="31"/>
      <c r="ARB104" s="32"/>
      <c r="ARC104" s="32"/>
      <c r="ARD104" s="32"/>
      <c r="ARE104" s="32"/>
      <c r="ARF104" s="32"/>
      <c r="ARG104" s="32"/>
      <c r="ARH104" s="32"/>
      <c r="ARI104" s="32"/>
      <c r="ARJ104" s="32"/>
      <c r="ARK104" s="32"/>
      <c r="ARL104" s="32"/>
      <c r="ARM104" s="32"/>
      <c r="ARN104" s="32"/>
      <c r="ARO104" s="32"/>
      <c r="ARP104" s="32"/>
      <c r="ARQ104" s="32"/>
      <c r="ARR104" s="32"/>
      <c r="ARS104" s="32"/>
      <c r="ART104" s="32"/>
      <c r="ARU104" s="32"/>
      <c r="ARV104" s="32"/>
      <c r="ARW104" s="32"/>
      <c r="ARX104" s="32"/>
      <c r="ARY104" s="32"/>
      <c r="ARZ104" s="32"/>
      <c r="ASA104" s="31"/>
      <c r="ASB104" s="32"/>
      <c r="ASC104" s="32"/>
      <c r="ASD104" s="32"/>
      <c r="ASE104" s="32"/>
      <c r="ASF104" s="32"/>
      <c r="ASG104" s="32"/>
      <c r="ASH104" s="32"/>
      <c r="ASI104" s="32"/>
      <c r="ASJ104" s="32"/>
      <c r="ASK104" s="32"/>
      <c r="ASL104" s="32"/>
      <c r="ASM104" s="32"/>
      <c r="ASN104" s="32"/>
      <c r="ASO104" s="32"/>
      <c r="ASP104" s="32"/>
      <c r="ASQ104" s="32"/>
      <c r="ASR104" s="32"/>
      <c r="ASS104" s="32"/>
      <c r="AST104" s="32"/>
      <c r="ASU104" s="32"/>
      <c r="ASV104" s="32"/>
      <c r="ASW104" s="32"/>
      <c r="ASX104" s="32"/>
      <c r="ASY104" s="32"/>
      <c r="ASZ104" s="32"/>
      <c r="ATA104" s="31"/>
      <c r="ATB104" s="32"/>
      <c r="ATC104" s="32"/>
      <c r="ATD104" s="32"/>
      <c r="ATE104" s="32"/>
      <c r="ATF104" s="32"/>
      <c r="ATG104" s="32"/>
      <c r="ATH104" s="32"/>
      <c r="ATI104" s="32"/>
      <c r="ATJ104" s="32"/>
      <c r="ATK104" s="32"/>
      <c r="ATL104" s="32"/>
      <c r="ATM104" s="32"/>
      <c r="ATN104" s="32"/>
      <c r="ATO104" s="32"/>
      <c r="ATP104" s="32"/>
      <c r="ATQ104" s="32"/>
      <c r="ATR104" s="32"/>
      <c r="ATS104" s="32"/>
      <c r="ATT104" s="32"/>
      <c r="ATU104" s="32"/>
      <c r="ATV104" s="32"/>
      <c r="ATW104" s="32"/>
      <c r="ATX104" s="32"/>
      <c r="ATY104" s="32"/>
      <c r="ATZ104" s="32"/>
      <c r="AUA104" s="31"/>
      <c r="AUB104" s="32"/>
      <c r="AUC104" s="32"/>
      <c r="AUD104" s="32"/>
      <c r="AUE104" s="32"/>
      <c r="AUF104" s="32"/>
      <c r="AUG104" s="32"/>
      <c r="AUH104" s="32"/>
      <c r="AUI104" s="32"/>
      <c r="AUJ104" s="32"/>
      <c r="AUK104" s="32"/>
      <c r="AUL104" s="32"/>
      <c r="AUM104" s="32"/>
      <c r="AUN104" s="32"/>
      <c r="AUO104" s="32"/>
      <c r="AUP104" s="32"/>
      <c r="AUQ104" s="32"/>
      <c r="AUR104" s="32"/>
      <c r="AUS104" s="32"/>
      <c r="AUT104" s="32"/>
      <c r="AUU104" s="32"/>
      <c r="AUV104" s="32"/>
      <c r="AUW104" s="32"/>
      <c r="AUX104" s="32"/>
      <c r="AUY104" s="32"/>
      <c r="AUZ104" s="32"/>
      <c r="AVA104" s="31"/>
      <c r="AVB104" s="32"/>
      <c r="AVC104" s="32"/>
      <c r="AVD104" s="32"/>
      <c r="AVE104" s="32"/>
      <c r="AVF104" s="32"/>
      <c r="AVG104" s="32"/>
      <c r="AVH104" s="32"/>
      <c r="AVI104" s="32"/>
      <c r="AVJ104" s="32"/>
      <c r="AVK104" s="32"/>
      <c r="AVL104" s="32"/>
      <c r="AVM104" s="32"/>
      <c r="AVN104" s="32"/>
      <c r="AVO104" s="32"/>
      <c r="AVP104" s="32"/>
      <c r="AVQ104" s="32"/>
      <c r="AVR104" s="32"/>
      <c r="AVS104" s="32"/>
      <c r="AVT104" s="32"/>
      <c r="AVU104" s="32"/>
      <c r="AVV104" s="32"/>
      <c r="AVW104" s="32"/>
      <c r="AVX104" s="32"/>
      <c r="AVY104" s="32"/>
      <c r="AVZ104" s="32"/>
      <c r="AWA104" s="31"/>
      <c r="AWB104" s="32"/>
      <c r="AWC104" s="32"/>
      <c r="AWD104" s="32"/>
      <c r="AWE104" s="32"/>
      <c r="AWF104" s="32"/>
      <c r="AWG104" s="32"/>
      <c r="AWH104" s="32"/>
      <c r="AWI104" s="32"/>
      <c r="AWJ104" s="32"/>
      <c r="AWK104" s="32"/>
      <c r="AWL104" s="32"/>
      <c r="AWM104" s="32"/>
      <c r="AWN104" s="32"/>
      <c r="AWO104" s="32"/>
      <c r="AWP104" s="32"/>
      <c r="AWQ104" s="32"/>
      <c r="AWR104" s="32"/>
      <c r="AWS104" s="32"/>
      <c r="AWT104" s="32"/>
      <c r="AWU104" s="32"/>
      <c r="AWV104" s="32"/>
      <c r="AWW104" s="32"/>
      <c r="AWX104" s="32"/>
      <c r="AWY104" s="32"/>
      <c r="AWZ104" s="32"/>
      <c r="AXA104" s="31"/>
      <c r="AXB104" s="32"/>
      <c r="AXC104" s="32"/>
      <c r="AXD104" s="32"/>
      <c r="AXE104" s="32"/>
      <c r="AXF104" s="32"/>
      <c r="AXG104" s="32"/>
      <c r="AXH104" s="32"/>
      <c r="AXI104" s="32"/>
      <c r="AXJ104" s="32"/>
      <c r="AXK104" s="32"/>
      <c r="AXL104" s="32"/>
      <c r="AXM104" s="32"/>
      <c r="AXN104" s="32"/>
      <c r="AXO104" s="32"/>
      <c r="AXP104" s="32"/>
      <c r="AXQ104" s="32"/>
      <c r="AXR104" s="32"/>
      <c r="AXS104" s="32"/>
      <c r="AXT104" s="32"/>
      <c r="AXU104" s="32"/>
      <c r="AXV104" s="32"/>
      <c r="AXW104" s="32"/>
      <c r="AXX104" s="32"/>
      <c r="AXY104" s="32"/>
      <c r="AXZ104" s="32"/>
      <c r="AYA104" s="31"/>
      <c r="AYB104" s="32"/>
      <c r="AYC104" s="32"/>
      <c r="AYD104" s="32"/>
      <c r="AYE104" s="32"/>
      <c r="AYF104" s="32"/>
      <c r="AYG104" s="32"/>
      <c r="AYH104" s="32"/>
      <c r="AYI104" s="32"/>
      <c r="AYJ104" s="32"/>
      <c r="AYK104" s="32"/>
      <c r="AYL104" s="32"/>
      <c r="AYM104" s="32"/>
      <c r="AYN104" s="32"/>
      <c r="AYO104" s="32"/>
      <c r="AYP104" s="32"/>
      <c r="AYQ104" s="32"/>
      <c r="AYR104" s="32"/>
      <c r="AYS104" s="32"/>
      <c r="AYT104" s="32"/>
      <c r="AYU104" s="32"/>
      <c r="AYV104" s="32"/>
      <c r="AYW104" s="32"/>
      <c r="AYX104" s="32"/>
      <c r="AYY104" s="32"/>
      <c r="AYZ104" s="32"/>
      <c r="AZA104" s="31"/>
      <c r="AZB104" s="32"/>
      <c r="AZC104" s="32"/>
      <c r="AZD104" s="32"/>
      <c r="AZE104" s="32"/>
      <c r="AZF104" s="32"/>
      <c r="AZG104" s="32"/>
      <c r="AZH104" s="32"/>
      <c r="AZI104" s="32"/>
      <c r="AZJ104" s="32"/>
      <c r="AZK104" s="32"/>
      <c r="AZL104" s="32"/>
      <c r="AZM104" s="32"/>
      <c r="AZN104" s="32"/>
      <c r="AZO104" s="32"/>
      <c r="AZP104" s="32"/>
      <c r="AZQ104" s="32"/>
      <c r="AZR104" s="32"/>
      <c r="AZS104" s="32"/>
      <c r="AZT104" s="32"/>
      <c r="AZU104" s="32"/>
      <c r="AZV104" s="32"/>
      <c r="AZW104" s="32"/>
      <c r="AZX104" s="32"/>
      <c r="AZY104" s="32"/>
      <c r="AZZ104" s="32"/>
      <c r="BAA104" s="31"/>
      <c r="BAB104" s="32"/>
      <c r="BAC104" s="32"/>
      <c r="BAD104" s="32"/>
      <c r="BAE104" s="32"/>
      <c r="BAF104" s="32"/>
      <c r="BAG104" s="32"/>
      <c r="BAH104" s="32"/>
      <c r="BAI104" s="32"/>
      <c r="BAJ104" s="32"/>
      <c r="BAK104" s="32"/>
      <c r="BAL104" s="32"/>
      <c r="BAM104" s="32"/>
      <c r="BAN104" s="32"/>
      <c r="BAO104" s="32"/>
      <c r="BAP104" s="32"/>
      <c r="BAQ104" s="32"/>
      <c r="BAR104" s="32"/>
      <c r="BAS104" s="32"/>
      <c r="BAT104" s="32"/>
      <c r="BAU104" s="32"/>
      <c r="BAV104" s="32"/>
      <c r="BAW104" s="32"/>
      <c r="BAX104" s="32"/>
      <c r="BAY104" s="32"/>
      <c r="BAZ104" s="32"/>
      <c r="BBA104" s="31"/>
      <c r="BBB104" s="32"/>
      <c r="BBC104" s="32"/>
      <c r="BBD104" s="32"/>
      <c r="BBE104" s="32"/>
      <c r="BBF104" s="32"/>
      <c r="BBG104" s="32"/>
      <c r="BBH104" s="32"/>
      <c r="BBI104" s="32"/>
      <c r="BBJ104" s="32"/>
      <c r="BBK104" s="32"/>
      <c r="BBL104" s="32"/>
      <c r="BBM104" s="32"/>
      <c r="BBN104" s="32"/>
      <c r="BBO104" s="32"/>
      <c r="BBP104" s="32"/>
      <c r="BBQ104" s="32"/>
      <c r="BBR104" s="32"/>
      <c r="BBS104" s="32"/>
      <c r="BBT104" s="32"/>
      <c r="BBU104" s="32"/>
      <c r="BBV104" s="32"/>
      <c r="BBW104" s="32"/>
      <c r="BBX104" s="32"/>
      <c r="BBY104" s="32"/>
      <c r="BBZ104" s="32"/>
      <c r="BCA104" s="31"/>
      <c r="BCB104" s="32"/>
      <c r="BCC104" s="32"/>
      <c r="BCD104" s="32"/>
      <c r="BCE104" s="32"/>
      <c r="BCF104" s="32"/>
      <c r="BCG104" s="32"/>
      <c r="BCH104" s="32"/>
      <c r="BCI104" s="32"/>
      <c r="BCJ104" s="32"/>
      <c r="BCK104" s="32"/>
      <c r="BCL104" s="32"/>
      <c r="BCM104" s="32"/>
      <c r="BCN104" s="32"/>
      <c r="BCO104" s="32"/>
      <c r="BCP104" s="32"/>
      <c r="BCQ104" s="32"/>
      <c r="BCR104" s="32"/>
      <c r="BCS104" s="32"/>
      <c r="BCT104" s="32"/>
      <c r="BCU104" s="32"/>
      <c r="BCV104" s="32"/>
      <c r="BCW104" s="32"/>
      <c r="BCX104" s="32"/>
      <c r="BCY104" s="32"/>
      <c r="BCZ104" s="32"/>
      <c r="BDA104" s="31"/>
      <c r="BDB104" s="32"/>
      <c r="BDC104" s="32"/>
      <c r="BDD104" s="32"/>
      <c r="BDE104" s="32"/>
      <c r="BDF104" s="32"/>
      <c r="BDG104" s="32"/>
      <c r="BDH104" s="32"/>
      <c r="BDI104" s="32"/>
      <c r="BDJ104" s="32"/>
      <c r="BDK104" s="32"/>
      <c r="BDL104" s="32"/>
      <c r="BDM104" s="32"/>
      <c r="BDN104" s="32"/>
      <c r="BDO104" s="32"/>
      <c r="BDP104" s="32"/>
      <c r="BDQ104" s="32"/>
      <c r="BDR104" s="32"/>
      <c r="BDS104" s="32"/>
      <c r="BDT104" s="32"/>
      <c r="BDU104" s="32"/>
      <c r="BDV104" s="32"/>
      <c r="BDW104" s="32"/>
      <c r="BDX104" s="32"/>
      <c r="BDY104" s="32"/>
      <c r="BDZ104" s="32"/>
      <c r="BEA104" s="31"/>
      <c r="BEB104" s="32"/>
      <c r="BEC104" s="32"/>
      <c r="BED104" s="32"/>
      <c r="BEE104" s="32"/>
      <c r="BEF104" s="32"/>
      <c r="BEG104" s="32"/>
      <c r="BEH104" s="32"/>
      <c r="BEI104" s="32"/>
      <c r="BEJ104" s="32"/>
      <c r="BEK104" s="32"/>
      <c r="BEL104" s="32"/>
      <c r="BEM104" s="32"/>
      <c r="BEN104" s="32"/>
      <c r="BEO104" s="32"/>
      <c r="BEP104" s="32"/>
      <c r="BEQ104" s="32"/>
      <c r="BER104" s="32"/>
      <c r="BES104" s="32"/>
      <c r="BET104" s="32"/>
      <c r="BEU104" s="32"/>
      <c r="BEV104" s="32"/>
      <c r="BEW104" s="32"/>
      <c r="BEX104" s="32"/>
      <c r="BEY104" s="32"/>
      <c r="BEZ104" s="32"/>
      <c r="BFA104" s="31"/>
      <c r="BFB104" s="32"/>
      <c r="BFC104" s="32"/>
      <c r="BFD104" s="32"/>
      <c r="BFE104" s="32"/>
      <c r="BFF104" s="32"/>
      <c r="BFG104" s="32"/>
      <c r="BFH104" s="32"/>
      <c r="BFI104" s="32"/>
      <c r="BFJ104" s="32"/>
      <c r="BFK104" s="32"/>
      <c r="BFL104" s="32"/>
      <c r="BFM104" s="32"/>
      <c r="BFN104" s="32"/>
      <c r="BFO104" s="32"/>
      <c r="BFP104" s="32"/>
      <c r="BFQ104" s="32"/>
      <c r="BFR104" s="32"/>
      <c r="BFS104" s="32"/>
      <c r="BFT104" s="32"/>
      <c r="BFU104" s="32"/>
      <c r="BFV104" s="32"/>
      <c r="BFW104" s="32"/>
      <c r="BFX104" s="32"/>
      <c r="BFY104" s="32"/>
      <c r="BFZ104" s="32"/>
      <c r="BGA104" s="31"/>
      <c r="BGB104" s="32"/>
      <c r="BGC104" s="32"/>
      <c r="BGD104" s="32"/>
      <c r="BGE104" s="32"/>
      <c r="BGF104" s="32"/>
      <c r="BGG104" s="32"/>
      <c r="BGH104" s="32"/>
      <c r="BGI104" s="32"/>
      <c r="BGJ104" s="32"/>
      <c r="BGK104" s="32"/>
      <c r="BGL104" s="32"/>
      <c r="BGM104" s="32"/>
      <c r="BGN104" s="32"/>
      <c r="BGO104" s="32"/>
      <c r="BGP104" s="32"/>
      <c r="BGQ104" s="32"/>
      <c r="BGR104" s="32"/>
      <c r="BGS104" s="32"/>
      <c r="BGT104" s="32"/>
      <c r="BGU104" s="32"/>
      <c r="BGV104" s="32"/>
      <c r="BGW104" s="32"/>
      <c r="BGX104" s="32"/>
      <c r="BGY104" s="32"/>
      <c r="BGZ104" s="32"/>
      <c r="BHA104" s="31"/>
      <c r="BHB104" s="32"/>
      <c r="BHC104" s="32"/>
      <c r="BHD104" s="32"/>
      <c r="BHE104" s="32"/>
      <c r="BHF104" s="32"/>
      <c r="BHG104" s="32"/>
      <c r="BHH104" s="32"/>
      <c r="BHI104" s="32"/>
      <c r="BHJ104" s="32"/>
      <c r="BHK104" s="32"/>
      <c r="BHL104" s="32"/>
      <c r="BHM104" s="32"/>
      <c r="BHN104" s="32"/>
      <c r="BHO104" s="32"/>
      <c r="BHP104" s="32"/>
      <c r="BHQ104" s="32"/>
      <c r="BHR104" s="32"/>
      <c r="BHS104" s="32"/>
      <c r="BHT104" s="32"/>
      <c r="BHU104" s="32"/>
      <c r="BHV104" s="32"/>
      <c r="BHW104" s="32"/>
      <c r="BHX104" s="32"/>
      <c r="BHY104" s="32"/>
      <c r="BHZ104" s="32"/>
      <c r="BIA104" s="31"/>
      <c r="BIB104" s="32"/>
      <c r="BIC104" s="32"/>
      <c r="BID104" s="32"/>
      <c r="BIE104" s="32"/>
      <c r="BIF104" s="32"/>
      <c r="BIG104" s="32"/>
      <c r="BIH104" s="32"/>
      <c r="BII104" s="32"/>
      <c r="BIJ104" s="32"/>
      <c r="BIK104" s="32"/>
      <c r="BIL104" s="32"/>
      <c r="BIM104" s="32"/>
      <c r="BIN104" s="32"/>
      <c r="BIO104" s="32"/>
      <c r="BIP104" s="32"/>
      <c r="BIQ104" s="32"/>
      <c r="BIR104" s="32"/>
      <c r="BIS104" s="32"/>
      <c r="BIT104" s="32"/>
      <c r="BIU104" s="32"/>
      <c r="BIV104" s="32"/>
      <c r="BIW104" s="32"/>
      <c r="BIX104" s="32"/>
      <c r="BIY104" s="32"/>
      <c r="BIZ104" s="32"/>
      <c r="BJA104" s="31"/>
      <c r="BJB104" s="32"/>
      <c r="BJC104" s="32"/>
      <c r="BJD104" s="32"/>
      <c r="BJE104" s="32"/>
      <c r="BJF104" s="32"/>
      <c r="BJG104" s="32"/>
      <c r="BJH104" s="32"/>
      <c r="BJI104" s="32"/>
      <c r="BJJ104" s="32"/>
      <c r="BJK104" s="32"/>
      <c r="BJL104" s="32"/>
      <c r="BJM104" s="32"/>
      <c r="BJN104" s="32"/>
      <c r="BJO104" s="32"/>
      <c r="BJP104" s="32"/>
      <c r="BJQ104" s="32"/>
      <c r="BJR104" s="32"/>
      <c r="BJS104" s="32"/>
      <c r="BJT104" s="32"/>
      <c r="BJU104" s="32"/>
      <c r="BJV104" s="32"/>
      <c r="BJW104" s="32"/>
      <c r="BJX104" s="32"/>
      <c r="BJY104" s="32"/>
      <c r="BJZ104" s="32"/>
      <c r="BKA104" s="31"/>
      <c r="BKB104" s="32"/>
      <c r="BKC104" s="32"/>
      <c r="BKD104" s="32"/>
      <c r="BKE104" s="32"/>
      <c r="BKF104" s="32"/>
      <c r="BKG104" s="32"/>
      <c r="BKH104" s="32"/>
      <c r="BKI104" s="32"/>
      <c r="BKJ104" s="32"/>
      <c r="BKK104" s="32"/>
      <c r="BKL104" s="32"/>
      <c r="BKM104" s="32"/>
      <c r="BKN104" s="32"/>
      <c r="BKO104" s="32"/>
      <c r="BKP104" s="32"/>
      <c r="BKQ104" s="32"/>
      <c r="BKR104" s="32"/>
      <c r="BKS104" s="32"/>
      <c r="BKT104" s="32"/>
      <c r="BKU104" s="32"/>
      <c r="BKV104" s="32"/>
      <c r="BKW104" s="32"/>
      <c r="BKX104" s="32"/>
      <c r="BKY104" s="32"/>
      <c r="BKZ104" s="32"/>
      <c r="BLA104" s="31"/>
      <c r="BLB104" s="32"/>
      <c r="BLC104" s="32"/>
      <c r="BLD104" s="32"/>
      <c r="BLE104" s="32"/>
      <c r="BLF104" s="32"/>
      <c r="BLG104" s="32"/>
      <c r="BLH104" s="32"/>
      <c r="BLI104" s="32"/>
      <c r="BLJ104" s="32"/>
      <c r="BLK104" s="32"/>
      <c r="BLL104" s="32"/>
      <c r="BLM104" s="32"/>
      <c r="BLN104" s="32"/>
      <c r="BLO104" s="32"/>
      <c r="BLP104" s="32"/>
      <c r="BLQ104" s="32"/>
      <c r="BLR104" s="32"/>
      <c r="BLS104" s="32"/>
      <c r="BLT104" s="32"/>
      <c r="BLU104" s="32"/>
      <c r="BLV104" s="32"/>
      <c r="BLW104" s="32"/>
      <c r="BLX104" s="32"/>
      <c r="BLY104" s="32"/>
      <c r="BLZ104" s="32"/>
      <c r="BMA104" s="31"/>
      <c r="BMB104" s="32"/>
      <c r="BMC104" s="32"/>
      <c r="BMD104" s="32"/>
      <c r="BME104" s="32"/>
      <c r="BMF104" s="32"/>
      <c r="BMG104" s="32"/>
      <c r="BMH104" s="32"/>
      <c r="BMI104" s="32"/>
      <c r="BMJ104" s="32"/>
      <c r="BMK104" s="32"/>
      <c r="BML104" s="32"/>
      <c r="BMM104" s="32"/>
      <c r="BMN104" s="32"/>
      <c r="BMO104" s="32"/>
      <c r="BMP104" s="32"/>
      <c r="BMQ104" s="32"/>
      <c r="BMR104" s="32"/>
      <c r="BMS104" s="32"/>
      <c r="BMT104" s="32"/>
      <c r="BMU104" s="32"/>
      <c r="BMV104" s="32"/>
      <c r="BMW104" s="32"/>
      <c r="BMX104" s="32"/>
      <c r="BMY104" s="32"/>
      <c r="BMZ104" s="32"/>
      <c r="BNA104" s="31"/>
      <c r="BNB104" s="32"/>
      <c r="BNC104" s="32"/>
      <c r="BND104" s="32"/>
      <c r="BNE104" s="32"/>
      <c r="BNF104" s="32"/>
      <c r="BNG104" s="32"/>
      <c r="BNH104" s="32"/>
      <c r="BNI104" s="32"/>
      <c r="BNJ104" s="32"/>
      <c r="BNK104" s="32"/>
      <c r="BNL104" s="32"/>
      <c r="BNM104" s="32"/>
      <c r="BNN104" s="32"/>
      <c r="BNO104" s="32"/>
      <c r="BNP104" s="32"/>
      <c r="BNQ104" s="32"/>
      <c r="BNR104" s="32"/>
      <c r="BNS104" s="32"/>
      <c r="BNT104" s="32"/>
      <c r="BNU104" s="32"/>
      <c r="BNV104" s="32"/>
      <c r="BNW104" s="32"/>
      <c r="BNX104" s="32"/>
      <c r="BNY104" s="32"/>
      <c r="BNZ104" s="32"/>
      <c r="BOA104" s="31"/>
      <c r="BOB104" s="32"/>
      <c r="BOC104" s="32"/>
      <c r="BOD104" s="32"/>
      <c r="BOE104" s="32"/>
      <c r="BOF104" s="32"/>
      <c r="BOG104" s="32"/>
      <c r="BOH104" s="32"/>
      <c r="BOI104" s="32"/>
      <c r="BOJ104" s="32"/>
      <c r="BOK104" s="32"/>
      <c r="BOL104" s="32"/>
      <c r="BOM104" s="32"/>
      <c r="BON104" s="32"/>
      <c r="BOO104" s="32"/>
      <c r="BOP104" s="32"/>
      <c r="BOQ104" s="32"/>
      <c r="BOR104" s="32"/>
      <c r="BOS104" s="32"/>
      <c r="BOT104" s="32"/>
      <c r="BOU104" s="32"/>
      <c r="BOV104" s="32"/>
      <c r="BOW104" s="32"/>
      <c r="BOX104" s="32"/>
      <c r="BOY104" s="32"/>
      <c r="BOZ104" s="32"/>
      <c r="BPA104" s="31"/>
      <c r="BPB104" s="32"/>
      <c r="BPC104" s="32"/>
      <c r="BPD104" s="32"/>
      <c r="BPE104" s="32"/>
      <c r="BPF104" s="32"/>
      <c r="BPG104" s="32"/>
      <c r="BPH104" s="32"/>
      <c r="BPI104" s="32"/>
      <c r="BPJ104" s="32"/>
      <c r="BPK104" s="32"/>
      <c r="BPL104" s="32"/>
      <c r="BPM104" s="32"/>
      <c r="BPN104" s="32"/>
      <c r="BPO104" s="32"/>
      <c r="BPP104" s="32"/>
      <c r="BPQ104" s="32"/>
      <c r="BPR104" s="32"/>
      <c r="BPS104" s="32"/>
      <c r="BPT104" s="32"/>
      <c r="BPU104" s="32"/>
      <c r="BPV104" s="32"/>
      <c r="BPW104" s="32"/>
      <c r="BPX104" s="32"/>
      <c r="BPY104" s="32"/>
      <c r="BPZ104" s="32"/>
      <c r="BQA104" s="31"/>
      <c r="BQB104" s="32"/>
      <c r="BQC104" s="32"/>
      <c r="BQD104" s="32"/>
      <c r="BQE104" s="32"/>
      <c r="BQF104" s="32"/>
      <c r="BQG104" s="32"/>
      <c r="BQH104" s="32"/>
      <c r="BQI104" s="32"/>
      <c r="BQJ104" s="32"/>
      <c r="BQK104" s="32"/>
      <c r="BQL104" s="32"/>
      <c r="BQM104" s="32"/>
      <c r="BQN104" s="32"/>
      <c r="BQO104" s="32"/>
      <c r="BQP104" s="32"/>
      <c r="BQQ104" s="32"/>
      <c r="BQR104" s="32"/>
      <c r="BQS104" s="32"/>
      <c r="BQT104" s="32"/>
      <c r="BQU104" s="32"/>
      <c r="BQV104" s="32"/>
      <c r="BQW104" s="32"/>
      <c r="BQX104" s="32"/>
      <c r="BQY104" s="32"/>
      <c r="BQZ104" s="32"/>
      <c r="BRA104" s="31"/>
      <c r="BRB104" s="32"/>
      <c r="BRC104" s="32"/>
      <c r="BRD104" s="32"/>
      <c r="BRE104" s="32"/>
      <c r="BRF104" s="32"/>
      <c r="BRG104" s="32"/>
      <c r="BRH104" s="32"/>
      <c r="BRI104" s="32"/>
      <c r="BRJ104" s="32"/>
      <c r="BRK104" s="32"/>
      <c r="BRL104" s="32"/>
      <c r="BRM104" s="32"/>
      <c r="BRN104" s="32"/>
      <c r="BRO104" s="32"/>
      <c r="BRP104" s="32"/>
      <c r="BRQ104" s="32"/>
      <c r="BRR104" s="32"/>
      <c r="BRS104" s="32"/>
      <c r="BRT104" s="32"/>
      <c r="BRU104" s="32"/>
      <c r="BRV104" s="32"/>
      <c r="BRW104" s="32"/>
      <c r="BRX104" s="32"/>
      <c r="BRY104" s="32"/>
      <c r="BRZ104" s="32"/>
      <c r="BSA104" s="31"/>
      <c r="BSB104" s="32"/>
      <c r="BSC104" s="32"/>
      <c r="BSD104" s="32"/>
      <c r="BSE104" s="32"/>
      <c r="BSF104" s="32"/>
      <c r="BSG104" s="32"/>
      <c r="BSH104" s="32"/>
      <c r="BSI104" s="32"/>
      <c r="BSJ104" s="32"/>
      <c r="BSK104" s="32"/>
      <c r="BSL104" s="32"/>
      <c r="BSM104" s="32"/>
      <c r="BSN104" s="32"/>
      <c r="BSO104" s="32"/>
      <c r="BSP104" s="32"/>
      <c r="BSQ104" s="32"/>
      <c r="BSR104" s="32"/>
      <c r="BSS104" s="32"/>
      <c r="BST104" s="32"/>
      <c r="BSU104" s="32"/>
      <c r="BSV104" s="32"/>
      <c r="BSW104" s="32"/>
      <c r="BSX104" s="32"/>
      <c r="BSY104" s="32"/>
      <c r="BSZ104" s="32"/>
      <c r="BTA104" s="31"/>
      <c r="BTB104" s="32"/>
      <c r="BTC104" s="32"/>
      <c r="BTD104" s="32"/>
      <c r="BTE104" s="32"/>
      <c r="BTF104" s="32"/>
      <c r="BTG104" s="32"/>
      <c r="BTH104" s="32"/>
      <c r="BTI104" s="32"/>
      <c r="BTJ104" s="32"/>
      <c r="BTK104" s="32"/>
      <c r="BTL104" s="32"/>
      <c r="BTM104" s="32"/>
      <c r="BTN104" s="32"/>
      <c r="BTO104" s="32"/>
      <c r="BTP104" s="32"/>
      <c r="BTQ104" s="32"/>
      <c r="BTR104" s="32"/>
      <c r="BTS104" s="32"/>
      <c r="BTT104" s="32"/>
      <c r="BTU104" s="32"/>
      <c r="BTV104" s="32"/>
      <c r="BTW104" s="32"/>
      <c r="BTX104" s="32"/>
      <c r="BTY104" s="32"/>
      <c r="BTZ104" s="32"/>
      <c r="BUA104" s="31"/>
      <c r="BUB104" s="32"/>
      <c r="BUC104" s="32"/>
      <c r="BUD104" s="32"/>
      <c r="BUE104" s="32"/>
      <c r="BUF104" s="32"/>
      <c r="BUG104" s="32"/>
      <c r="BUH104" s="32"/>
      <c r="BUI104" s="32"/>
      <c r="BUJ104" s="32"/>
      <c r="BUK104" s="32"/>
      <c r="BUL104" s="32"/>
      <c r="BUM104" s="32"/>
      <c r="BUN104" s="32"/>
      <c r="BUO104" s="32"/>
      <c r="BUP104" s="32"/>
      <c r="BUQ104" s="32"/>
      <c r="BUR104" s="32"/>
      <c r="BUS104" s="32"/>
      <c r="BUT104" s="32"/>
      <c r="BUU104" s="32"/>
      <c r="BUV104" s="32"/>
      <c r="BUW104" s="32"/>
      <c r="BUX104" s="32"/>
      <c r="BUY104" s="32"/>
      <c r="BUZ104" s="32"/>
      <c r="BVA104" s="31"/>
      <c r="BVB104" s="32"/>
      <c r="BVC104" s="32"/>
      <c r="BVD104" s="32"/>
      <c r="BVE104" s="32"/>
      <c r="BVF104" s="32"/>
      <c r="BVG104" s="32"/>
      <c r="BVH104" s="32"/>
      <c r="BVI104" s="32"/>
      <c r="BVJ104" s="32"/>
      <c r="BVK104" s="32"/>
      <c r="BVL104" s="32"/>
      <c r="BVM104" s="32"/>
      <c r="BVN104" s="32"/>
      <c r="BVO104" s="32"/>
      <c r="BVP104" s="32"/>
      <c r="BVQ104" s="32"/>
      <c r="BVR104" s="32"/>
      <c r="BVS104" s="32"/>
      <c r="BVT104" s="32"/>
      <c r="BVU104" s="32"/>
      <c r="BVV104" s="32"/>
      <c r="BVW104" s="32"/>
      <c r="BVX104" s="32"/>
      <c r="BVY104" s="32"/>
      <c r="BVZ104" s="32"/>
      <c r="BWA104" s="31"/>
      <c r="BWB104" s="32"/>
      <c r="BWC104" s="32"/>
      <c r="BWD104" s="32"/>
      <c r="BWE104" s="32"/>
      <c r="BWF104" s="32"/>
      <c r="BWG104" s="32"/>
      <c r="BWH104" s="32"/>
      <c r="BWI104" s="32"/>
      <c r="BWJ104" s="32"/>
      <c r="BWK104" s="32"/>
      <c r="BWL104" s="32"/>
      <c r="BWM104" s="32"/>
      <c r="BWN104" s="32"/>
      <c r="BWO104" s="32"/>
      <c r="BWP104" s="32"/>
      <c r="BWQ104" s="32"/>
      <c r="BWR104" s="32"/>
      <c r="BWS104" s="32"/>
      <c r="BWT104" s="32"/>
      <c r="BWU104" s="32"/>
      <c r="BWV104" s="32"/>
      <c r="BWW104" s="32"/>
      <c r="BWX104" s="32"/>
      <c r="BWY104" s="32"/>
      <c r="BWZ104" s="32"/>
      <c r="BXA104" s="31"/>
      <c r="BXB104" s="32"/>
      <c r="BXC104" s="32"/>
      <c r="BXD104" s="32"/>
      <c r="BXE104" s="32"/>
      <c r="BXF104" s="32"/>
      <c r="BXG104" s="32"/>
      <c r="BXH104" s="32"/>
      <c r="BXI104" s="32"/>
      <c r="BXJ104" s="32"/>
      <c r="BXK104" s="32"/>
      <c r="BXL104" s="32"/>
      <c r="BXM104" s="32"/>
      <c r="BXN104" s="32"/>
      <c r="BXO104" s="32"/>
      <c r="BXP104" s="32"/>
      <c r="BXQ104" s="32"/>
      <c r="BXR104" s="32"/>
      <c r="BXS104" s="32"/>
      <c r="BXT104" s="32"/>
      <c r="BXU104" s="32"/>
      <c r="BXV104" s="32"/>
      <c r="BXW104" s="32"/>
      <c r="BXX104" s="32"/>
      <c r="BXY104" s="32"/>
      <c r="BXZ104" s="32"/>
      <c r="BYA104" s="31"/>
      <c r="BYB104" s="32"/>
      <c r="BYC104" s="32"/>
      <c r="BYD104" s="32"/>
      <c r="BYE104" s="32"/>
      <c r="BYF104" s="32"/>
      <c r="BYG104" s="32"/>
      <c r="BYH104" s="32"/>
      <c r="BYI104" s="32"/>
      <c r="BYJ104" s="32"/>
      <c r="BYK104" s="32"/>
      <c r="BYL104" s="32"/>
      <c r="BYM104" s="32"/>
      <c r="BYN104" s="32"/>
      <c r="BYO104" s="32"/>
      <c r="BYP104" s="32"/>
      <c r="BYQ104" s="32"/>
      <c r="BYR104" s="32"/>
      <c r="BYS104" s="32"/>
      <c r="BYT104" s="32"/>
      <c r="BYU104" s="32"/>
      <c r="BYV104" s="32"/>
      <c r="BYW104" s="32"/>
      <c r="BYX104" s="32"/>
      <c r="BYY104" s="32"/>
      <c r="BYZ104" s="32"/>
      <c r="BZA104" s="31"/>
      <c r="BZB104" s="32"/>
      <c r="BZC104" s="32"/>
      <c r="BZD104" s="32"/>
      <c r="BZE104" s="32"/>
      <c r="BZF104" s="32"/>
      <c r="BZG104" s="32"/>
      <c r="BZH104" s="32"/>
      <c r="BZI104" s="32"/>
      <c r="BZJ104" s="32"/>
      <c r="BZK104" s="32"/>
      <c r="BZL104" s="32"/>
      <c r="BZM104" s="32"/>
      <c r="BZN104" s="32"/>
      <c r="BZO104" s="32"/>
      <c r="BZP104" s="32"/>
      <c r="BZQ104" s="32"/>
      <c r="BZR104" s="32"/>
      <c r="BZS104" s="32"/>
      <c r="BZT104" s="32"/>
      <c r="BZU104" s="32"/>
      <c r="BZV104" s="32"/>
      <c r="BZW104" s="32"/>
      <c r="BZX104" s="32"/>
      <c r="BZY104" s="32"/>
      <c r="BZZ104" s="32"/>
      <c r="CAA104" s="31"/>
      <c r="CAB104" s="32"/>
      <c r="CAC104" s="32"/>
      <c r="CAD104" s="32"/>
      <c r="CAE104" s="32"/>
      <c r="CAF104" s="32"/>
      <c r="CAG104" s="32"/>
      <c r="CAH104" s="32"/>
      <c r="CAI104" s="32"/>
      <c r="CAJ104" s="32"/>
      <c r="CAK104" s="32"/>
      <c r="CAL104" s="32"/>
      <c r="CAM104" s="32"/>
      <c r="CAN104" s="32"/>
      <c r="CAO104" s="32"/>
      <c r="CAP104" s="32"/>
      <c r="CAQ104" s="32"/>
      <c r="CAR104" s="32"/>
      <c r="CAS104" s="32"/>
      <c r="CAT104" s="32"/>
      <c r="CAU104" s="32"/>
      <c r="CAV104" s="32"/>
      <c r="CAW104" s="32"/>
      <c r="CAX104" s="32"/>
      <c r="CAY104" s="32"/>
      <c r="CAZ104" s="32"/>
      <c r="CBA104" s="31"/>
      <c r="CBB104" s="32"/>
      <c r="CBC104" s="32"/>
      <c r="CBD104" s="32"/>
      <c r="CBE104" s="32"/>
      <c r="CBF104" s="32"/>
      <c r="CBG104" s="32"/>
      <c r="CBH104" s="32"/>
      <c r="CBI104" s="32"/>
      <c r="CBJ104" s="32"/>
      <c r="CBK104" s="32"/>
      <c r="CBL104" s="32"/>
      <c r="CBM104" s="32"/>
      <c r="CBN104" s="32"/>
      <c r="CBO104" s="32"/>
      <c r="CBP104" s="32"/>
      <c r="CBQ104" s="32"/>
      <c r="CBR104" s="32"/>
      <c r="CBS104" s="32"/>
      <c r="CBT104" s="32"/>
      <c r="CBU104" s="32"/>
      <c r="CBV104" s="32"/>
      <c r="CBW104" s="32"/>
      <c r="CBX104" s="32"/>
      <c r="CBY104" s="32"/>
      <c r="CBZ104" s="32"/>
      <c r="CCA104" s="31"/>
      <c r="CCB104" s="32"/>
      <c r="CCC104" s="32"/>
      <c r="CCD104" s="32"/>
      <c r="CCE104" s="32"/>
      <c r="CCF104" s="32"/>
      <c r="CCG104" s="32"/>
      <c r="CCH104" s="32"/>
      <c r="CCI104" s="32"/>
      <c r="CCJ104" s="32"/>
      <c r="CCK104" s="32"/>
      <c r="CCL104" s="32"/>
      <c r="CCM104" s="32"/>
      <c r="CCN104" s="32"/>
      <c r="CCO104" s="32"/>
      <c r="CCP104" s="32"/>
      <c r="CCQ104" s="32"/>
      <c r="CCR104" s="32"/>
      <c r="CCS104" s="32"/>
      <c r="CCT104" s="32"/>
      <c r="CCU104" s="32"/>
      <c r="CCV104" s="32"/>
      <c r="CCW104" s="32"/>
      <c r="CCX104" s="32"/>
      <c r="CCY104" s="32"/>
      <c r="CCZ104" s="32"/>
      <c r="CDA104" s="31"/>
      <c r="CDB104" s="32"/>
      <c r="CDC104" s="32"/>
      <c r="CDD104" s="32"/>
      <c r="CDE104" s="32"/>
      <c r="CDF104" s="32"/>
      <c r="CDG104" s="32"/>
      <c r="CDH104" s="32"/>
      <c r="CDI104" s="32"/>
      <c r="CDJ104" s="32"/>
      <c r="CDK104" s="32"/>
      <c r="CDL104" s="32"/>
      <c r="CDM104" s="32"/>
      <c r="CDN104" s="32"/>
      <c r="CDO104" s="32"/>
      <c r="CDP104" s="32"/>
      <c r="CDQ104" s="32"/>
      <c r="CDR104" s="32"/>
      <c r="CDS104" s="32"/>
      <c r="CDT104" s="32"/>
      <c r="CDU104" s="32"/>
      <c r="CDV104" s="32"/>
      <c r="CDW104" s="32"/>
      <c r="CDX104" s="32"/>
      <c r="CDY104" s="32"/>
      <c r="CDZ104" s="32"/>
      <c r="CEA104" s="31"/>
      <c r="CEB104" s="32"/>
      <c r="CEC104" s="32"/>
      <c r="CED104" s="32"/>
      <c r="CEE104" s="32"/>
      <c r="CEF104" s="32"/>
      <c r="CEG104" s="32"/>
      <c r="CEH104" s="32"/>
      <c r="CEI104" s="32"/>
      <c r="CEJ104" s="32"/>
      <c r="CEK104" s="32"/>
      <c r="CEL104" s="32"/>
      <c r="CEM104" s="32"/>
      <c r="CEN104" s="32"/>
      <c r="CEO104" s="32"/>
      <c r="CEP104" s="32"/>
      <c r="CEQ104" s="32"/>
      <c r="CER104" s="32"/>
      <c r="CES104" s="32"/>
      <c r="CET104" s="32"/>
      <c r="CEU104" s="32"/>
      <c r="CEV104" s="32"/>
      <c r="CEW104" s="32"/>
      <c r="CEX104" s="32"/>
      <c r="CEY104" s="32"/>
      <c r="CEZ104" s="32"/>
      <c r="CFA104" s="31"/>
      <c r="CFB104" s="32"/>
      <c r="CFC104" s="32"/>
      <c r="CFD104" s="32"/>
      <c r="CFE104" s="32"/>
      <c r="CFF104" s="32"/>
      <c r="CFG104" s="32"/>
      <c r="CFH104" s="32"/>
      <c r="CFI104" s="32"/>
      <c r="CFJ104" s="32"/>
      <c r="CFK104" s="32"/>
      <c r="CFL104" s="32"/>
      <c r="CFM104" s="32"/>
      <c r="CFN104" s="32"/>
      <c r="CFO104" s="32"/>
      <c r="CFP104" s="32"/>
      <c r="CFQ104" s="32"/>
      <c r="CFR104" s="32"/>
      <c r="CFS104" s="32"/>
      <c r="CFT104" s="32"/>
      <c r="CFU104" s="32"/>
      <c r="CFV104" s="32"/>
      <c r="CFW104" s="32"/>
      <c r="CFX104" s="32"/>
      <c r="CFY104" s="32"/>
      <c r="CFZ104" s="32"/>
      <c r="CGA104" s="31"/>
      <c r="CGB104" s="32"/>
      <c r="CGC104" s="32"/>
      <c r="CGD104" s="32"/>
      <c r="CGE104" s="32"/>
      <c r="CGF104" s="32"/>
      <c r="CGG104" s="32"/>
      <c r="CGH104" s="32"/>
      <c r="CGI104" s="32"/>
      <c r="CGJ104" s="32"/>
      <c r="CGK104" s="32"/>
      <c r="CGL104" s="32"/>
      <c r="CGM104" s="32"/>
      <c r="CGN104" s="32"/>
      <c r="CGO104" s="32"/>
      <c r="CGP104" s="32"/>
      <c r="CGQ104" s="32"/>
      <c r="CGR104" s="32"/>
      <c r="CGS104" s="32"/>
      <c r="CGT104" s="32"/>
      <c r="CGU104" s="32"/>
      <c r="CGV104" s="32"/>
      <c r="CGW104" s="32"/>
      <c r="CGX104" s="32"/>
      <c r="CGY104" s="32"/>
      <c r="CGZ104" s="32"/>
      <c r="CHA104" s="31"/>
      <c r="CHB104" s="32"/>
      <c r="CHC104" s="32"/>
      <c r="CHD104" s="32"/>
      <c r="CHE104" s="32"/>
      <c r="CHF104" s="32"/>
      <c r="CHG104" s="32"/>
      <c r="CHH104" s="32"/>
      <c r="CHI104" s="32"/>
      <c r="CHJ104" s="32"/>
      <c r="CHK104" s="32"/>
      <c r="CHL104" s="32"/>
      <c r="CHM104" s="32"/>
      <c r="CHN104" s="32"/>
      <c r="CHO104" s="32"/>
      <c r="CHP104" s="32"/>
      <c r="CHQ104" s="32"/>
      <c r="CHR104" s="32"/>
      <c r="CHS104" s="32"/>
      <c r="CHT104" s="32"/>
      <c r="CHU104" s="32"/>
      <c r="CHV104" s="32"/>
      <c r="CHW104" s="32"/>
      <c r="CHX104" s="32"/>
      <c r="CHY104" s="32"/>
      <c r="CHZ104" s="32"/>
      <c r="CIA104" s="31"/>
      <c r="CIB104" s="32"/>
      <c r="CIC104" s="32"/>
      <c r="CID104" s="32"/>
      <c r="CIE104" s="32"/>
      <c r="CIF104" s="32"/>
      <c r="CIG104" s="32"/>
      <c r="CIH104" s="32"/>
      <c r="CII104" s="32"/>
      <c r="CIJ104" s="32"/>
      <c r="CIK104" s="32"/>
      <c r="CIL104" s="32"/>
      <c r="CIM104" s="32"/>
      <c r="CIN104" s="32"/>
      <c r="CIO104" s="32"/>
      <c r="CIP104" s="32"/>
      <c r="CIQ104" s="32"/>
      <c r="CIR104" s="32"/>
      <c r="CIS104" s="32"/>
      <c r="CIT104" s="32"/>
      <c r="CIU104" s="32"/>
      <c r="CIV104" s="32"/>
      <c r="CIW104" s="32"/>
      <c r="CIX104" s="32"/>
      <c r="CIY104" s="32"/>
      <c r="CIZ104" s="32"/>
      <c r="CJA104" s="31"/>
      <c r="CJB104" s="32"/>
      <c r="CJC104" s="32"/>
      <c r="CJD104" s="32"/>
      <c r="CJE104" s="32"/>
      <c r="CJF104" s="32"/>
      <c r="CJG104" s="32"/>
      <c r="CJH104" s="32"/>
      <c r="CJI104" s="32"/>
      <c r="CJJ104" s="32"/>
      <c r="CJK104" s="32"/>
      <c r="CJL104" s="32"/>
      <c r="CJM104" s="32"/>
      <c r="CJN104" s="32"/>
      <c r="CJO104" s="32"/>
      <c r="CJP104" s="32"/>
      <c r="CJQ104" s="32"/>
      <c r="CJR104" s="32"/>
      <c r="CJS104" s="32"/>
      <c r="CJT104" s="32"/>
      <c r="CJU104" s="32"/>
      <c r="CJV104" s="32"/>
      <c r="CJW104" s="32"/>
      <c r="CJX104" s="32"/>
      <c r="CJY104" s="32"/>
      <c r="CJZ104" s="32"/>
      <c r="CKA104" s="31"/>
      <c r="CKB104" s="32"/>
      <c r="CKC104" s="32"/>
      <c r="CKD104" s="32"/>
      <c r="CKE104" s="32"/>
      <c r="CKF104" s="32"/>
      <c r="CKG104" s="32"/>
      <c r="CKH104" s="32"/>
      <c r="CKI104" s="32"/>
      <c r="CKJ104" s="32"/>
      <c r="CKK104" s="32"/>
      <c r="CKL104" s="32"/>
      <c r="CKM104" s="32"/>
      <c r="CKN104" s="32"/>
      <c r="CKO104" s="32"/>
      <c r="CKP104" s="32"/>
      <c r="CKQ104" s="32"/>
      <c r="CKR104" s="32"/>
      <c r="CKS104" s="32"/>
      <c r="CKT104" s="32"/>
      <c r="CKU104" s="32"/>
      <c r="CKV104" s="32"/>
      <c r="CKW104" s="32"/>
      <c r="CKX104" s="32"/>
      <c r="CKY104" s="32"/>
      <c r="CKZ104" s="32"/>
      <c r="CLA104" s="31"/>
      <c r="CLB104" s="32"/>
      <c r="CLC104" s="32"/>
      <c r="CLD104" s="32"/>
      <c r="CLE104" s="32"/>
      <c r="CLF104" s="32"/>
      <c r="CLG104" s="32"/>
      <c r="CLH104" s="32"/>
      <c r="CLI104" s="32"/>
      <c r="CLJ104" s="32"/>
      <c r="CLK104" s="32"/>
      <c r="CLL104" s="32"/>
      <c r="CLM104" s="32"/>
      <c r="CLN104" s="32"/>
      <c r="CLO104" s="32"/>
      <c r="CLP104" s="32"/>
      <c r="CLQ104" s="32"/>
      <c r="CLR104" s="32"/>
      <c r="CLS104" s="32"/>
      <c r="CLT104" s="32"/>
      <c r="CLU104" s="32"/>
      <c r="CLV104" s="32"/>
      <c r="CLW104" s="32"/>
      <c r="CLX104" s="32"/>
      <c r="CLY104" s="32"/>
      <c r="CLZ104" s="32"/>
      <c r="CMA104" s="31"/>
      <c r="CMB104" s="32"/>
      <c r="CMC104" s="32"/>
      <c r="CMD104" s="32"/>
      <c r="CME104" s="32"/>
      <c r="CMF104" s="32"/>
      <c r="CMG104" s="32"/>
      <c r="CMH104" s="32"/>
      <c r="CMI104" s="32"/>
      <c r="CMJ104" s="32"/>
      <c r="CMK104" s="32"/>
      <c r="CML104" s="32"/>
      <c r="CMM104" s="32"/>
      <c r="CMN104" s="32"/>
      <c r="CMO104" s="32"/>
      <c r="CMP104" s="32"/>
      <c r="CMQ104" s="32"/>
      <c r="CMR104" s="32"/>
      <c r="CMS104" s="32"/>
      <c r="CMT104" s="32"/>
      <c r="CMU104" s="32"/>
      <c r="CMV104" s="32"/>
      <c r="CMW104" s="32"/>
      <c r="CMX104" s="32"/>
      <c r="CMY104" s="32"/>
      <c r="CMZ104" s="32"/>
      <c r="CNA104" s="31"/>
      <c r="CNB104" s="32"/>
      <c r="CNC104" s="32"/>
      <c r="CND104" s="32"/>
      <c r="CNE104" s="32"/>
      <c r="CNF104" s="32"/>
      <c r="CNG104" s="32"/>
      <c r="CNH104" s="32"/>
      <c r="CNI104" s="32"/>
      <c r="CNJ104" s="32"/>
      <c r="CNK104" s="32"/>
      <c r="CNL104" s="32"/>
      <c r="CNM104" s="32"/>
      <c r="CNN104" s="32"/>
      <c r="CNO104" s="32"/>
      <c r="CNP104" s="32"/>
      <c r="CNQ104" s="32"/>
      <c r="CNR104" s="32"/>
      <c r="CNS104" s="32"/>
      <c r="CNT104" s="32"/>
      <c r="CNU104" s="32"/>
      <c r="CNV104" s="32"/>
      <c r="CNW104" s="32"/>
      <c r="CNX104" s="32"/>
      <c r="CNY104" s="32"/>
      <c r="CNZ104" s="32"/>
      <c r="COA104" s="31"/>
      <c r="COB104" s="32"/>
      <c r="COC104" s="32"/>
      <c r="COD104" s="32"/>
      <c r="COE104" s="32"/>
      <c r="COF104" s="32"/>
      <c r="COG104" s="32"/>
      <c r="COH104" s="32"/>
      <c r="COI104" s="32"/>
      <c r="COJ104" s="32"/>
      <c r="COK104" s="32"/>
      <c r="COL104" s="32"/>
      <c r="COM104" s="32"/>
      <c r="CON104" s="32"/>
      <c r="COO104" s="32"/>
      <c r="COP104" s="32"/>
      <c r="COQ104" s="32"/>
      <c r="COR104" s="32"/>
      <c r="COS104" s="32"/>
      <c r="COT104" s="32"/>
      <c r="COU104" s="32"/>
      <c r="COV104" s="32"/>
      <c r="COW104" s="32"/>
      <c r="COX104" s="32"/>
      <c r="COY104" s="32"/>
      <c r="COZ104" s="32"/>
      <c r="CPA104" s="31"/>
      <c r="CPB104" s="32"/>
      <c r="CPC104" s="32"/>
      <c r="CPD104" s="32"/>
      <c r="CPE104" s="32"/>
      <c r="CPF104" s="32"/>
      <c r="CPG104" s="32"/>
      <c r="CPH104" s="32"/>
      <c r="CPI104" s="32"/>
      <c r="CPJ104" s="32"/>
      <c r="CPK104" s="32"/>
      <c r="CPL104" s="32"/>
      <c r="CPM104" s="32"/>
      <c r="CPN104" s="32"/>
      <c r="CPO104" s="32"/>
      <c r="CPP104" s="32"/>
      <c r="CPQ104" s="32"/>
      <c r="CPR104" s="32"/>
      <c r="CPS104" s="32"/>
      <c r="CPT104" s="32"/>
      <c r="CPU104" s="32"/>
      <c r="CPV104" s="32"/>
      <c r="CPW104" s="32"/>
      <c r="CPX104" s="32"/>
      <c r="CPY104" s="32"/>
      <c r="CPZ104" s="32"/>
      <c r="CQA104" s="31"/>
      <c r="CQB104" s="32"/>
      <c r="CQC104" s="32"/>
      <c r="CQD104" s="32"/>
      <c r="CQE104" s="32"/>
      <c r="CQF104" s="32"/>
      <c r="CQG104" s="32"/>
      <c r="CQH104" s="32"/>
      <c r="CQI104" s="32"/>
      <c r="CQJ104" s="32"/>
      <c r="CQK104" s="32"/>
      <c r="CQL104" s="32"/>
      <c r="CQM104" s="32"/>
      <c r="CQN104" s="32"/>
      <c r="CQO104" s="32"/>
      <c r="CQP104" s="32"/>
      <c r="CQQ104" s="32"/>
      <c r="CQR104" s="32"/>
      <c r="CQS104" s="32"/>
      <c r="CQT104" s="32"/>
      <c r="CQU104" s="32"/>
      <c r="CQV104" s="32"/>
      <c r="CQW104" s="32"/>
      <c r="CQX104" s="32"/>
      <c r="CQY104" s="32"/>
      <c r="CQZ104" s="32"/>
      <c r="CRA104" s="31"/>
      <c r="CRB104" s="32"/>
      <c r="CRC104" s="32"/>
      <c r="CRD104" s="32"/>
      <c r="CRE104" s="32"/>
      <c r="CRF104" s="32"/>
      <c r="CRG104" s="32"/>
      <c r="CRH104" s="32"/>
      <c r="CRI104" s="32"/>
      <c r="CRJ104" s="32"/>
      <c r="CRK104" s="32"/>
      <c r="CRL104" s="32"/>
      <c r="CRM104" s="32"/>
      <c r="CRN104" s="32"/>
      <c r="CRO104" s="32"/>
      <c r="CRP104" s="32"/>
      <c r="CRQ104" s="32"/>
      <c r="CRR104" s="32"/>
      <c r="CRS104" s="32"/>
      <c r="CRT104" s="32"/>
      <c r="CRU104" s="32"/>
      <c r="CRV104" s="32"/>
      <c r="CRW104" s="32"/>
      <c r="CRX104" s="32"/>
      <c r="CRY104" s="32"/>
      <c r="CRZ104" s="32"/>
      <c r="CSA104" s="31"/>
      <c r="CSB104" s="32"/>
      <c r="CSC104" s="32"/>
      <c r="CSD104" s="32"/>
      <c r="CSE104" s="32"/>
      <c r="CSF104" s="32"/>
      <c r="CSG104" s="32"/>
      <c r="CSH104" s="32"/>
      <c r="CSI104" s="32"/>
      <c r="CSJ104" s="32"/>
      <c r="CSK104" s="32"/>
      <c r="CSL104" s="32"/>
      <c r="CSM104" s="32"/>
      <c r="CSN104" s="32"/>
      <c r="CSO104" s="32"/>
      <c r="CSP104" s="32"/>
      <c r="CSQ104" s="32"/>
      <c r="CSR104" s="32"/>
      <c r="CSS104" s="32"/>
      <c r="CST104" s="32"/>
      <c r="CSU104" s="32"/>
      <c r="CSV104" s="32"/>
      <c r="CSW104" s="32"/>
      <c r="CSX104" s="32"/>
      <c r="CSY104" s="32"/>
      <c r="CSZ104" s="32"/>
      <c r="CTA104" s="31"/>
      <c r="CTB104" s="32"/>
      <c r="CTC104" s="32"/>
      <c r="CTD104" s="32"/>
      <c r="CTE104" s="32"/>
      <c r="CTF104" s="32"/>
      <c r="CTG104" s="32"/>
      <c r="CTH104" s="32"/>
      <c r="CTI104" s="32"/>
      <c r="CTJ104" s="32"/>
      <c r="CTK104" s="32"/>
      <c r="CTL104" s="32"/>
      <c r="CTM104" s="32"/>
      <c r="CTN104" s="32"/>
      <c r="CTO104" s="32"/>
      <c r="CTP104" s="32"/>
      <c r="CTQ104" s="32"/>
      <c r="CTR104" s="32"/>
      <c r="CTS104" s="32"/>
      <c r="CTT104" s="32"/>
      <c r="CTU104" s="32"/>
      <c r="CTV104" s="32"/>
      <c r="CTW104" s="32"/>
      <c r="CTX104" s="32"/>
      <c r="CTY104" s="32"/>
      <c r="CTZ104" s="32"/>
      <c r="CUA104" s="31"/>
      <c r="CUB104" s="32"/>
      <c r="CUC104" s="32"/>
      <c r="CUD104" s="32"/>
      <c r="CUE104" s="32"/>
      <c r="CUF104" s="32"/>
      <c r="CUG104" s="32"/>
      <c r="CUH104" s="32"/>
      <c r="CUI104" s="32"/>
      <c r="CUJ104" s="32"/>
      <c r="CUK104" s="32"/>
      <c r="CUL104" s="32"/>
      <c r="CUM104" s="32"/>
      <c r="CUN104" s="32"/>
      <c r="CUO104" s="32"/>
      <c r="CUP104" s="32"/>
      <c r="CUQ104" s="32"/>
      <c r="CUR104" s="32"/>
      <c r="CUS104" s="32"/>
      <c r="CUT104" s="32"/>
      <c r="CUU104" s="32"/>
      <c r="CUV104" s="32"/>
      <c r="CUW104" s="32"/>
      <c r="CUX104" s="32"/>
      <c r="CUY104" s="32"/>
      <c r="CUZ104" s="32"/>
      <c r="CVA104" s="31"/>
      <c r="CVB104" s="32"/>
      <c r="CVC104" s="32"/>
      <c r="CVD104" s="32"/>
      <c r="CVE104" s="32"/>
      <c r="CVF104" s="32"/>
      <c r="CVG104" s="32"/>
      <c r="CVH104" s="32"/>
      <c r="CVI104" s="32"/>
      <c r="CVJ104" s="32"/>
      <c r="CVK104" s="32"/>
      <c r="CVL104" s="32"/>
      <c r="CVM104" s="32"/>
      <c r="CVN104" s="32"/>
      <c r="CVO104" s="32"/>
      <c r="CVP104" s="32"/>
      <c r="CVQ104" s="32"/>
      <c r="CVR104" s="32"/>
      <c r="CVS104" s="32"/>
      <c r="CVT104" s="32"/>
      <c r="CVU104" s="32"/>
      <c r="CVV104" s="32"/>
      <c r="CVW104" s="32"/>
      <c r="CVX104" s="32"/>
      <c r="CVY104" s="32"/>
      <c r="CVZ104" s="32"/>
      <c r="CWA104" s="31"/>
      <c r="CWB104" s="32"/>
      <c r="CWC104" s="32"/>
      <c r="CWD104" s="32"/>
      <c r="CWE104" s="32"/>
      <c r="CWF104" s="32"/>
      <c r="CWG104" s="32"/>
      <c r="CWH104" s="32"/>
      <c r="CWI104" s="32"/>
      <c r="CWJ104" s="32"/>
      <c r="CWK104" s="32"/>
      <c r="CWL104" s="32"/>
      <c r="CWM104" s="32"/>
      <c r="CWN104" s="32"/>
      <c r="CWO104" s="32"/>
      <c r="CWP104" s="32"/>
      <c r="CWQ104" s="32"/>
      <c r="CWR104" s="32"/>
      <c r="CWS104" s="32"/>
      <c r="CWT104" s="32"/>
      <c r="CWU104" s="32"/>
      <c r="CWV104" s="32"/>
      <c r="CWW104" s="32"/>
      <c r="CWX104" s="32"/>
      <c r="CWY104" s="32"/>
      <c r="CWZ104" s="32"/>
      <c r="CXA104" s="31"/>
      <c r="CXB104" s="32"/>
      <c r="CXC104" s="32"/>
      <c r="CXD104" s="32"/>
      <c r="CXE104" s="32"/>
      <c r="CXF104" s="32"/>
      <c r="CXG104" s="32"/>
      <c r="CXH104" s="32"/>
      <c r="CXI104" s="32"/>
      <c r="CXJ104" s="32"/>
      <c r="CXK104" s="32"/>
      <c r="CXL104" s="32"/>
      <c r="CXM104" s="32"/>
      <c r="CXN104" s="32"/>
      <c r="CXO104" s="32"/>
      <c r="CXP104" s="32"/>
      <c r="CXQ104" s="32"/>
      <c r="CXR104" s="32"/>
      <c r="CXS104" s="32"/>
      <c r="CXT104" s="32"/>
      <c r="CXU104" s="32"/>
      <c r="CXV104" s="32"/>
      <c r="CXW104" s="32"/>
      <c r="CXX104" s="32"/>
      <c r="CXY104" s="32"/>
      <c r="CXZ104" s="32"/>
      <c r="CYA104" s="31"/>
      <c r="CYB104" s="32"/>
      <c r="CYC104" s="32"/>
      <c r="CYD104" s="32"/>
      <c r="CYE104" s="32"/>
      <c r="CYF104" s="32"/>
      <c r="CYG104" s="32"/>
      <c r="CYH104" s="32"/>
      <c r="CYI104" s="32"/>
      <c r="CYJ104" s="32"/>
      <c r="CYK104" s="32"/>
      <c r="CYL104" s="32"/>
      <c r="CYM104" s="32"/>
      <c r="CYN104" s="32"/>
      <c r="CYO104" s="32"/>
      <c r="CYP104" s="32"/>
      <c r="CYQ104" s="32"/>
      <c r="CYR104" s="32"/>
      <c r="CYS104" s="32"/>
      <c r="CYT104" s="32"/>
      <c r="CYU104" s="32"/>
      <c r="CYV104" s="32"/>
      <c r="CYW104" s="32"/>
      <c r="CYX104" s="32"/>
      <c r="CYY104" s="32"/>
      <c r="CYZ104" s="32"/>
      <c r="CZA104" s="31"/>
      <c r="CZB104" s="32"/>
      <c r="CZC104" s="32"/>
      <c r="CZD104" s="32"/>
      <c r="CZE104" s="32"/>
      <c r="CZF104" s="32"/>
      <c r="CZG104" s="32"/>
      <c r="CZH104" s="32"/>
      <c r="CZI104" s="32"/>
      <c r="CZJ104" s="32"/>
      <c r="CZK104" s="32"/>
      <c r="CZL104" s="32"/>
      <c r="CZM104" s="32"/>
      <c r="CZN104" s="32"/>
      <c r="CZO104" s="32"/>
      <c r="CZP104" s="32"/>
      <c r="CZQ104" s="32"/>
      <c r="CZR104" s="32"/>
      <c r="CZS104" s="32"/>
      <c r="CZT104" s="32"/>
      <c r="CZU104" s="32"/>
      <c r="CZV104" s="32"/>
      <c r="CZW104" s="32"/>
      <c r="CZX104" s="32"/>
      <c r="CZY104" s="32"/>
      <c r="CZZ104" s="32"/>
      <c r="DAA104" s="31"/>
      <c r="DAB104" s="32"/>
      <c r="DAC104" s="32"/>
      <c r="DAD104" s="32"/>
      <c r="DAE104" s="32"/>
      <c r="DAF104" s="32"/>
      <c r="DAG104" s="32"/>
      <c r="DAH104" s="32"/>
      <c r="DAI104" s="32"/>
      <c r="DAJ104" s="32"/>
      <c r="DAK104" s="32"/>
      <c r="DAL104" s="32"/>
      <c r="DAM104" s="32"/>
      <c r="DAN104" s="32"/>
      <c r="DAO104" s="32"/>
      <c r="DAP104" s="32"/>
      <c r="DAQ104" s="32"/>
      <c r="DAR104" s="32"/>
      <c r="DAS104" s="32"/>
      <c r="DAT104" s="32"/>
      <c r="DAU104" s="32"/>
      <c r="DAV104" s="32"/>
      <c r="DAW104" s="32"/>
      <c r="DAX104" s="32"/>
      <c r="DAY104" s="32"/>
      <c r="DAZ104" s="32"/>
      <c r="DBA104" s="31"/>
      <c r="DBB104" s="32"/>
      <c r="DBC104" s="32"/>
      <c r="DBD104" s="32"/>
      <c r="DBE104" s="32"/>
      <c r="DBF104" s="32"/>
      <c r="DBG104" s="32"/>
      <c r="DBH104" s="32"/>
      <c r="DBI104" s="32"/>
      <c r="DBJ104" s="32"/>
      <c r="DBK104" s="32"/>
      <c r="DBL104" s="32"/>
      <c r="DBM104" s="32"/>
      <c r="DBN104" s="32"/>
      <c r="DBO104" s="32"/>
      <c r="DBP104" s="32"/>
      <c r="DBQ104" s="32"/>
      <c r="DBR104" s="32"/>
      <c r="DBS104" s="32"/>
      <c r="DBT104" s="32"/>
      <c r="DBU104" s="32"/>
      <c r="DBV104" s="32"/>
      <c r="DBW104" s="32"/>
      <c r="DBX104" s="32"/>
      <c r="DBY104" s="32"/>
      <c r="DBZ104" s="32"/>
      <c r="DCA104" s="31"/>
      <c r="DCB104" s="32"/>
      <c r="DCC104" s="32"/>
      <c r="DCD104" s="32"/>
      <c r="DCE104" s="32"/>
      <c r="DCF104" s="32"/>
      <c r="DCG104" s="32"/>
      <c r="DCH104" s="32"/>
      <c r="DCI104" s="32"/>
      <c r="DCJ104" s="32"/>
      <c r="DCK104" s="32"/>
      <c r="DCL104" s="32"/>
      <c r="DCM104" s="32"/>
      <c r="DCN104" s="32"/>
      <c r="DCO104" s="32"/>
      <c r="DCP104" s="32"/>
      <c r="DCQ104" s="32"/>
      <c r="DCR104" s="32"/>
      <c r="DCS104" s="32"/>
      <c r="DCT104" s="32"/>
      <c r="DCU104" s="32"/>
      <c r="DCV104" s="32"/>
      <c r="DCW104" s="32"/>
      <c r="DCX104" s="32"/>
      <c r="DCY104" s="32"/>
      <c r="DCZ104" s="32"/>
      <c r="DDA104" s="31"/>
      <c r="DDB104" s="32"/>
      <c r="DDC104" s="32"/>
      <c r="DDD104" s="32"/>
      <c r="DDE104" s="32"/>
      <c r="DDF104" s="32"/>
      <c r="DDG104" s="32"/>
      <c r="DDH104" s="32"/>
      <c r="DDI104" s="32"/>
      <c r="DDJ104" s="32"/>
      <c r="DDK104" s="32"/>
      <c r="DDL104" s="32"/>
      <c r="DDM104" s="32"/>
      <c r="DDN104" s="32"/>
      <c r="DDO104" s="32"/>
      <c r="DDP104" s="32"/>
      <c r="DDQ104" s="32"/>
      <c r="DDR104" s="32"/>
      <c r="DDS104" s="32"/>
      <c r="DDT104" s="32"/>
      <c r="DDU104" s="32"/>
      <c r="DDV104" s="32"/>
      <c r="DDW104" s="32"/>
      <c r="DDX104" s="32"/>
      <c r="DDY104" s="32"/>
      <c r="DDZ104" s="32"/>
      <c r="DEA104" s="31"/>
      <c r="DEB104" s="32"/>
      <c r="DEC104" s="32"/>
      <c r="DED104" s="32"/>
      <c r="DEE104" s="32"/>
      <c r="DEF104" s="32"/>
      <c r="DEG104" s="32"/>
      <c r="DEH104" s="32"/>
      <c r="DEI104" s="32"/>
      <c r="DEJ104" s="32"/>
      <c r="DEK104" s="32"/>
      <c r="DEL104" s="32"/>
      <c r="DEM104" s="32"/>
      <c r="DEN104" s="32"/>
      <c r="DEO104" s="32"/>
      <c r="DEP104" s="32"/>
      <c r="DEQ104" s="32"/>
      <c r="DER104" s="32"/>
      <c r="DES104" s="32"/>
      <c r="DET104" s="32"/>
      <c r="DEU104" s="32"/>
      <c r="DEV104" s="32"/>
      <c r="DEW104" s="32"/>
      <c r="DEX104" s="32"/>
      <c r="DEY104" s="32"/>
      <c r="DEZ104" s="32"/>
      <c r="DFA104" s="31"/>
      <c r="DFB104" s="32"/>
      <c r="DFC104" s="32"/>
      <c r="DFD104" s="32"/>
      <c r="DFE104" s="32"/>
      <c r="DFF104" s="32"/>
      <c r="DFG104" s="32"/>
      <c r="DFH104" s="32"/>
      <c r="DFI104" s="32"/>
      <c r="DFJ104" s="32"/>
      <c r="DFK104" s="32"/>
      <c r="DFL104" s="32"/>
      <c r="DFM104" s="32"/>
      <c r="DFN104" s="32"/>
      <c r="DFO104" s="32"/>
      <c r="DFP104" s="32"/>
      <c r="DFQ104" s="32"/>
      <c r="DFR104" s="32"/>
      <c r="DFS104" s="32"/>
      <c r="DFT104" s="32"/>
      <c r="DFU104" s="32"/>
      <c r="DFV104" s="32"/>
      <c r="DFW104" s="32"/>
      <c r="DFX104" s="32"/>
      <c r="DFY104" s="32"/>
      <c r="DFZ104" s="32"/>
      <c r="DGA104" s="31"/>
      <c r="DGB104" s="32"/>
      <c r="DGC104" s="32"/>
      <c r="DGD104" s="32"/>
      <c r="DGE104" s="32"/>
      <c r="DGF104" s="32"/>
      <c r="DGG104" s="32"/>
      <c r="DGH104" s="32"/>
      <c r="DGI104" s="32"/>
      <c r="DGJ104" s="32"/>
      <c r="DGK104" s="32"/>
      <c r="DGL104" s="32"/>
      <c r="DGM104" s="32"/>
      <c r="DGN104" s="32"/>
      <c r="DGO104" s="32"/>
      <c r="DGP104" s="32"/>
      <c r="DGQ104" s="32"/>
      <c r="DGR104" s="32"/>
      <c r="DGS104" s="32"/>
      <c r="DGT104" s="32"/>
      <c r="DGU104" s="32"/>
      <c r="DGV104" s="32"/>
      <c r="DGW104" s="32"/>
      <c r="DGX104" s="32"/>
      <c r="DGY104" s="32"/>
      <c r="DGZ104" s="32"/>
      <c r="DHA104" s="31"/>
      <c r="DHB104" s="32"/>
      <c r="DHC104" s="32"/>
      <c r="DHD104" s="32"/>
      <c r="DHE104" s="32"/>
      <c r="DHF104" s="32"/>
      <c r="DHG104" s="32"/>
      <c r="DHH104" s="32"/>
      <c r="DHI104" s="32"/>
      <c r="DHJ104" s="32"/>
      <c r="DHK104" s="32"/>
      <c r="DHL104" s="32"/>
      <c r="DHM104" s="32"/>
      <c r="DHN104" s="32"/>
      <c r="DHO104" s="32"/>
      <c r="DHP104" s="32"/>
      <c r="DHQ104" s="32"/>
      <c r="DHR104" s="32"/>
      <c r="DHS104" s="32"/>
      <c r="DHT104" s="32"/>
      <c r="DHU104" s="32"/>
      <c r="DHV104" s="32"/>
      <c r="DHW104" s="32"/>
      <c r="DHX104" s="32"/>
      <c r="DHY104" s="32"/>
      <c r="DHZ104" s="32"/>
      <c r="DIA104" s="31"/>
      <c r="DIB104" s="32"/>
      <c r="DIC104" s="32"/>
      <c r="DID104" s="32"/>
      <c r="DIE104" s="32"/>
      <c r="DIF104" s="32"/>
      <c r="DIG104" s="32"/>
      <c r="DIH104" s="32"/>
      <c r="DII104" s="32"/>
      <c r="DIJ104" s="32"/>
      <c r="DIK104" s="32"/>
      <c r="DIL104" s="32"/>
      <c r="DIM104" s="32"/>
      <c r="DIN104" s="32"/>
      <c r="DIO104" s="32"/>
      <c r="DIP104" s="32"/>
      <c r="DIQ104" s="32"/>
      <c r="DIR104" s="32"/>
      <c r="DIS104" s="32"/>
      <c r="DIT104" s="32"/>
      <c r="DIU104" s="32"/>
      <c r="DIV104" s="32"/>
      <c r="DIW104" s="32"/>
      <c r="DIX104" s="32"/>
      <c r="DIY104" s="32"/>
      <c r="DIZ104" s="32"/>
      <c r="DJA104" s="31"/>
      <c r="DJB104" s="32"/>
      <c r="DJC104" s="32"/>
      <c r="DJD104" s="32"/>
      <c r="DJE104" s="32"/>
      <c r="DJF104" s="32"/>
      <c r="DJG104" s="32"/>
      <c r="DJH104" s="32"/>
      <c r="DJI104" s="32"/>
      <c r="DJJ104" s="32"/>
      <c r="DJK104" s="32"/>
      <c r="DJL104" s="32"/>
      <c r="DJM104" s="32"/>
      <c r="DJN104" s="32"/>
      <c r="DJO104" s="32"/>
      <c r="DJP104" s="32"/>
      <c r="DJQ104" s="32"/>
      <c r="DJR104" s="32"/>
      <c r="DJS104" s="32"/>
      <c r="DJT104" s="32"/>
      <c r="DJU104" s="32"/>
      <c r="DJV104" s="32"/>
      <c r="DJW104" s="32"/>
      <c r="DJX104" s="32"/>
      <c r="DJY104" s="32"/>
      <c r="DJZ104" s="32"/>
      <c r="DKA104" s="31"/>
      <c r="DKB104" s="32"/>
      <c r="DKC104" s="32"/>
      <c r="DKD104" s="32"/>
      <c r="DKE104" s="32"/>
      <c r="DKF104" s="32"/>
      <c r="DKG104" s="32"/>
      <c r="DKH104" s="32"/>
      <c r="DKI104" s="32"/>
      <c r="DKJ104" s="32"/>
      <c r="DKK104" s="32"/>
      <c r="DKL104" s="32"/>
      <c r="DKM104" s="32"/>
      <c r="DKN104" s="32"/>
      <c r="DKO104" s="32"/>
      <c r="DKP104" s="32"/>
      <c r="DKQ104" s="32"/>
      <c r="DKR104" s="32"/>
      <c r="DKS104" s="32"/>
      <c r="DKT104" s="32"/>
      <c r="DKU104" s="32"/>
      <c r="DKV104" s="32"/>
      <c r="DKW104" s="32"/>
      <c r="DKX104" s="32"/>
      <c r="DKY104" s="32"/>
      <c r="DKZ104" s="32"/>
      <c r="DLA104" s="31"/>
      <c r="DLB104" s="32"/>
      <c r="DLC104" s="32"/>
      <c r="DLD104" s="32"/>
      <c r="DLE104" s="32"/>
      <c r="DLF104" s="32"/>
      <c r="DLG104" s="32"/>
      <c r="DLH104" s="32"/>
      <c r="DLI104" s="32"/>
      <c r="DLJ104" s="32"/>
      <c r="DLK104" s="32"/>
      <c r="DLL104" s="32"/>
      <c r="DLM104" s="32"/>
      <c r="DLN104" s="32"/>
      <c r="DLO104" s="32"/>
      <c r="DLP104" s="32"/>
      <c r="DLQ104" s="32"/>
      <c r="DLR104" s="32"/>
      <c r="DLS104" s="32"/>
      <c r="DLT104" s="32"/>
      <c r="DLU104" s="32"/>
      <c r="DLV104" s="32"/>
      <c r="DLW104" s="32"/>
      <c r="DLX104" s="32"/>
      <c r="DLY104" s="32"/>
      <c r="DLZ104" s="32"/>
      <c r="DMA104" s="31"/>
      <c r="DMB104" s="32"/>
      <c r="DMC104" s="32"/>
      <c r="DMD104" s="32"/>
      <c r="DME104" s="32"/>
      <c r="DMF104" s="32"/>
      <c r="DMG104" s="32"/>
      <c r="DMH104" s="32"/>
      <c r="DMI104" s="32"/>
      <c r="DMJ104" s="32"/>
      <c r="DMK104" s="32"/>
      <c r="DML104" s="32"/>
      <c r="DMM104" s="32"/>
      <c r="DMN104" s="32"/>
      <c r="DMO104" s="32"/>
      <c r="DMP104" s="32"/>
      <c r="DMQ104" s="32"/>
      <c r="DMR104" s="32"/>
      <c r="DMS104" s="32"/>
      <c r="DMT104" s="32"/>
      <c r="DMU104" s="32"/>
      <c r="DMV104" s="32"/>
      <c r="DMW104" s="32"/>
      <c r="DMX104" s="32"/>
      <c r="DMY104" s="32"/>
      <c r="DMZ104" s="32"/>
      <c r="DNA104" s="31"/>
      <c r="DNB104" s="32"/>
      <c r="DNC104" s="32"/>
      <c r="DND104" s="32"/>
      <c r="DNE104" s="32"/>
      <c r="DNF104" s="32"/>
      <c r="DNG104" s="32"/>
      <c r="DNH104" s="32"/>
      <c r="DNI104" s="32"/>
      <c r="DNJ104" s="32"/>
      <c r="DNK104" s="32"/>
      <c r="DNL104" s="32"/>
      <c r="DNM104" s="32"/>
      <c r="DNN104" s="32"/>
      <c r="DNO104" s="32"/>
      <c r="DNP104" s="32"/>
      <c r="DNQ104" s="32"/>
      <c r="DNR104" s="32"/>
      <c r="DNS104" s="32"/>
      <c r="DNT104" s="32"/>
      <c r="DNU104" s="32"/>
      <c r="DNV104" s="32"/>
      <c r="DNW104" s="32"/>
      <c r="DNX104" s="32"/>
      <c r="DNY104" s="32"/>
      <c r="DNZ104" s="32"/>
      <c r="DOA104" s="31"/>
      <c r="DOB104" s="32"/>
      <c r="DOC104" s="32"/>
      <c r="DOD104" s="32"/>
      <c r="DOE104" s="32"/>
      <c r="DOF104" s="32"/>
      <c r="DOG104" s="32"/>
      <c r="DOH104" s="32"/>
      <c r="DOI104" s="32"/>
      <c r="DOJ104" s="32"/>
      <c r="DOK104" s="32"/>
      <c r="DOL104" s="32"/>
      <c r="DOM104" s="32"/>
      <c r="DON104" s="32"/>
      <c r="DOO104" s="32"/>
      <c r="DOP104" s="32"/>
      <c r="DOQ104" s="32"/>
      <c r="DOR104" s="32"/>
      <c r="DOS104" s="32"/>
      <c r="DOT104" s="32"/>
      <c r="DOU104" s="32"/>
      <c r="DOV104" s="32"/>
      <c r="DOW104" s="32"/>
      <c r="DOX104" s="32"/>
      <c r="DOY104" s="32"/>
      <c r="DOZ104" s="32"/>
      <c r="DPA104" s="31"/>
      <c r="DPB104" s="32"/>
      <c r="DPC104" s="32"/>
      <c r="DPD104" s="32"/>
      <c r="DPE104" s="32"/>
      <c r="DPF104" s="32"/>
      <c r="DPG104" s="32"/>
      <c r="DPH104" s="32"/>
      <c r="DPI104" s="32"/>
      <c r="DPJ104" s="32"/>
      <c r="DPK104" s="32"/>
      <c r="DPL104" s="32"/>
      <c r="DPM104" s="32"/>
      <c r="DPN104" s="32"/>
      <c r="DPO104" s="32"/>
      <c r="DPP104" s="32"/>
      <c r="DPQ104" s="32"/>
      <c r="DPR104" s="32"/>
      <c r="DPS104" s="32"/>
      <c r="DPT104" s="32"/>
      <c r="DPU104" s="32"/>
      <c r="DPV104" s="32"/>
      <c r="DPW104" s="32"/>
      <c r="DPX104" s="32"/>
      <c r="DPY104" s="32"/>
      <c r="DPZ104" s="32"/>
      <c r="DQA104" s="31"/>
      <c r="DQB104" s="32"/>
      <c r="DQC104" s="32"/>
      <c r="DQD104" s="32"/>
      <c r="DQE104" s="32"/>
      <c r="DQF104" s="32"/>
      <c r="DQG104" s="32"/>
      <c r="DQH104" s="32"/>
      <c r="DQI104" s="32"/>
      <c r="DQJ104" s="32"/>
      <c r="DQK104" s="32"/>
      <c r="DQL104" s="32"/>
      <c r="DQM104" s="32"/>
      <c r="DQN104" s="32"/>
      <c r="DQO104" s="32"/>
      <c r="DQP104" s="32"/>
      <c r="DQQ104" s="32"/>
      <c r="DQR104" s="32"/>
      <c r="DQS104" s="32"/>
      <c r="DQT104" s="32"/>
      <c r="DQU104" s="32"/>
      <c r="DQV104" s="32"/>
      <c r="DQW104" s="32"/>
      <c r="DQX104" s="32"/>
      <c r="DQY104" s="32"/>
      <c r="DQZ104" s="32"/>
      <c r="DRA104" s="31"/>
      <c r="DRB104" s="32"/>
      <c r="DRC104" s="32"/>
      <c r="DRD104" s="32"/>
      <c r="DRE104" s="32"/>
      <c r="DRF104" s="32"/>
      <c r="DRG104" s="32"/>
      <c r="DRH104" s="32"/>
      <c r="DRI104" s="32"/>
      <c r="DRJ104" s="32"/>
      <c r="DRK104" s="32"/>
      <c r="DRL104" s="32"/>
      <c r="DRM104" s="32"/>
      <c r="DRN104" s="32"/>
      <c r="DRO104" s="32"/>
      <c r="DRP104" s="32"/>
      <c r="DRQ104" s="32"/>
      <c r="DRR104" s="32"/>
      <c r="DRS104" s="32"/>
      <c r="DRT104" s="32"/>
      <c r="DRU104" s="32"/>
      <c r="DRV104" s="32"/>
      <c r="DRW104" s="32"/>
      <c r="DRX104" s="32"/>
      <c r="DRY104" s="32"/>
      <c r="DRZ104" s="32"/>
      <c r="DSA104" s="31"/>
      <c r="DSB104" s="32"/>
      <c r="DSC104" s="32"/>
      <c r="DSD104" s="32"/>
      <c r="DSE104" s="32"/>
      <c r="DSF104" s="32"/>
      <c r="DSG104" s="32"/>
      <c r="DSH104" s="32"/>
      <c r="DSI104" s="32"/>
      <c r="DSJ104" s="32"/>
      <c r="DSK104" s="32"/>
      <c r="DSL104" s="32"/>
      <c r="DSM104" s="32"/>
      <c r="DSN104" s="32"/>
      <c r="DSO104" s="32"/>
      <c r="DSP104" s="32"/>
      <c r="DSQ104" s="32"/>
      <c r="DSR104" s="32"/>
      <c r="DSS104" s="32"/>
      <c r="DST104" s="32"/>
      <c r="DSU104" s="32"/>
      <c r="DSV104" s="32"/>
      <c r="DSW104" s="32"/>
      <c r="DSX104" s="32"/>
      <c r="DSY104" s="32"/>
      <c r="DSZ104" s="32"/>
      <c r="DTA104" s="31"/>
      <c r="DTB104" s="32"/>
      <c r="DTC104" s="32"/>
      <c r="DTD104" s="32"/>
      <c r="DTE104" s="32"/>
      <c r="DTF104" s="32"/>
      <c r="DTG104" s="32"/>
      <c r="DTH104" s="32"/>
      <c r="DTI104" s="32"/>
      <c r="DTJ104" s="32"/>
      <c r="DTK104" s="32"/>
      <c r="DTL104" s="32"/>
      <c r="DTM104" s="32"/>
      <c r="DTN104" s="32"/>
      <c r="DTO104" s="32"/>
      <c r="DTP104" s="32"/>
      <c r="DTQ104" s="32"/>
      <c r="DTR104" s="32"/>
      <c r="DTS104" s="32"/>
      <c r="DTT104" s="32"/>
      <c r="DTU104" s="32"/>
      <c r="DTV104" s="32"/>
      <c r="DTW104" s="32"/>
      <c r="DTX104" s="32"/>
      <c r="DTY104" s="32"/>
      <c r="DTZ104" s="32"/>
      <c r="DUA104" s="31"/>
      <c r="DUB104" s="32"/>
      <c r="DUC104" s="32"/>
      <c r="DUD104" s="32"/>
      <c r="DUE104" s="32"/>
      <c r="DUF104" s="32"/>
      <c r="DUG104" s="32"/>
      <c r="DUH104" s="32"/>
      <c r="DUI104" s="32"/>
      <c r="DUJ104" s="32"/>
      <c r="DUK104" s="32"/>
      <c r="DUL104" s="32"/>
      <c r="DUM104" s="32"/>
      <c r="DUN104" s="32"/>
      <c r="DUO104" s="32"/>
      <c r="DUP104" s="32"/>
      <c r="DUQ104" s="32"/>
      <c r="DUR104" s="32"/>
      <c r="DUS104" s="32"/>
      <c r="DUT104" s="32"/>
      <c r="DUU104" s="32"/>
      <c r="DUV104" s="32"/>
      <c r="DUW104" s="32"/>
      <c r="DUX104" s="32"/>
      <c r="DUY104" s="32"/>
      <c r="DUZ104" s="32"/>
      <c r="DVA104" s="31"/>
      <c r="DVB104" s="32"/>
      <c r="DVC104" s="32"/>
      <c r="DVD104" s="32"/>
      <c r="DVE104" s="32"/>
      <c r="DVF104" s="32"/>
      <c r="DVG104" s="32"/>
      <c r="DVH104" s="32"/>
      <c r="DVI104" s="32"/>
      <c r="DVJ104" s="32"/>
      <c r="DVK104" s="32"/>
      <c r="DVL104" s="32"/>
      <c r="DVM104" s="32"/>
      <c r="DVN104" s="32"/>
      <c r="DVO104" s="32"/>
      <c r="DVP104" s="32"/>
      <c r="DVQ104" s="32"/>
      <c r="DVR104" s="32"/>
      <c r="DVS104" s="32"/>
      <c r="DVT104" s="32"/>
      <c r="DVU104" s="32"/>
      <c r="DVV104" s="32"/>
      <c r="DVW104" s="32"/>
      <c r="DVX104" s="32"/>
      <c r="DVY104" s="32"/>
      <c r="DVZ104" s="32"/>
      <c r="DWA104" s="31"/>
      <c r="DWB104" s="32"/>
      <c r="DWC104" s="32"/>
      <c r="DWD104" s="32"/>
      <c r="DWE104" s="32"/>
      <c r="DWF104" s="32"/>
      <c r="DWG104" s="32"/>
      <c r="DWH104" s="32"/>
      <c r="DWI104" s="32"/>
      <c r="DWJ104" s="32"/>
      <c r="DWK104" s="32"/>
      <c r="DWL104" s="32"/>
      <c r="DWM104" s="32"/>
      <c r="DWN104" s="32"/>
      <c r="DWO104" s="32"/>
      <c r="DWP104" s="32"/>
      <c r="DWQ104" s="32"/>
      <c r="DWR104" s="32"/>
      <c r="DWS104" s="32"/>
      <c r="DWT104" s="32"/>
      <c r="DWU104" s="32"/>
      <c r="DWV104" s="32"/>
      <c r="DWW104" s="32"/>
      <c r="DWX104" s="32"/>
      <c r="DWY104" s="32"/>
      <c r="DWZ104" s="32"/>
      <c r="DXA104" s="31"/>
      <c r="DXB104" s="32"/>
      <c r="DXC104" s="32"/>
      <c r="DXD104" s="32"/>
      <c r="DXE104" s="32"/>
      <c r="DXF104" s="32"/>
      <c r="DXG104" s="32"/>
      <c r="DXH104" s="32"/>
      <c r="DXI104" s="32"/>
      <c r="DXJ104" s="32"/>
      <c r="DXK104" s="32"/>
      <c r="DXL104" s="32"/>
      <c r="DXM104" s="32"/>
      <c r="DXN104" s="32"/>
      <c r="DXO104" s="32"/>
      <c r="DXP104" s="32"/>
      <c r="DXQ104" s="32"/>
      <c r="DXR104" s="32"/>
      <c r="DXS104" s="32"/>
      <c r="DXT104" s="32"/>
      <c r="DXU104" s="32"/>
      <c r="DXV104" s="32"/>
      <c r="DXW104" s="32"/>
      <c r="DXX104" s="32"/>
      <c r="DXY104" s="32"/>
      <c r="DXZ104" s="32"/>
      <c r="DYA104" s="31"/>
      <c r="DYB104" s="32"/>
      <c r="DYC104" s="32"/>
      <c r="DYD104" s="32"/>
      <c r="DYE104" s="32"/>
      <c r="DYF104" s="32"/>
      <c r="DYG104" s="32"/>
      <c r="DYH104" s="32"/>
      <c r="DYI104" s="32"/>
      <c r="DYJ104" s="32"/>
      <c r="DYK104" s="32"/>
      <c r="DYL104" s="32"/>
      <c r="DYM104" s="32"/>
      <c r="DYN104" s="32"/>
      <c r="DYO104" s="32"/>
      <c r="DYP104" s="32"/>
      <c r="DYQ104" s="32"/>
      <c r="DYR104" s="32"/>
      <c r="DYS104" s="32"/>
      <c r="DYT104" s="32"/>
      <c r="DYU104" s="32"/>
      <c r="DYV104" s="32"/>
      <c r="DYW104" s="32"/>
      <c r="DYX104" s="32"/>
      <c r="DYY104" s="32"/>
      <c r="DYZ104" s="32"/>
      <c r="DZA104" s="31"/>
      <c r="DZB104" s="32"/>
      <c r="DZC104" s="32"/>
      <c r="DZD104" s="32"/>
      <c r="DZE104" s="32"/>
      <c r="DZF104" s="32"/>
      <c r="DZG104" s="32"/>
      <c r="DZH104" s="32"/>
      <c r="DZI104" s="32"/>
      <c r="DZJ104" s="32"/>
      <c r="DZK104" s="32"/>
      <c r="DZL104" s="32"/>
      <c r="DZM104" s="32"/>
      <c r="DZN104" s="32"/>
      <c r="DZO104" s="32"/>
      <c r="DZP104" s="32"/>
      <c r="DZQ104" s="32"/>
      <c r="DZR104" s="32"/>
      <c r="DZS104" s="32"/>
      <c r="DZT104" s="32"/>
      <c r="DZU104" s="32"/>
      <c r="DZV104" s="32"/>
      <c r="DZW104" s="32"/>
      <c r="DZX104" s="32"/>
      <c r="DZY104" s="32"/>
      <c r="DZZ104" s="32"/>
      <c r="EAA104" s="31"/>
      <c r="EAB104" s="32"/>
      <c r="EAC104" s="32"/>
      <c r="EAD104" s="32"/>
      <c r="EAE104" s="32"/>
      <c r="EAF104" s="32"/>
      <c r="EAG104" s="32"/>
      <c r="EAH104" s="32"/>
      <c r="EAI104" s="32"/>
      <c r="EAJ104" s="32"/>
      <c r="EAK104" s="32"/>
      <c r="EAL104" s="32"/>
      <c r="EAM104" s="32"/>
      <c r="EAN104" s="32"/>
      <c r="EAO104" s="32"/>
      <c r="EAP104" s="32"/>
      <c r="EAQ104" s="32"/>
      <c r="EAR104" s="32"/>
      <c r="EAS104" s="32"/>
      <c r="EAT104" s="32"/>
      <c r="EAU104" s="32"/>
      <c r="EAV104" s="32"/>
      <c r="EAW104" s="32"/>
      <c r="EAX104" s="32"/>
      <c r="EAY104" s="32"/>
      <c r="EAZ104" s="32"/>
      <c r="EBA104" s="31"/>
      <c r="EBB104" s="32"/>
      <c r="EBC104" s="32"/>
      <c r="EBD104" s="32"/>
      <c r="EBE104" s="32"/>
      <c r="EBF104" s="32"/>
      <c r="EBG104" s="32"/>
      <c r="EBH104" s="32"/>
      <c r="EBI104" s="32"/>
      <c r="EBJ104" s="32"/>
      <c r="EBK104" s="32"/>
      <c r="EBL104" s="32"/>
      <c r="EBM104" s="32"/>
      <c r="EBN104" s="32"/>
      <c r="EBO104" s="32"/>
      <c r="EBP104" s="32"/>
      <c r="EBQ104" s="32"/>
      <c r="EBR104" s="32"/>
      <c r="EBS104" s="32"/>
      <c r="EBT104" s="32"/>
      <c r="EBU104" s="32"/>
      <c r="EBV104" s="32"/>
      <c r="EBW104" s="32"/>
      <c r="EBX104" s="32"/>
      <c r="EBY104" s="32"/>
      <c r="EBZ104" s="32"/>
      <c r="ECA104" s="31"/>
      <c r="ECB104" s="32"/>
      <c r="ECC104" s="32"/>
      <c r="ECD104" s="32"/>
      <c r="ECE104" s="32"/>
      <c r="ECF104" s="32"/>
      <c r="ECG104" s="32"/>
      <c r="ECH104" s="32"/>
      <c r="ECI104" s="32"/>
      <c r="ECJ104" s="32"/>
      <c r="ECK104" s="32"/>
      <c r="ECL104" s="32"/>
      <c r="ECM104" s="32"/>
      <c r="ECN104" s="32"/>
      <c r="ECO104" s="32"/>
      <c r="ECP104" s="32"/>
      <c r="ECQ104" s="32"/>
      <c r="ECR104" s="32"/>
      <c r="ECS104" s="32"/>
      <c r="ECT104" s="32"/>
      <c r="ECU104" s="32"/>
      <c r="ECV104" s="32"/>
      <c r="ECW104" s="32"/>
      <c r="ECX104" s="32"/>
      <c r="ECY104" s="32"/>
      <c r="ECZ104" s="32"/>
      <c r="EDA104" s="31"/>
      <c r="EDB104" s="32"/>
      <c r="EDC104" s="32"/>
      <c r="EDD104" s="32"/>
      <c r="EDE104" s="32"/>
      <c r="EDF104" s="32"/>
      <c r="EDG104" s="32"/>
      <c r="EDH104" s="32"/>
      <c r="EDI104" s="32"/>
      <c r="EDJ104" s="32"/>
      <c r="EDK104" s="32"/>
      <c r="EDL104" s="32"/>
      <c r="EDM104" s="32"/>
      <c r="EDN104" s="32"/>
      <c r="EDO104" s="32"/>
      <c r="EDP104" s="32"/>
      <c r="EDQ104" s="32"/>
      <c r="EDR104" s="32"/>
      <c r="EDS104" s="32"/>
      <c r="EDT104" s="32"/>
      <c r="EDU104" s="32"/>
      <c r="EDV104" s="32"/>
      <c r="EDW104" s="32"/>
      <c r="EDX104" s="32"/>
      <c r="EDY104" s="32"/>
      <c r="EDZ104" s="32"/>
      <c r="EEA104" s="31"/>
      <c r="EEB104" s="32"/>
      <c r="EEC104" s="32"/>
      <c r="EED104" s="32"/>
      <c r="EEE104" s="32"/>
      <c r="EEF104" s="32"/>
      <c r="EEG104" s="32"/>
      <c r="EEH104" s="32"/>
      <c r="EEI104" s="32"/>
      <c r="EEJ104" s="32"/>
      <c r="EEK104" s="32"/>
      <c r="EEL104" s="32"/>
      <c r="EEM104" s="32"/>
      <c r="EEN104" s="32"/>
      <c r="EEO104" s="32"/>
      <c r="EEP104" s="32"/>
      <c r="EEQ104" s="32"/>
      <c r="EER104" s="32"/>
      <c r="EES104" s="32"/>
      <c r="EET104" s="32"/>
      <c r="EEU104" s="32"/>
      <c r="EEV104" s="32"/>
      <c r="EEW104" s="32"/>
      <c r="EEX104" s="32"/>
      <c r="EEY104" s="32"/>
      <c r="EEZ104" s="32"/>
      <c r="EFA104" s="31"/>
      <c r="EFB104" s="32"/>
      <c r="EFC104" s="32"/>
      <c r="EFD104" s="32"/>
      <c r="EFE104" s="32"/>
      <c r="EFF104" s="32"/>
      <c r="EFG104" s="32"/>
      <c r="EFH104" s="32"/>
      <c r="EFI104" s="32"/>
      <c r="EFJ104" s="32"/>
      <c r="EFK104" s="32"/>
      <c r="EFL104" s="32"/>
      <c r="EFM104" s="32"/>
      <c r="EFN104" s="32"/>
      <c r="EFO104" s="32"/>
      <c r="EFP104" s="32"/>
      <c r="EFQ104" s="32"/>
      <c r="EFR104" s="32"/>
      <c r="EFS104" s="32"/>
      <c r="EFT104" s="32"/>
      <c r="EFU104" s="32"/>
      <c r="EFV104" s="32"/>
      <c r="EFW104" s="32"/>
      <c r="EFX104" s="32"/>
      <c r="EFY104" s="32"/>
      <c r="EFZ104" s="32"/>
      <c r="EGA104" s="31"/>
      <c r="EGB104" s="32"/>
      <c r="EGC104" s="32"/>
      <c r="EGD104" s="32"/>
      <c r="EGE104" s="32"/>
      <c r="EGF104" s="32"/>
      <c r="EGG104" s="32"/>
      <c r="EGH104" s="32"/>
      <c r="EGI104" s="32"/>
      <c r="EGJ104" s="32"/>
      <c r="EGK104" s="32"/>
      <c r="EGL104" s="32"/>
      <c r="EGM104" s="32"/>
      <c r="EGN104" s="32"/>
      <c r="EGO104" s="32"/>
      <c r="EGP104" s="32"/>
      <c r="EGQ104" s="32"/>
      <c r="EGR104" s="32"/>
      <c r="EGS104" s="32"/>
      <c r="EGT104" s="32"/>
      <c r="EGU104" s="32"/>
      <c r="EGV104" s="32"/>
      <c r="EGW104" s="32"/>
      <c r="EGX104" s="32"/>
      <c r="EGY104" s="32"/>
      <c r="EGZ104" s="32"/>
      <c r="EHA104" s="31"/>
      <c r="EHB104" s="32"/>
      <c r="EHC104" s="32"/>
      <c r="EHD104" s="32"/>
      <c r="EHE104" s="32"/>
      <c r="EHF104" s="32"/>
      <c r="EHG104" s="32"/>
      <c r="EHH104" s="32"/>
      <c r="EHI104" s="32"/>
      <c r="EHJ104" s="32"/>
      <c r="EHK104" s="32"/>
      <c r="EHL104" s="32"/>
      <c r="EHM104" s="32"/>
      <c r="EHN104" s="32"/>
      <c r="EHO104" s="32"/>
      <c r="EHP104" s="32"/>
      <c r="EHQ104" s="32"/>
      <c r="EHR104" s="32"/>
      <c r="EHS104" s="32"/>
      <c r="EHT104" s="32"/>
      <c r="EHU104" s="32"/>
      <c r="EHV104" s="32"/>
      <c r="EHW104" s="32"/>
      <c r="EHX104" s="32"/>
      <c r="EHY104" s="32"/>
      <c r="EHZ104" s="32"/>
      <c r="EIA104" s="31"/>
      <c r="EIB104" s="32"/>
      <c r="EIC104" s="32"/>
      <c r="EID104" s="32"/>
      <c r="EIE104" s="32"/>
      <c r="EIF104" s="32"/>
      <c r="EIG104" s="32"/>
      <c r="EIH104" s="32"/>
      <c r="EII104" s="32"/>
      <c r="EIJ104" s="32"/>
      <c r="EIK104" s="32"/>
      <c r="EIL104" s="32"/>
      <c r="EIM104" s="32"/>
      <c r="EIN104" s="32"/>
      <c r="EIO104" s="32"/>
      <c r="EIP104" s="32"/>
      <c r="EIQ104" s="32"/>
      <c r="EIR104" s="32"/>
      <c r="EIS104" s="32"/>
      <c r="EIT104" s="32"/>
      <c r="EIU104" s="32"/>
      <c r="EIV104" s="32"/>
      <c r="EIW104" s="32"/>
      <c r="EIX104" s="32"/>
      <c r="EIY104" s="32"/>
      <c r="EIZ104" s="32"/>
      <c r="EJA104" s="31"/>
      <c r="EJB104" s="32"/>
      <c r="EJC104" s="32"/>
      <c r="EJD104" s="32"/>
      <c r="EJE104" s="32"/>
      <c r="EJF104" s="32"/>
      <c r="EJG104" s="32"/>
      <c r="EJH104" s="32"/>
      <c r="EJI104" s="32"/>
      <c r="EJJ104" s="32"/>
      <c r="EJK104" s="32"/>
      <c r="EJL104" s="32"/>
      <c r="EJM104" s="32"/>
      <c r="EJN104" s="32"/>
      <c r="EJO104" s="32"/>
      <c r="EJP104" s="32"/>
      <c r="EJQ104" s="32"/>
      <c r="EJR104" s="32"/>
      <c r="EJS104" s="32"/>
      <c r="EJT104" s="32"/>
      <c r="EJU104" s="32"/>
      <c r="EJV104" s="32"/>
      <c r="EJW104" s="32"/>
      <c r="EJX104" s="32"/>
      <c r="EJY104" s="32"/>
      <c r="EJZ104" s="32"/>
      <c r="EKA104" s="31"/>
      <c r="EKB104" s="32"/>
      <c r="EKC104" s="32"/>
      <c r="EKD104" s="32"/>
      <c r="EKE104" s="32"/>
      <c r="EKF104" s="32"/>
      <c r="EKG104" s="32"/>
      <c r="EKH104" s="32"/>
      <c r="EKI104" s="32"/>
      <c r="EKJ104" s="32"/>
      <c r="EKK104" s="32"/>
      <c r="EKL104" s="32"/>
      <c r="EKM104" s="32"/>
      <c r="EKN104" s="32"/>
      <c r="EKO104" s="32"/>
      <c r="EKP104" s="32"/>
      <c r="EKQ104" s="32"/>
      <c r="EKR104" s="32"/>
      <c r="EKS104" s="32"/>
      <c r="EKT104" s="32"/>
      <c r="EKU104" s="32"/>
      <c r="EKV104" s="32"/>
      <c r="EKW104" s="32"/>
      <c r="EKX104" s="32"/>
      <c r="EKY104" s="32"/>
      <c r="EKZ104" s="32"/>
      <c r="ELA104" s="31"/>
      <c r="ELB104" s="32"/>
      <c r="ELC104" s="32"/>
      <c r="ELD104" s="32"/>
      <c r="ELE104" s="32"/>
      <c r="ELF104" s="32"/>
      <c r="ELG104" s="32"/>
      <c r="ELH104" s="32"/>
      <c r="ELI104" s="32"/>
      <c r="ELJ104" s="32"/>
      <c r="ELK104" s="32"/>
      <c r="ELL104" s="32"/>
      <c r="ELM104" s="32"/>
      <c r="ELN104" s="32"/>
      <c r="ELO104" s="32"/>
      <c r="ELP104" s="32"/>
      <c r="ELQ104" s="32"/>
      <c r="ELR104" s="32"/>
      <c r="ELS104" s="32"/>
      <c r="ELT104" s="32"/>
      <c r="ELU104" s="32"/>
      <c r="ELV104" s="32"/>
      <c r="ELW104" s="32"/>
      <c r="ELX104" s="32"/>
      <c r="ELY104" s="32"/>
      <c r="ELZ104" s="32"/>
      <c r="EMA104" s="31"/>
      <c r="EMB104" s="32"/>
      <c r="EMC104" s="32"/>
      <c r="EMD104" s="32"/>
      <c r="EME104" s="32"/>
      <c r="EMF104" s="32"/>
      <c r="EMG104" s="32"/>
      <c r="EMH104" s="32"/>
      <c r="EMI104" s="32"/>
      <c r="EMJ104" s="32"/>
      <c r="EMK104" s="32"/>
      <c r="EML104" s="32"/>
      <c r="EMM104" s="32"/>
      <c r="EMN104" s="32"/>
      <c r="EMO104" s="32"/>
      <c r="EMP104" s="32"/>
      <c r="EMQ104" s="32"/>
      <c r="EMR104" s="32"/>
      <c r="EMS104" s="32"/>
      <c r="EMT104" s="32"/>
      <c r="EMU104" s="32"/>
      <c r="EMV104" s="32"/>
      <c r="EMW104" s="32"/>
      <c r="EMX104" s="32"/>
      <c r="EMY104" s="32"/>
      <c r="EMZ104" s="32"/>
      <c r="ENA104" s="31"/>
      <c r="ENB104" s="32"/>
      <c r="ENC104" s="32"/>
      <c r="END104" s="32"/>
      <c r="ENE104" s="32"/>
      <c r="ENF104" s="32"/>
      <c r="ENG104" s="32"/>
      <c r="ENH104" s="32"/>
      <c r="ENI104" s="32"/>
      <c r="ENJ104" s="32"/>
      <c r="ENK104" s="32"/>
      <c r="ENL104" s="32"/>
      <c r="ENM104" s="32"/>
      <c r="ENN104" s="32"/>
      <c r="ENO104" s="32"/>
      <c r="ENP104" s="32"/>
      <c r="ENQ104" s="32"/>
      <c r="ENR104" s="32"/>
      <c r="ENS104" s="32"/>
      <c r="ENT104" s="32"/>
      <c r="ENU104" s="32"/>
      <c r="ENV104" s="32"/>
      <c r="ENW104" s="32"/>
      <c r="ENX104" s="32"/>
      <c r="ENY104" s="32"/>
      <c r="ENZ104" s="32"/>
      <c r="EOA104" s="31"/>
      <c r="EOB104" s="32"/>
      <c r="EOC104" s="32"/>
      <c r="EOD104" s="32"/>
      <c r="EOE104" s="32"/>
      <c r="EOF104" s="32"/>
      <c r="EOG104" s="32"/>
      <c r="EOH104" s="32"/>
      <c r="EOI104" s="32"/>
      <c r="EOJ104" s="32"/>
      <c r="EOK104" s="32"/>
      <c r="EOL104" s="32"/>
      <c r="EOM104" s="32"/>
      <c r="EON104" s="32"/>
      <c r="EOO104" s="32"/>
      <c r="EOP104" s="32"/>
      <c r="EOQ104" s="32"/>
      <c r="EOR104" s="32"/>
      <c r="EOS104" s="32"/>
      <c r="EOT104" s="32"/>
      <c r="EOU104" s="32"/>
      <c r="EOV104" s="32"/>
      <c r="EOW104" s="32"/>
      <c r="EOX104" s="32"/>
      <c r="EOY104" s="32"/>
      <c r="EOZ104" s="32"/>
      <c r="EPA104" s="31"/>
      <c r="EPB104" s="32"/>
      <c r="EPC104" s="32"/>
      <c r="EPD104" s="32"/>
      <c r="EPE104" s="32"/>
      <c r="EPF104" s="32"/>
      <c r="EPG104" s="32"/>
      <c r="EPH104" s="32"/>
      <c r="EPI104" s="32"/>
      <c r="EPJ104" s="32"/>
      <c r="EPK104" s="32"/>
      <c r="EPL104" s="32"/>
      <c r="EPM104" s="32"/>
      <c r="EPN104" s="32"/>
      <c r="EPO104" s="32"/>
      <c r="EPP104" s="32"/>
      <c r="EPQ104" s="32"/>
      <c r="EPR104" s="32"/>
      <c r="EPS104" s="32"/>
      <c r="EPT104" s="32"/>
      <c r="EPU104" s="32"/>
      <c r="EPV104" s="32"/>
      <c r="EPW104" s="32"/>
      <c r="EPX104" s="32"/>
      <c r="EPY104" s="32"/>
      <c r="EPZ104" s="32"/>
      <c r="EQA104" s="31"/>
      <c r="EQB104" s="32"/>
      <c r="EQC104" s="32"/>
      <c r="EQD104" s="32"/>
      <c r="EQE104" s="32"/>
      <c r="EQF104" s="32"/>
      <c r="EQG104" s="32"/>
      <c r="EQH104" s="32"/>
      <c r="EQI104" s="32"/>
      <c r="EQJ104" s="32"/>
      <c r="EQK104" s="32"/>
      <c r="EQL104" s="32"/>
      <c r="EQM104" s="32"/>
      <c r="EQN104" s="32"/>
      <c r="EQO104" s="32"/>
      <c r="EQP104" s="32"/>
      <c r="EQQ104" s="32"/>
      <c r="EQR104" s="32"/>
      <c r="EQS104" s="32"/>
      <c r="EQT104" s="32"/>
      <c r="EQU104" s="32"/>
      <c r="EQV104" s="32"/>
      <c r="EQW104" s="32"/>
      <c r="EQX104" s="32"/>
      <c r="EQY104" s="32"/>
      <c r="EQZ104" s="32"/>
      <c r="ERA104" s="31"/>
      <c r="ERB104" s="32"/>
      <c r="ERC104" s="32"/>
      <c r="ERD104" s="32"/>
      <c r="ERE104" s="32"/>
      <c r="ERF104" s="32"/>
      <c r="ERG104" s="32"/>
      <c r="ERH104" s="32"/>
      <c r="ERI104" s="32"/>
      <c r="ERJ104" s="32"/>
      <c r="ERK104" s="32"/>
      <c r="ERL104" s="32"/>
      <c r="ERM104" s="32"/>
      <c r="ERN104" s="32"/>
      <c r="ERO104" s="32"/>
      <c r="ERP104" s="32"/>
      <c r="ERQ104" s="32"/>
      <c r="ERR104" s="32"/>
      <c r="ERS104" s="32"/>
      <c r="ERT104" s="32"/>
      <c r="ERU104" s="32"/>
      <c r="ERV104" s="32"/>
      <c r="ERW104" s="32"/>
      <c r="ERX104" s="32"/>
      <c r="ERY104" s="32"/>
      <c r="ERZ104" s="32"/>
      <c r="ESA104" s="31"/>
      <c r="ESB104" s="32"/>
      <c r="ESC104" s="32"/>
      <c r="ESD104" s="32"/>
      <c r="ESE104" s="32"/>
      <c r="ESF104" s="32"/>
      <c r="ESG104" s="32"/>
      <c r="ESH104" s="32"/>
      <c r="ESI104" s="32"/>
      <c r="ESJ104" s="32"/>
      <c r="ESK104" s="32"/>
      <c r="ESL104" s="32"/>
      <c r="ESM104" s="32"/>
      <c r="ESN104" s="32"/>
      <c r="ESO104" s="32"/>
      <c r="ESP104" s="32"/>
      <c r="ESQ104" s="32"/>
      <c r="ESR104" s="32"/>
      <c r="ESS104" s="32"/>
      <c r="EST104" s="32"/>
      <c r="ESU104" s="32"/>
      <c r="ESV104" s="32"/>
      <c r="ESW104" s="32"/>
      <c r="ESX104" s="32"/>
      <c r="ESY104" s="32"/>
      <c r="ESZ104" s="32"/>
      <c r="ETA104" s="31"/>
      <c r="ETB104" s="32"/>
      <c r="ETC104" s="32"/>
      <c r="ETD104" s="32"/>
      <c r="ETE104" s="32"/>
      <c r="ETF104" s="32"/>
      <c r="ETG104" s="32"/>
      <c r="ETH104" s="32"/>
      <c r="ETI104" s="32"/>
      <c r="ETJ104" s="32"/>
      <c r="ETK104" s="32"/>
      <c r="ETL104" s="32"/>
      <c r="ETM104" s="32"/>
      <c r="ETN104" s="32"/>
      <c r="ETO104" s="32"/>
      <c r="ETP104" s="32"/>
      <c r="ETQ104" s="32"/>
      <c r="ETR104" s="32"/>
      <c r="ETS104" s="32"/>
      <c r="ETT104" s="32"/>
      <c r="ETU104" s="32"/>
      <c r="ETV104" s="32"/>
      <c r="ETW104" s="32"/>
      <c r="ETX104" s="32"/>
      <c r="ETY104" s="32"/>
      <c r="ETZ104" s="32"/>
      <c r="EUA104" s="31"/>
      <c r="EUB104" s="32"/>
      <c r="EUC104" s="32"/>
      <c r="EUD104" s="32"/>
      <c r="EUE104" s="32"/>
      <c r="EUF104" s="32"/>
      <c r="EUG104" s="32"/>
      <c r="EUH104" s="32"/>
      <c r="EUI104" s="32"/>
      <c r="EUJ104" s="32"/>
      <c r="EUK104" s="32"/>
      <c r="EUL104" s="32"/>
      <c r="EUM104" s="32"/>
      <c r="EUN104" s="32"/>
      <c r="EUO104" s="32"/>
      <c r="EUP104" s="32"/>
      <c r="EUQ104" s="32"/>
      <c r="EUR104" s="32"/>
      <c r="EUS104" s="32"/>
      <c r="EUT104" s="32"/>
      <c r="EUU104" s="32"/>
      <c r="EUV104" s="32"/>
      <c r="EUW104" s="32"/>
      <c r="EUX104" s="32"/>
      <c r="EUY104" s="32"/>
      <c r="EUZ104" s="32"/>
      <c r="EVA104" s="31"/>
      <c r="EVB104" s="32"/>
      <c r="EVC104" s="32"/>
      <c r="EVD104" s="32"/>
      <c r="EVE104" s="32"/>
      <c r="EVF104" s="32"/>
      <c r="EVG104" s="32"/>
      <c r="EVH104" s="32"/>
      <c r="EVI104" s="32"/>
      <c r="EVJ104" s="32"/>
      <c r="EVK104" s="32"/>
      <c r="EVL104" s="32"/>
      <c r="EVM104" s="32"/>
      <c r="EVN104" s="32"/>
      <c r="EVO104" s="32"/>
      <c r="EVP104" s="32"/>
      <c r="EVQ104" s="32"/>
      <c r="EVR104" s="32"/>
      <c r="EVS104" s="32"/>
      <c r="EVT104" s="32"/>
      <c r="EVU104" s="32"/>
      <c r="EVV104" s="32"/>
      <c r="EVW104" s="32"/>
      <c r="EVX104" s="32"/>
      <c r="EVY104" s="32"/>
      <c r="EVZ104" s="32"/>
      <c r="EWA104" s="31"/>
      <c r="EWB104" s="32"/>
      <c r="EWC104" s="32"/>
      <c r="EWD104" s="32"/>
      <c r="EWE104" s="32"/>
      <c r="EWF104" s="32"/>
      <c r="EWG104" s="32"/>
      <c r="EWH104" s="32"/>
      <c r="EWI104" s="32"/>
      <c r="EWJ104" s="32"/>
      <c r="EWK104" s="32"/>
      <c r="EWL104" s="32"/>
      <c r="EWM104" s="32"/>
      <c r="EWN104" s="32"/>
      <c r="EWO104" s="32"/>
      <c r="EWP104" s="32"/>
      <c r="EWQ104" s="32"/>
      <c r="EWR104" s="32"/>
      <c r="EWS104" s="32"/>
      <c r="EWT104" s="32"/>
      <c r="EWU104" s="32"/>
      <c r="EWV104" s="32"/>
      <c r="EWW104" s="32"/>
      <c r="EWX104" s="32"/>
      <c r="EWY104" s="32"/>
      <c r="EWZ104" s="32"/>
      <c r="EXA104" s="31"/>
      <c r="EXB104" s="32"/>
      <c r="EXC104" s="32"/>
      <c r="EXD104" s="32"/>
      <c r="EXE104" s="32"/>
      <c r="EXF104" s="32"/>
      <c r="EXG104" s="32"/>
      <c r="EXH104" s="32"/>
      <c r="EXI104" s="32"/>
      <c r="EXJ104" s="32"/>
      <c r="EXK104" s="32"/>
      <c r="EXL104" s="32"/>
      <c r="EXM104" s="32"/>
      <c r="EXN104" s="32"/>
      <c r="EXO104" s="32"/>
      <c r="EXP104" s="32"/>
      <c r="EXQ104" s="32"/>
      <c r="EXR104" s="32"/>
      <c r="EXS104" s="32"/>
      <c r="EXT104" s="32"/>
      <c r="EXU104" s="32"/>
      <c r="EXV104" s="32"/>
      <c r="EXW104" s="32"/>
      <c r="EXX104" s="32"/>
      <c r="EXY104" s="32"/>
      <c r="EXZ104" s="32"/>
      <c r="EYA104" s="31"/>
      <c r="EYB104" s="32"/>
      <c r="EYC104" s="32"/>
      <c r="EYD104" s="32"/>
      <c r="EYE104" s="32"/>
      <c r="EYF104" s="32"/>
      <c r="EYG104" s="32"/>
      <c r="EYH104" s="32"/>
      <c r="EYI104" s="32"/>
      <c r="EYJ104" s="32"/>
      <c r="EYK104" s="32"/>
      <c r="EYL104" s="32"/>
      <c r="EYM104" s="32"/>
      <c r="EYN104" s="32"/>
      <c r="EYO104" s="32"/>
      <c r="EYP104" s="32"/>
      <c r="EYQ104" s="32"/>
      <c r="EYR104" s="32"/>
      <c r="EYS104" s="32"/>
      <c r="EYT104" s="32"/>
      <c r="EYU104" s="32"/>
      <c r="EYV104" s="32"/>
      <c r="EYW104" s="32"/>
      <c r="EYX104" s="32"/>
      <c r="EYY104" s="32"/>
      <c r="EYZ104" s="32"/>
      <c r="EZA104" s="31"/>
      <c r="EZB104" s="32"/>
      <c r="EZC104" s="32"/>
      <c r="EZD104" s="32"/>
      <c r="EZE104" s="32"/>
      <c r="EZF104" s="32"/>
      <c r="EZG104" s="32"/>
      <c r="EZH104" s="32"/>
      <c r="EZI104" s="32"/>
      <c r="EZJ104" s="32"/>
      <c r="EZK104" s="32"/>
      <c r="EZL104" s="32"/>
      <c r="EZM104" s="32"/>
      <c r="EZN104" s="32"/>
      <c r="EZO104" s="32"/>
      <c r="EZP104" s="32"/>
      <c r="EZQ104" s="32"/>
      <c r="EZR104" s="32"/>
      <c r="EZS104" s="32"/>
      <c r="EZT104" s="32"/>
      <c r="EZU104" s="32"/>
      <c r="EZV104" s="32"/>
      <c r="EZW104" s="32"/>
      <c r="EZX104" s="32"/>
      <c r="EZY104" s="32"/>
      <c r="EZZ104" s="32"/>
      <c r="FAA104" s="31"/>
      <c r="FAB104" s="32"/>
      <c r="FAC104" s="32"/>
      <c r="FAD104" s="32"/>
      <c r="FAE104" s="32"/>
      <c r="FAF104" s="32"/>
      <c r="FAG104" s="32"/>
      <c r="FAH104" s="32"/>
      <c r="FAI104" s="32"/>
      <c r="FAJ104" s="32"/>
      <c r="FAK104" s="32"/>
      <c r="FAL104" s="32"/>
      <c r="FAM104" s="32"/>
      <c r="FAN104" s="32"/>
      <c r="FAO104" s="32"/>
      <c r="FAP104" s="32"/>
      <c r="FAQ104" s="32"/>
      <c r="FAR104" s="32"/>
      <c r="FAS104" s="32"/>
      <c r="FAT104" s="32"/>
      <c r="FAU104" s="32"/>
      <c r="FAV104" s="32"/>
      <c r="FAW104" s="32"/>
      <c r="FAX104" s="32"/>
      <c r="FAY104" s="32"/>
      <c r="FAZ104" s="32"/>
      <c r="FBA104" s="31"/>
      <c r="FBB104" s="32"/>
      <c r="FBC104" s="32"/>
      <c r="FBD104" s="32"/>
      <c r="FBE104" s="32"/>
      <c r="FBF104" s="32"/>
      <c r="FBG104" s="32"/>
      <c r="FBH104" s="32"/>
      <c r="FBI104" s="32"/>
      <c r="FBJ104" s="32"/>
      <c r="FBK104" s="32"/>
      <c r="FBL104" s="32"/>
      <c r="FBM104" s="32"/>
      <c r="FBN104" s="32"/>
      <c r="FBO104" s="32"/>
      <c r="FBP104" s="32"/>
      <c r="FBQ104" s="32"/>
      <c r="FBR104" s="32"/>
      <c r="FBS104" s="32"/>
      <c r="FBT104" s="32"/>
      <c r="FBU104" s="32"/>
      <c r="FBV104" s="32"/>
      <c r="FBW104" s="32"/>
      <c r="FBX104" s="32"/>
      <c r="FBY104" s="32"/>
      <c r="FBZ104" s="32"/>
      <c r="FCA104" s="31"/>
      <c r="FCB104" s="32"/>
      <c r="FCC104" s="32"/>
      <c r="FCD104" s="32"/>
      <c r="FCE104" s="32"/>
      <c r="FCF104" s="32"/>
      <c r="FCG104" s="32"/>
      <c r="FCH104" s="32"/>
      <c r="FCI104" s="32"/>
      <c r="FCJ104" s="32"/>
      <c r="FCK104" s="32"/>
      <c r="FCL104" s="32"/>
      <c r="FCM104" s="32"/>
      <c r="FCN104" s="32"/>
      <c r="FCO104" s="32"/>
      <c r="FCP104" s="32"/>
      <c r="FCQ104" s="32"/>
      <c r="FCR104" s="32"/>
      <c r="FCS104" s="32"/>
      <c r="FCT104" s="32"/>
      <c r="FCU104" s="32"/>
      <c r="FCV104" s="32"/>
      <c r="FCW104" s="32"/>
      <c r="FCX104" s="32"/>
      <c r="FCY104" s="32"/>
      <c r="FCZ104" s="32"/>
      <c r="FDA104" s="31"/>
      <c r="FDB104" s="32"/>
      <c r="FDC104" s="32"/>
      <c r="FDD104" s="32"/>
      <c r="FDE104" s="32"/>
      <c r="FDF104" s="32"/>
      <c r="FDG104" s="32"/>
      <c r="FDH104" s="32"/>
      <c r="FDI104" s="32"/>
      <c r="FDJ104" s="32"/>
      <c r="FDK104" s="32"/>
      <c r="FDL104" s="32"/>
      <c r="FDM104" s="32"/>
      <c r="FDN104" s="32"/>
      <c r="FDO104" s="32"/>
      <c r="FDP104" s="32"/>
      <c r="FDQ104" s="32"/>
      <c r="FDR104" s="32"/>
      <c r="FDS104" s="32"/>
      <c r="FDT104" s="32"/>
      <c r="FDU104" s="32"/>
      <c r="FDV104" s="32"/>
      <c r="FDW104" s="32"/>
      <c r="FDX104" s="32"/>
      <c r="FDY104" s="32"/>
      <c r="FDZ104" s="32"/>
      <c r="FEA104" s="31"/>
      <c r="FEB104" s="32"/>
      <c r="FEC104" s="32"/>
      <c r="FED104" s="32"/>
      <c r="FEE104" s="32"/>
      <c r="FEF104" s="32"/>
      <c r="FEG104" s="32"/>
      <c r="FEH104" s="32"/>
      <c r="FEI104" s="32"/>
      <c r="FEJ104" s="32"/>
      <c r="FEK104" s="32"/>
      <c r="FEL104" s="32"/>
      <c r="FEM104" s="32"/>
      <c r="FEN104" s="32"/>
      <c r="FEO104" s="32"/>
      <c r="FEP104" s="32"/>
      <c r="FEQ104" s="32"/>
      <c r="FER104" s="32"/>
      <c r="FES104" s="32"/>
      <c r="FET104" s="32"/>
      <c r="FEU104" s="32"/>
      <c r="FEV104" s="32"/>
      <c r="FEW104" s="32"/>
      <c r="FEX104" s="32"/>
      <c r="FEY104" s="32"/>
      <c r="FEZ104" s="32"/>
      <c r="FFA104" s="31"/>
      <c r="FFB104" s="32"/>
      <c r="FFC104" s="32"/>
      <c r="FFD104" s="32"/>
      <c r="FFE104" s="32"/>
      <c r="FFF104" s="32"/>
      <c r="FFG104" s="32"/>
      <c r="FFH104" s="32"/>
      <c r="FFI104" s="32"/>
      <c r="FFJ104" s="32"/>
      <c r="FFK104" s="32"/>
      <c r="FFL104" s="32"/>
      <c r="FFM104" s="32"/>
      <c r="FFN104" s="32"/>
      <c r="FFO104" s="32"/>
      <c r="FFP104" s="32"/>
      <c r="FFQ104" s="32"/>
      <c r="FFR104" s="32"/>
      <c r="FFS104" s="32"/>
      <c r="FFT104" s="32"/>
      <c r="FFU104" s="32"/>
      <c r="FFV104" s="32"/>
      <c r="FFW104" s="32"/>
      <c r="FFX104" s="32"/>
      <c r="FFY104" s="32"/>
      <c r="FFZ104" s="32"/>
      <c r="FGA104" s="31"/>
      <c r="FGB104" s="32"/>
      <c r="FGC104" s="32"/>
      <c r="FGD104" s="32"/>
      <c r="FGE104" s="32"/>
      <c r="FGF104" s="32"/>
      <c r="FGG104" s="32"/>
      <c r="FGH104" s="32"/>
      <c r="FGI104" s="32"/>
      <c r="FGJ104" s="32"/>
      <c r="FGK104" s="32"/>
      <c r="FGL104" s="32"/>
      <c r="FGM104" s="32"/>
      <c r="FGN104" s="32"/>
      <c r="FGO104" s="32"/>
      <c r="FGP104" s="32"/>
      <c r="FGQ104" s="32"/>
      <c r="FGR104" s="32"/>
      <c r="FGS104" s="32"/>
      <c r="FGT104" s="32"/>
      <c r="FGU104" s="32"/>
      <c r="FGV104" s="32"/>
      <c r="FGW104" s="32"/>
      <c r="FGX104" s="32"/>
      <c r="FGY104" s="32"/>
      <c r="FGZ104" s="32"/>
      <c r="FHA104" s="31"/>
      <c r="FHB104" s="32"/>
      <c r="FHC104" s="32"/>
      <c r="FHD104" s="32"/>
      <c r="FHE104" s="32"/>
      <c r="FHF104" s="32"/>
      <c r="FHG104" s="32"/>
      <c r="FHH104" s="32"/>
      <c r="FHI104" s="32"/>
      <c r="FHJ104" s="32"/>
      <c r="FHK104" s="32"/>
      <c r="FHL104" s="32"/>
      <c r="FHM104" s="32"/>
      <c r="FHN104" s="32"/>
      <c r="FHO104" s="32"/>
      <c r="FHP104" s="32"/>
      <c r="FHQ104" s="32"/>
      <c r="FHR104" s="32"/>
      <c r="FHS104" s="32"/>
      <c r="FHT104" s="32"/>
      <c r="FHU104" s="32"/>
      <c r="FHV104" s="32"/>
      <c r="FHW104" s="32"/>
      <c r="FHX104" s="32"/>
      <c r="FHY104" s="32"/>
      <c r="FHZ104" s="32"/>
      <c r="FIA104" s="31"/>
      <c r="FIB104" s="32"/>
      <c r="FIC104" s="32"/>
      <c r="FID104" s="32"/>
      <c r="FIE104" s="32"/>
      <c r="FIF104" s="32"/>
      <c r="FIG104" s="32"/>
      <c r="FIH104" s="32"/>
      <c r="FII104" s="32"/>
      <c r="FIJ104" s="32"/>
      <c r="FIK104" s="32"/>
      <c r="FIL104" s="32"/>
      <c r="FIM104" s="32"/>
      <c r="FIN104" s="32"/>
      <c r="FIO104" s="32"/>
      <c r="FIP104" s="32"/>
      <c r="FIQ104" s="32"/>
      <c r="FIR104" s="32"/>
      <c r="FIS104" s="32"/>
      <c r="FIT104" s="32"/>
      <c r="FIU104" s="32"/>
      <c r="FIV104" s="32"/>
      <c r="FIW104" s="32"/>
      <c r="FIX104" s="32"/>
      <c r="FIY104" s="32"/>
      <c r="FIZ104" s="32"/>
      <c r="FJA104" s="31"/>
      <c r="FJB104" s="32"/>
      <c r="FJC104" s="32"/>
      <c r="FJD104" s="32"/>
      <c r="FJE104" s="32"/>
      <c r="FJF104" s="32"/>
      <c r="FJG104" s="32"/>
      <c r="FJH104" s="32"/>
      <c r="FJI104" s="32"/>
      <c r="FJJ104" s="32"/>
      <c r="FJK104" s="32"/>
      <c r="FJL104" s="32"/>
      <c r="FJM104" s="32"/>
      <c r="FJN104" s="32"/>
      <c r="FJO104" s="32"/>
      <c r="FJP104" s="32"/>
      <c r="FJQ104" s="32"/>
      <c r="FJR104" s="32"/>
      <c r="FJS104" s="32"/>
      <c r="FJT104" s="32"/>
      <c r="FJU104" s="32"/>
      <c r="FJV104" s="32"/>
      <c r="FJW104" s="32"/>
      <c r="FJX104" s="32"/>
      <c r="FJY104" s="32"/>
      <c r="FJZ104" s="32"/>
      <c r="FKA104" s="31"/>
      <c r="FKB104" s="32"/>
      <c r="FKC104" s="32"/>
      <c r="FKD104" s="32"/>
      <c r="FKE104" s="32"/>
      <c r="FKF104" s="32"/>
      <c r="FKG104" s="32"/>
      <c r="FKH104" s="32"/>
      <c r="FKI104" s="32"/>
      <c r="FKJ104" s="32"/>
      <c r="FKK104" s="32"/>
      <c r="FKL104" s="32"/>
      <c r="FKM104" s="32"/>
      <c r="FKN104" s="32"/>
      <c r="FKO104" s="32"/>
      <c r="FKP104" s="32"/>
      <c r="FKQ104" s="32"/>
      <c r="FKR104" s="32"/>
      <c r="FKS104" s="32"/>
      <c r="FKT104" s="32"/>
      <c r="FKU104" s="32"/>
      <c r="FKV104" s="32"/>
      <c r="FKW104" s="32"/>
      <c r="FKX104" s="32"/>
      <c r="FKY104" s="32"/>
      <c r="FKZ104" s="32"/>
      <c r="FLA104" s="31"/>
      <c r="FLB104" s="32"/>
      <c r="FLC104" s="32"/>
      <c r="FLD104" s="32"/>
      <c r="FLE104" s="32"/>
      <c r="FLF104" s="32"/>
      <c r="FLG104" s="32"/>
      <c r="FLH104" s="32"/>
      <c r="FLI104" s="32"/>
      <c r="FLJ104" s="32"/>
      <c r="FLK104" s="32"/>
      <c r="FLL104" s="32"/>
      <c r="FLM104" s="32"/>
      <c r="FLN104" s="32"/>
      <c r="FLO104" s="32"/>
      <c r="FLP104" s="32"/>
      <c r="FLQ104" s="32"/>
      <c r="FLR104" s="32"/>
      <c r="FLS104" s="32"/>
      <c r="FLT104" s="32"/>
      <c r="FLU104" s="32"/>
      <c r="FLV104" s="32"/>
      <c r="FLW104" s="32"/>
      <c r="FLX104" s="32"/>
      <c r="FLY104" s="32"/>
      <c r="FLZ104" s="32"/>
      <c r="FMA104" s="31"/>
      <c r="FMB104" s="32"/>
      <c r="FMC104" s="32"/>
      <c r="FMD104" s="32"/>
      <c r="FME104" s="32"/>
      <c r="FMF104" s="32"/>
      <c r="FMG104" s="32"/>
      <c r="FMH104" s="32"/>
      <c r="FMI104" s="32"/>
      <c r="FMJ104" s="32"/>
      <c r="FMK104" s="32"/>
      <c r="FML104" s="32"/>
      <c r="FMM104" s="32"/>
      <c r="FMN104" s="32"/>
      <c r="FMO104" s="32"/>
      <c r="FMP104" s="32"/>
      <c r="FMQ104" s="32"/>
      <c r="FMR104" s="32"/>
      <c r="FMS104" s="32"/>
      <c r="FMT104" s="32"/>
      <c r="FMU104" s="32"/>
      <c r="FMV104" s="32"/>
      <c r="FMW104" s="32"/>
      <c r="FMX104" s="32"/>
      <c r="FMY104" s="32"/>
      <c r="FMZ104" s="32"/>
      <c r="FNA104" s="31"/>
      <c r="FNB104" s="32"/>
      <c r="FNC104" s="32"/>
      <c r="FND104" s="32"/>
      <c r="FNE104" s="32"/>
      <c r="FNF104" s="32"/>
      <c r="FNG104" s="32"/>
      <c r="FNH104" s="32"/>
      <c r="FNI104" s="32"/>
      <c r="FNJ104" s="32"/>
      <c r="FNK104" s="32"/>
      <c r="FNL104" s="32"/>
      <c r="FNM104" s="32"/>
      <c r="FNN104" s="32"/>
      <c r="FNO104" s="32"/>
      <c r="FNP104" s="32"/>
      <c r="FNQ104" s="32"/>
      <c r="FNR104" s="32"/>
      <c r="FNS104" s="32"/>
      <c r="FNT104" s="32"/>
      <c r="FNU104" s="32"/>
      <c r="FNV104" s="32"/>
      <c r="FNW104" s="32"/>
      <c r="FNX104" s="32"/>
      <c r="FNY104" s="32"/>
      <c r="FNZ104" s="32"/>
      <c r="FOA104" s="31"/>
      <c r="FOB104" s="32"/>
      <c r="FOC104" s="32"/>
      <c r="FOD104" s="32"/>
      <c r="FOE104" s="32"/>
      <c r="FOF104" s="32"/>
      <c r="FOG104" s="32"/>
      <c r="FOH104" s="32"/>
      <c r="FOI104" s="32"/>
      <c r="FOJ104" s="32"/>
      <c r="FOK104" s="32"/>
      <c r="FOL104" s="32"/>
      <c r="FOM104" s="32"/>
      <c r="FON104" s="32"/>
      <c r="FOO104" s="32"/>
      <c r="FOP104" s="32"/>
      <c r="FOQ104" s="32"/>
      <c r="FOR104" s="32"/>
      <c r="FOS104" s="32"/>
      <c r="FOT104" s="32"/>
      <c r="FOU104" s="32"/>
      <c r="FOV104" s="32"/>
      <c r="FOW104" s="32"/>
      <c r="FOX104" s="32"/>
      <c r="FOY104" s="32"/>
      <c r="FOZ104" s="32"/>
      <c r="FPA104" s="31"/>
      <c r="FPB104" s="32"/>
      <c r="FPC104" s="32"/>
      <c r="FPD104" s="32"/>
      <c r="FPE104" s="32"/>
      <c r="FPF104" s="32"/>
      <c r="FPG104" s="32"/>
      <c r="FPH104" s="32"/>
      <c r="FPI104" s="32"/>
      <c r="FPJ104" s="32"/>
      <c r="FPK104" s="32"/>
      <c r="FPL104" s="32"/>
      <c r="FPM104" s="32"/>
      <c r="FPN104" s="32"/>
      <c r="FPO104" s="32"/>
      <c r="FPP104" s="32"/>
      <c r="FPQ104" s="32"/>
      <c r="FPR104" s="32"/>
      <c r="FPS104" s="32"/>
      <c r="FPT104" s="32"/>
      <c r="FPU104" s="32"/>
      <c r="FPV104" s="32"/>
      <c r="FPW104" s="32"/>
      <c r="FPX104" s="32"/>
      <c r="FPY104" s="32"/>
      <c r="FPZ104" s="32"/>
      <c r="FQA104" s="31"/>
      <c r="FQB104" s="32"/>
      <c r="FQC104" s="32"/>
      <c r="FQD104" s="32"/>
      <c r="FQE104" s="32"/>
      <c r="FQF104" s="32"/>
      <c r="FQG104" s="32"/>
      <c r="FQH104" s="32"/>
      <c r="FQI104" s="32"/>
      <c r="FQJ104" s="32"/>
      <c r="FQK104" s="32"/>
      <c r="FQL104" s="32"/>
      <c r="FQM104" s="32"/>
      <c r="FQN104" s="32"/>
      <c r="FQO104" s="32"/>
      <c r="FQP104" s="32"/>
      <c r="FQQ104" s="32"/>
      <c r="FQR104" s="32"/>
      <c r="FQS104" s="32"/>
      <c r="FQT104" s="32"/>
      <c r="FQU104" s="32"/>
      <c r="FQV104" s="32"/>
      <c r="FQW104" s="32"/>
      <c r="FQX104" s="32"/>
      <c r="FQY104" s="32"/>
      <c r="FQZ104" s="32"/>
      <c r="FRA104" s="31"/>
      <c r="FRB104" s="32"/>
      <c r="FRC104" s="32"/>
      <c r="FRD104" s="32"/>
      <c r="FRE104" s="32"/>
      <c r="FRF104" s="32"/>
      <c r="FRG104" s="32"/>
      <c r="FRH104" s="32"/>
      <c r="FRI104" s="32"/>
      <c r="FRJ104" s="32"/>
      <c r="FRK104" s="32"/>
      <c r="FRL104" s="32"/>
      <c r="FRM104" s="32"/>
      <c r="FRN104" s="32"/>
      <c r="FRO104" s="32"/>
      <c r="FRP104" s="32"/>
      <c r="FRQ104" s="32"/>
      <c r="FRR104" s="32"/>
      <c r="FRS104" s="32"/>
      <c r="FRT104" s="32"/>
      <c r="FRU104" s="32"/>
      <c r="FRV104" s="32"/>
      <c r="FRW104" s="32"/>
      <c r="FRX104" s="32"/>
      <c r="FRY104" s="32"/>
      <c r="FRZ104" s="32"/>
      <c r="FSA104" s="31"/>
      <c r="FSB104" s="32"/>
      <c r="FSC104" s="32"/>
      <c r="FSD104" s="32"/>
      <c r="FSE104" s="32"/>
      <c r="FSF104" s="32"/>
      <c r="FSG104" s="32"/>
      <c r="FSH104" s="32"/>
      <c r="FSI104" s="32"/>
      <c r="FSJ104" s="32"/>
      <c r="FSK104" s="32"/>
      <c r="FSL104" s="32"/>
      <c r="FSM104" s="32"/>
      <c r="FSN104" s="32"/>
      <c r="FSO104" s="32"/>
      <c r="FSP104" s="32"/>
      <c r="FSQ104" s="32"/>
      <c r="FSR104" s="32"/>
      <c r="FSS104" s="32"/>
      <c r="FST104" s="32"/>
      <c r="FSU104" s="32"/>
      <c r="FSV104" s="32"/>
      <c r="FSW104" s="32"/>
      <c r="FSX104" s="32"/>
      <c r="FSY104" s="32"/>
      <c r="FSZ104" s="32"/>
      <c r="FTA104" s="31"/>
      <c r="FTB104" s="32"/>
      <c r="FTC104" s="32"/>
      <c r="FTD104" s="32"/>
      <c r="FTE104" s="32"/>
      <c r="FTF104" s="32"/>
      <c r="FTG104" s="32"/>
      <c r="FTH104" s="32"/>
      <c r="FTI104" s="32"/>
      <c r="FTJ104" s="32"/>
      <c r="FTK104" s="32"/>
      <c r="FTL104" s="32"/>
      <c r="FTM104" s="32"/>
      <c r="FTN104" s="32"/>
      <c r="FTO104" s="32"/>
      <c r="FTP104" s="32"/>
      <c r="FTQ104" s="32"/>
      <c r="FTR104" s="32"/>
      <c r="FTS104" s="32"/>
      <c r="FTT104" s="32"/>
      <c r="FTU104" s="32"/>
      <c r="FTV104" s="32"/>
      <c r="FTW104" s="32"/>
      <c r="FTX104" s="32"/>
      <c r="FTY104" s="32"/>
      <c r="FTZ104" s="32"/>
      <c r="FUA104" s="31"/>
      <c r="FUB104" s="32"/>
      <c r="FUC104" s="32"/>
      <c r="FUD104" s="32"/>
      <c r="FUE104" s="32"/>
      <c r="FUF104" s="32"/>
      <c r="FUG104" s="32"/>
      <c r="FUH104" s="32"/>
      <c r="FUI104" s="32"/>
      <c r="FUJ104" s="32"/>
      <c r="FUK104" s="32"/>
      <c r="FUL104" s="32"/>
      <c r="FUM104" s="32"/>
      <c r="FUN104" s="32"/>
      <c r="FUO104" s="32"/>
      <c r="FUP104" s="32"/>
      <c r="FUQ104" s="32"/>
      <c r="FUR104" s="32"/>
      <c r="FUS104" s="32"/>
      <c r="FUT104" s="32"/>
      <c r="FUU104" s="32"/>
      <c r="FUV104" s="32"/>
      <c r="FUW104" s="32"/>
      <c r="FUX104" s="32"/>
      <c r="FUY104" s="32"/>
      <c r="FUZ104" s="32"/>
      <c r="FVA104" s="31"/>
      <c r="FVB104" s="32"/>
      <c r="FVC104" s="32"/>
      <c r="FVD104" s="32"/>
      <c r="FVE104" s="32"/>
      <c r="FVF104" s="32"/>
      <c r="FVG104" s="32"/>
      <c r="FVH104" s="32"/>
      <c r="FVI104" s="32"/>
      <c r="FVJ104" s="32"/>
      <c r="FVK104" s="32"/>
      <c r="FVL104" s="32"/>
      <c r="FVM104" s="32"/>
      <c r="FVN104" s="32"/>
      <c r="FVO104" s="32"/>
      <c r="FVP104" s="32"/>
      <c r="FVQ104" s="32"/>
      <c r="FVR104" s="32"/>
      <c r="FVS104" s="32"/>
      <c r="FVT104" s="32"/>
      <c r="FVU104" s="32"/>
      <c r="FVV104" s="32"/>
      <c r="FVW104" s="32"/>
      <c r="FVX104" s="32"/>
      <c r="FVY104" s="32"/>
      <c r="FVZ104" s="32"/>
      <c r="FWA104" s="31"/>
      <c r="FWB104" s="32"/>
      <c r="FWC104" s="32"/>
      <c r="FWD104" s="32"/>
      <c r="FWE104" s="32"/>
      <c r="FWF104" s="32"/>
      <c r="FWG104" s="32"/>
      <c r="FWH104" s="32"/>
      <c r="FWI104" s="32"/>
      <c r="FWJ104" s="32"/>
      <c r="FWK104" s="32"/>
      <c r="FWL104" s="32"/>
      <c r="FWM104" s="32"/>
      <c r="FWN104" s="32"/>
      <c r="FWO104" s="32"/>
      <c r="FWP104" s="32"/>
      <c r="FWQ104" s="32"/>
      <c r="FWR104" s="32"/>
      <c r="FWS104" s="32"/>
      <c r="FWT104" s="32"/>
      <c r="FWU104" s="32"/>
      <c r="FWV104" s="32"/>
      <c r="FWW104" s="32"/>
      <c r="FWX104" s="32"/>
      <c r="FWY104" s="32"/>
      <c r="FWZ104" s="32"/>
      <c r="FXA104" s="31"/>
      <c r="FXB104" s="32"/>
      <c r="FXC104" s="32"/>
      <c r="FXD104" s="32"/>
      <c r="FXE104" s="32"/>
      <c r="FXF104" s="32"/>
      <c r="FXG104" s="32"/>
      <c r="FXH104" s="32"/>
      <c r="FXI104" s="32"/>
      <c r="FXJ104" s="32"/>
      <c r="FXK104" s="32"/>
      <c r="FXL104" s="32"/>
      <c r="FXM104" s="32"/>
      <c r="FXN104" s="32"/>
      <c r="FXO104" s="32"/>
      <c r="FXP104" s="32"/>
      <c r="FXQ104" s="32"/>
      <c r="FXR104" s="32"/>
      <c r="FXS104" s="32"/>
      <c r="FXT104" s="32"/>
      <c r="FXU104" s="32"/>
      <c r="FXV104" s="32"/>
      <c r="FXW104" s="32"/>
      <c r="FXX104" s="32"/>
      <c r="FXY104" s="32"/>
      <c r="FXZ104" s="32"/>
      <c r="FYA104" s="31"/>
      <c r="FYB104" s="32"/>
      <c r="FYC104" s="32"/>
      <c r="FYD104" s="32"/>
      <c r="FYE104" s="32"/>
      <c r="FYF104" s="32"/>
      <c r="FYG104" s="32"/>
      <c r="FYH104" s="32"/>
      <c r="FYI104" s="32"/>
      <c r="FYJ104" s="32"/>
      <c r="FYK104" s="32"/>
      <c r="FYL104" s="32"/>
      <c r="FYM104" s="32"/>
      <c r="FYN104" s="32"/>
      <c r="FYO104" s="32"/>
      <c r="FYP104" s="32"/>
      <c r="FYQ104" s="32"/>
      <c r="FYR104" s="32"/>
      <c r="FYS104" s="32"/>
      <c r="FYT104" s="32"/>
      <c r="FYU104" s="32"/>
      <c r="FYV104" s="32"/>
      <c r="FYW104" s="32"/>
      <c r="FYX104" s="32"/>
      <c r="FYY104" s="32"/>
      <c r="FYZ104" s="32"/>
      <c r="FZA104" s="31"/>
      <c r="FZB104" s="32"/>
      <c r="FZC104" s="32"/>
      <c r="FZD104" s="32"/>
      <c r="FZE104" s="32"/>
      <c r="FZF104" s="32"/>
      <c r="FZG104" s="32"/>
      <c r="FZH104" s="32"/>
      <c r="FZI104" s="32"/>
      <c r="FZJ104" s="32"/>
      <c r="FZK104" s="32"/>
      <c r="FZL104" s="32"/>
      <c r="FZM104" s="32"/>
      <c r="FZN104" s="32"/>
      <c r="FZO104" s="32"/>
      <c r="FZP104" s="32"/>
      <c r="FZQ104" s="32"/>
      <c r="FZR104" s="32"/>
      <c r="FZS104" s="32"/>
      <c r="FZT104" s="32"/>
      <c r="FZU104" s="32"/>
      <c r="FZV104" s="32"/>
      <c r="FZW104" s="32"/>
      <c r="FZX104" s="32"/>
      <c r="FZY104" s="32"/>
      <c r="FZZ104" s="32"/>
      <c r="GAA104" s="31"/>
      <c r="GAB104" s="32"/>
      <c r="GAC104" s="32"/>
      <c r="GAD104" s="32"/>
      <c r="GAE104" s="32"/>
      <c r="GAF104" s="32"/>
      <c r="GAG104" s="32"/>
      <c r="GAH104" s="32"/>
      <c r="GAI104" s="32"/>
      <c r="GAJ104" s="32"/>
      <c r="GAK104" s="32"/>
      <c r="GAL104" s="32"/>
      <c r="GAM104" s="32"/>
      <c r="GAN104" s="32"/>
      <c r="GAO104" s="32"/>
      <c r="GAP104" s="32"/>
      <c r="GAQ104" s="32"/>
      <c r="GAR104" s="32"/>
      <c r="GAS104" s="32"/>
      <c r="GAT104" s="32"/>
      <c r="GAU104" s="32"/>
      <c r="GAV104" s="32"/>
      <c r="GAW104" s="32"/>
      <c r="GAX104" s="32"/>
      <c r="GAY104" s="32"/>
      <c r="GAZ104" s="32"/>
      <c r="GBA104" s="31"/>
      <c r="GBB104" s="32"/>
      <c r="GBC104" s="32"/>
      <c r="GBD104" s="32"/>
      <c r="GBE104" s="32"/>
      <c r="GBF104" s="32"/>
      <c r="GBG104" s="32"/>
      <c r="GBH104" s="32"/>
      <c r="GBI104" s="32"/>
      <c r="GBJ104" s="32"/>
      <c r="GBK104" s="32"/>
      <c r="GBL104" s="32"/>
      <c r="GBM104" s="32"/>
      <c r="GBN104" s="32"/>
      <c r="GBO104" s="32"/>
      <c r="GBP104" s="32"/>
      <c r="GBQ104" s="32"/>
      <c r="GBR104" s="32"/>
      <c r="GBS104" s="32"/>
      <c r="GBT104" s="32"/>
      <c r="GBU104" s="32"/>
      <c r="GBV104" s="32"/>
      <c r="GBW104" s="32"/>
      <c r="GBX104" s="32"/>
      <c r="GBY104" s="32"/>
      <c r="GBZ104" s="32"/>
      <c r="GCA104" s="31"/>
      <c r="GCB104" s="32"/>
      <c r="GCC104" s="32"/>
      <c r="GCD104" s="32"/>
      <c r="GCE104" s="32"/>
      <c r="GCF104" s="32"/>
      <c r="GCG104" s="32"/>
      <c r="GCH104" s="32"/>
      <c r="GCI104" s="32"/>
      <c r="GCJ104" s="32"/>
      <c r="GCK104" s="32"/>
      <c r="GCL104" s="32"/>
      <c r="GCM104" s="32"/>
      <c r="GCN104" s="32"/>
      <c r="GCO104" s="32"/>
      <c r="GCP104" s="32"/>
      <c r="GCQ104" s="32"/>
      <c r="GCR104" s="32"/>
      <c r="GCS104" s="32"/>
      <c r="GCT104" s="32"/>
      <c r="GCU104" s="32"/>
      <c r="GCV104" s="32"/>
      <c r="GCW104" s="32"/>
      <c r="GCX104" s="32"/>
      <c r="GCY104" s="32"/>
      <c r="GCZ104" s="32"/>
      <c r="GDA104" s="31"/>
      <c r="GDB104" s="32"/>
      <c r="GDC104" s="32"/>
      <c r="GDD104" s="32"/>
      <c r="GDE104" s="32"/>
      <c r="GDF104" s="32"/>
      <c r="GDG104" s="32"/>
      <c r="GDH104" s="32"/>
      <c r="GDI104" s="32"/>
      <c r="GDJ104" s="32"/>
      <c r="GDK104" s="32"/>
      <c r="GDL104" s="32"/>
      <c r="GDM104" s="32"/>
      <c r="GDN104" s="32"/>
      <c r="GDO104" s="32"/>
      <c r="GDP104" s="32"/>
      <c r="GDQ104" s="32"/>
      <c r="GDR104" s="32"/>
      <c r="GDS104" s="32"/>
      <c r="GDT104" s="32"/>
      <c r="GDU104" s="32"/>
      <c r="GDV104" s="32"/>
      <c r="GDW104" s="32"/>
      <c r="GDX104" s="32"/>
      <c r="GDY104" s="32"/>
      <c r="GDZ104" s="32"/>
      <c r="GEA104" s="31"/>
      <c r="GEB104" s="32"/>
      <c r="GEC104" s="32"/>
      <c r="GED104" s="32"/>
      <c r="GEE104" s="32"/>
      <c r="GEF104" s="32"/>
      <c r="GEG104" s="32"/>
      <c r="GEH104" s="32"/>
      <c r="GEI104" s="32"/>
      <c r="GEJ104" s="32"/>
      <c r="GEK104" s="32"/>
      <c r="GEL104" s="32"/>
      <c r="GEM104" s="32"/>
      <c r="GEN104" s="32"/>
      <c r="GEO104" s="32"/>
      <c r="GEP104" s="32"/>
      <c r="GEQ104" s="32"/>
      <c r="GER104" s="32"/>
      <c r="GES104" s="32"/>
      <c r="GET104" s="32"/>
      <c r="GEU104" s="32"/>
      <c r="GEV104" s="32"/>
      <c r="GEW104" s="32"/>
      <c r="GEX104" s="32"/>
      <c r="GEY104" s="32"/>
      <c r="GEZ104" s="32"/>
      <c r="GFA104" s="31"/>
      <c r="GFB104" s="32"/>
      <c r="GFC104" s="32"/>
      <c r="GFD104" s="32"/>
      <c r="GFE104" s="32"/>
      <c r="GFF104" s="32"/>
      <c r="GFG104" s="32"/>
      <c r="GFH104" s="32"/>
      <c r="GFI104" s="32"/>
      <c r="GFJ104" s="32"/>
      <c r="GFK104" s="32"/>
      <c r="GFL104" s="32"/>
      <c r="GFM104" s="32"/>
      <c r="GFN104" s="32"/>
      <c r="GFO104" s="32"/>
      <c r="GFP104" s="32"/>
      <c r="GFQ104" s="32"/>
      <c r="GFR104" s="32"/>
      <c r="GFS104" s="32"/>
      <c r="GFT104" s="32"/>
      <c r="GFU104" s="32"/>
      <c r="GFV104" s="32"/>
      <c r="GFW104" s="32"/>
      <c r="GFX104" s="32"/>
      <c r="GFY104" s="32"/>
      <c r="GFZ104" s="32"/>
      <c r="GGA104" s="31"/>
      <c r="GGB104" s="32"/>
      <c r="GGC104" s="32"/>
      <c r="GGD104" s="32"/>
      <c r="GGE104" s="32"/>
      <c r="GGF104" s="32"/>
      <c r="GGG104" s="32"/>
      <c r="GGH104" s="32"/>
      <c r="GGI104" s="32"/>
      <c r="GGJ104" s="32"/>
      <c r="GGK104" s="32"/>
      <c r="GGL104" s="32"/>
      <c r="GGM104" s="32"/>
      <c r="GGN104" s="32"/>
      <c r="GGO104" s="32"/>
      <c r="GGP104" s="32"/>
      <c r="GGQ104" s="32"/>
      <c r="GGR104" s="32"/>
      <c r="GGS104" s="32"/>
      <c r="GGT104" s="32"/>
      <c r="GGU104" s="32"/>
      <c r="GGV104" s="32"/>
      <c r="GGW104" s="32"/>
      <c r="GGX104" s="32"/>
      <c r="GGY104" s="32"/>
      <c r="GGZ104" s="32"/>
      <c r="GHA104" s="31"/>
      <c r="GHB104" s="32"/>
      <c r="GHC104" s="32"/>
      <c r="GHD104" s="32"/>
      <c r="GHE104" s="32"/>
      <c r="GHF104" s="32"/>
      <c r="GHG104" s="32"/>
      <c r="GHH104" s="32"/>
      <c r="GHI104" s="32"/>
      <c r="GHJ104" s="32"/>
      <c r="GHK104" s="32"/>
      <c r="GHL104" s="32"/>
      <c r="GHM104" s="32"/>
      <c r="GHN104" s="32"/>
      <c r="GHO104" s="32"/>
      <c r="GHP104" s="32"/>
      <c r="GHQ104" s="32"/>
      <c r="GHR104" s="32"/>
      <c r="GHS104" s="32"/>
      <c r="GHT104" s="32"/>
      <c r="GHU104" s="32"/>
      <c r="GHV104" s="32"/>
      <c r="GHW104" s="32"/>
      <c r="GHX104" s="32"/>
      <c r="GHY104" s="32"/>
      <c r="GHZ104" s="32"/>
      <c r="GIA104" s="31"/>
      <c r="GIB104" s="32"/>
      <c r="GIC104" s="32"/>
      <c r="GID104" s="32"/>
      <c r="GIE104" s="32"/>
      <c r="GIF104" s="32"/>
      <c r="GIG104" s="32"/>
      <c r="GIH104" s="32"/>
      <c r="GII104" s="32"/>
      <c r="GIJ104" s="32"/>
      <c r="GIK104" s="32"/>
      <c r="GIL104" s="32"/>
      <c r="GIM104" s="32"/>
      <c r="GIN104" s="32"/>
      <c r="GIO104" s="32"/>
      <c r="GIP104" s="32"/>
      <c r="GIQ104" s="32"/>
      <c r="GIR104" s="32"/>
      <c r="GIS104" s="32"/>
      <c r="GIT104" s="32"/>
      <c r="GIU104" s="32"/>
      <c r="GIV104" s="32"/>
      <c r="GIW104" s="32"/>
      <c r="GIX104" s="32"/>
      <c r="GIY104" s="32"/>
      <c r="GIZ104" s="32"/>
      <c r="GJA104" s="31"/>
      <c r="GJB104" s="32"/>
      <c r="GJC104" s="32"/>
      <c r="GJD104" s="32"/>
      <c r="GJE104" s="32"/>
      <c r="GJF104" s="32"/>
      <c r="GJG104" s="32"/>
      <c r="GJH104" s="32"/>
      <c r="GJI104" s="32"/>
      <c r="GJJ104" s="32"/>
      <c r="GJK104" s="32"/>
      <c r="GJL104" s="32"/>
      <c r="GJM104" s="32"/>
      <c r="GJN104" s="32"/>
      <c r="GJO104" s="32"/>
      <c r="GJP104" s="32"/>
      <c r="GJQ104" s="32"/>
      <c r="GJR104" s="32"/>
      <c r="GJS104" s="32"/>
      <c r="GJT104" s="32"/>
      <c r="GJU104" s="32"/>
      <c r="GJV104" s="32"/>
      <c r="GJW104" s="32"/>
      <c r="GJX104" s="32"/>
      <c r="GJY104" s="32"/>
      <c r="GJZ104" s="32"/>
      <c r="GKA104" s="31"/>
      <c r="GKB104" s="32"/>
      <c r="GKC104" s="32"/>
      <c r="GKD104" s="32"/>
      <c r="GKE104" s="32"/>
      <c r="GKF104" s="32"/>
      <c r="GKG104" s="32"/>
      <c r="GKH104" s="32"/>
      <c r="GKI104" s="32"/>
      <c r="GKJ104" s="32"/>
      <c r="GKK104" s="32"/>
      <c r="GKL104" s="32"/>
      <c r="GKM104" s="32"/>
      <c r="GKN104" s="32"/>
      <c r="GKO104" s="32"/>
      <c r="GKP104" s="32"/>
      <c r="GKQ104" s="32"/>
      <c r="GKR104" s="32"/>
      <c r="GKS104" s="32"/>
      <c r="GKT104" s="32"/>
      <c r="GKU104" s="32"/>
      <c r="GKV104" s="32"/>
      <c r="GKW104" s="32"/>
      <c r="GKX104" s="32"/>
      <c r="GKY104" s="32"/>
      <c r="GKZ104" s="32"/>
      <c r="GLA104" s="31"/>
      <c r="GLB104" s="32"/>
      <c r="GLC104" s="32"/>
      <c r="GLD104" s="32"/>
      <c r="GLE104" s="32"/>
      <c r="GLF104" s="32"/>
      <c r="GLG104" s="32"/>
      <c r="GLH104" s="32"/>
      <c r="GLI104" s="32"/>
      <c r="GLJ104" s="32"/>
      <c r="GLK104" s="32"/>
      <c r="GLL104" s="32"/>
      <c r="GLM104" s="32"/>
      <c r="GLN104" s="32"/>
      <c r="GLO104" s="32"/>
      <c r="GLP104" s="32"/>
      <c r="GLQ104" s="32"/>
      <c r="GLR104" s="32"/>
      <c r="GLS104" s="32"/>
      <c r="GLT104" s="32"/>
      <c r="GLU104" s="32"/>
      <c r="GLV104" s="32"/>
      <c r="GLW104" s="32"/>
      <c r="GLX104" s="32"/>
      <c r="GLY104" s="32"/>
      <c r="GLZ104" s="32"/>
      <c r="GMA104" s="31"/>
      <c r="GMB104" s="32"/>
      <c r="GMC104" s="32"/>
      <c r="GMD104" s="32"/>
      <c r="GME104" s="32"/>
      <c r="GMF104" s="32"/>
      <c r="GMG104" s="32"/>
      <c r="GMH104" s="32"/>
      <c r="GMI104" s="32"/>
      <c r="GMJ104" s="32"/>
      <c r="GMK104" s="32"/>
      <c r="GML104" s="32"/>
      <c r="GMM104" s="32"/>
      <c r="GMN104" s="32"/>
      <c r="GMO104" s="32"/>
      <c r="GMP104" s="32"/>
      <c r="GMQ104" s="32"/>
      <c r="GMR104" s="32"/>
      <c r="GMS104" s="32"/>
      <c r="GMT104" s="32"/>
      <c r="GMU104" s="32"/>
      <c r="GMV104" s="32"/>
      <c r="GMW104" s="32"/>
      <c r="GMX104" s="32"/>
      <c r="GMY104" s="32"/>
      <c r="GMZ104" s="32"/>
      <c r="GNA104" s="31"/>
      <c r="GNB104" s="32"/>
      <c r="GNC104" s="32"/>
      <c r="GND104" s="32"/>
      <c r="GNE104" s="32"/>
      <c r="GNF104" s="32"/>
      <c r="GNG104" s="32"/>
      <c r="GNH104" s="32"/>
      <c r="GNI104" s="32"/>
      <c r="GNJ104" s="32"/>
      <c r="GNK104" s="32"/>
      <c r="GNL104" s="32"/>
      <c r="GNM104" s="32"/>
      <c r="GNN104" s="32"/>
      <c r="GNO104" s="32"/>
      <c r="GNP104" s="32"/>
      <c r="GNQ104" s="32"/>
      <c r="GNR104" s="32"/>
      <c r="GNS104" s="32"/>
      <c r="GNT104" s="32"/>
      <c r="GNU104" s="32"/>
      <c r="GNV104" s="32"/>
      <c r="GNW104" s="32"/>
      <c r="GNX104" s="32"/>
      <c r="GNY104" s="32"/>
      <c r="GNZ104" s="32"/>
      <c r="GOA104" s="31"/>
      <c r="GOB104" s="32"/>
      <c r="GOC104" s="32"/>
      <c r="GOD104" s="32"/>
      <c r="GOE104" s="32"/>
      <c r="GOF104" s="32"/>
      <c r="GOG104" s="32"/>
      <c r="GOH104" s="32"/>
      <c r="GOI104" s="32"/>
      <c r="GOJ104" s="32"/>
      <c r="GOK104" s="32"/>
      <c r="GOL104" s="32"/>
      <c r="GOM104" s="32"/>
      <c r="GON104" s="32"/>
      <c r="GOO104" s="32"/>
      <c r="GOP104" s="32"/>
      <c r="GOQ104" s="32"/>
      <c r="GOR104" s="32"/>
      <c r="GOS104" s="32"/>
      <c r="GOT104" s="32"/>
      <c r="GOU104" s="32"/>
      <c r="GOV104" s="32"/>
      <c r="GOW104" s="32"/>
      <c r="GOX104" s="32"/>
      <c r="GOY104" s="32"/>
      <c r="GOZ104" s="32"/>
      <c r="GPA104" s="31"/>
      <c r="GPB104" s="32"/>
      <c r="GPC104" s="32"/>
      <c r="GPD104" s="32"/>
      <c r="GPE104" s="32"/>
      <c r="GPF104" s="32"/>
      <c r="GPG104" s="32"/>
      <c r="GPH104" s="32"/>
      <c r="GPI104" s="32"/>
      <c r="GPJ104" s="32"/>
      <c r="GPK104" s="32"/>
      <c r="GPL104" s="32"/>
      <c r="GPM104" s="32"/>
      <c r="GPN104" s="32"/>
      <c r="GPO104" s="32"/>
      <c r="GPP104" s="32"/>
      <c r="GPQ104" s="32"/>
      <c r="GPR104" s="32"/>
      <c r="GPS104" s="32"/>
      <c r="GPT104" s="32"/>
      <c r="GPU104" s="32"/>
      <c r="GPV104" s="32"/>
      <c r="GPW104" s="32"/>
      <c r="GPX104" s="32"/>
      <c r="GPY104" s="32"/>
      <c r="GPZ104" s="32"/>
      <c r="GQA104" s="31"/>
      <c r="GQB104" s="32"/>
      <c r="GQC104" s="32"/>
      <c r="GQD104" s="32"/>
      <c r="GQE104" s="32"/>
      <c r="GQF104" s="32"/>
      <c r="GQG104" s="32"/>
      <c r="GQH104" s="32"/>
      <c r="GQI104" s="32"/>
      <c r="GQJ104" s="32"/>
      <c r="GQK104" s="32"/>
      <c r="GQL104" s="32"/>
      <c r="GQM104" s="32"/>
      <c r="GQN104" s="32"/>
      <c r="GQO104" s="32"/>
      <c r="GQP104" s="32"/>
      <c r="GQQ104" s="32"/>
      <c r="GQR104" s="32"/>
      <c r="GQS104" s="32"/>
      <c r="GQT104" s="32"/>
      <c r="GQU104" s="32"/>
      <c r="GQV104" s="32"/>
      <c r="GQW104" s="32"/>
      <c r="GQX104" s="32"/>
      <c r="GQY104" s="32"/>
      <c r="GQZ104" s="32"/>
      <c r="GRA104" s="31"/>
      <c r="GRB104" s="32"/>
      <c r="GRC104" s="32"/>
      <c r="GRD104" s="32"/>
      <c r="GRE104" s="32"/>
      <c r="GRF104" s="32"/>
      <c r="GRG104" s="32"/>
      <c r="GRH104" s="32"/>
      <c r="GRI104" s="32"/>
      <c r="GRJ104" s="32"/>
      <c r="GRK104" s="32"/>
      <c r="GRL104" s="32"/>
      <c r="GRM104" s="32"/>
      <c r="GRN104" s="32"/>
      <c r="GRO104" s="32"/>
      <c r="GRP104" s="32"/>
      <c r="GRQ104" s="32"/>
      <c r="GRR104" s="32"/>
      <c r="GRS104" s="32"/>
      <c r="GRT104" s="32"/>
      <c r="GRU104" s="32"/>
      <c r="GRV104" s="32"/>
      <c r="GRW104" s="32"/>
      <c r="GRX104" s="32"/>
      <c r="GRY104" s="32"/>
      <c r="GRZ104" s="32"/>
      <c r="GSA104" s="31"/>
      <c r="GSB104" s="32"/>
      <c r="GSC104" s="32"/>
      <c r="GSD104" s="32"/>
      <c r="GSE104" s="32"/>
      <c r="GSF104" s="32"/>
      <c r="GSG104" s="32"/>
      <c r="GSH104" s="32"/>
      <c r="GSI104" s="32"/>
      <c r="GSJ104" s="32"/>
      <c r="GSK104" s="32"/>
      <c r="GSL104" s="32"/>
      <c r="GSM104" s="32"/>
      <c r="GSN104" s="32"/>
      <c r="GSO104" s="32"/>
      <c r="GSP104" s="32"/>
      <c r="GSQ104" s="32"/>
      <c r="GSR104" s="32"/>
      <c r="GSS104" s="32"/>
      <c r="GST104" s="32"/>
      <c r="GSU104" s="32"/>
      <c r="GSV104" s="32"/>
      <c r="GSW104" s="32"/>
      <c r="GSX104" s="32"/>
      <c r="GSY104" s="32"/>
      <c r="GSZ104" s="32"/>
      <c r="GTA104" s="31"/>
      <c r="GTB104" s="32"/>
      <c r="GTC104" s="32"/>
      <c r="GTD104" s="32"/>
      <c r="GTE104" s="32"/>
      <c r="GTF104" s="32"/>
      <c r="GTG104" s="32"/>
      <c r="GTH104" s="32"/>
      <c r="GTI104" s="32"/>
      <c r="GTJ104" s="32"/>
      <c r="GTK104" s="32"/>
      <c r="GTL104" s="32"/>
      <c r="GTM104" s="32"/>
      <c r="GTN104" s="32"/>
      <c r="GTO104" s="32"/>
      <c r="GTP104" s="32"/>
      <c r="GTQ104" s="32"/>
      <c r="GTR104" s="32"/>
      <c r="GTS104" s="32"/>
      <c r="GTT104" s="32"/>
      <c r="GTU104" s="32"/>
      <c r="GTV104" s="32"/>
      <c r="GTW104" s="32"/>
      <c r="GTX104" s="32"/>
      <c r="GTY104" s="32"/>
      <c r="GTZ104" s="32"/>
      <c r="GUA104" s="31"/>
      <c r="GUB104" s="32"/>
      <c r="GUC104" s="32"/>
      <c r="GUD104" s="32"/>
      <c r="GUE104" s="32"/>
      <c r="GUF104" s="32"/>
      <c r="GUG104" s="32"/>
      <c r="GUH104" s="32"/>
      <c r="GUI104" s="32"/>
      <c r="GUJ104" s="32"/>
      <c r="GUK104" s="32"/>
      <c r="GUL104" s="32"/>
      <c r="GUM104" s="32"/>
      <c r="GUN104" s="32"/>
      <c r="GUO104" s="32"/>
      <c r="GUP104" s="32"/>
      <c r="GUQ104" s="32"/>
      <c r="GUR104" s="32"/>
      <c r="GUS104" s="32"/>
      <c r="GUT104" s="32"/>
      <c r="GUU104" s="32"/>
      <c r="GUV104" s="32"/>
      <c r="GUW104" s="32"/>
      <c r="GUX104" s="32"/>
      <c r="GUY104" s="32"/>
      <c r="GUZ104" s="32"/>
      <c r="GVA104" s="31"/>
      <c r="GVB104" s="32"/>
      <c r="GVC104" s="32"/>
      <c r="GVD104" s="32"/>
      <c r="GVE104" s="32"/>
      <c r="GVF104" s="32"/>
      <c r="GVG104" s="32"/>
      <c r="GVH104" s="32"/>
      <c r="GVI104" s="32"/>
      <c r="GVJ104" s="32"/>
      <c r="GVK104" s="32"/>
      <c r="GVL104" s="32"/>
      <c r="GVM104" s="32"/>
      <c r="GVN104" s="32"/>
      <c r="GVO104" s="32"/>
      <c r="GVP104" s="32"/>
      <c r="GVQ104" s="32"/>
      <c r="GVR104" s="32"/>
      <c r="GVS104" s="32"/>
      <c r="GVT104" s="32"/>
      <c r="GVU104" s="32"/>
      <c r="GVV104" s="32"/>
      <c r="GVW104" s="32"/>
      <c r="GVX104" s="32"/>
      <c r="GVY104" s="32"/>
      <c r="GVZ104" s="32"/>
      <c r="GWA104" s="31"/>
      <c r="GWB104" s="32"/>
      <c r="GWC104" s="32"/>
      <c r="GWD104" s="32"/>
      <c r="GWE104" s="32"/>
      <c r="GWF104" s="32"/>
      <c r="GWG104" s="32"/>
      <c r="GWH104" s="32"/>
      <c r="GWI104" s="32"/>
      <c r="GWJ104" s="32"/>
      <c r="GWK104" s="32"/>
      <c r="GWL104" s="32"/>
      <c r="GWM104" s="32"/>
      <c r="GWN104" s="32"/>
      <c r="GWO104" s="32"/>
      <c r="GWP104" s="32"/>
      <c r="GWQ104" s="32"/>
      <c r="GWR104" s="32"/>
      <c r="GWS104" s="32"/>
      <c r="GWT104" s="32"/>
      <c r="GWU104" s="32"/>
      <c r="GWV104" s="32"/>
      <c r="GWW104" s="32"/>
      <c r="GWX104" s="32"/>
      <c r="GWY104" s="32"/>
      <c r="GWZ104" s="32"/>
      <c r="GXA104" s="31"/>
      <c r="GXB104" s="32"/>
      <c r="GXC104" s="32"/>
      <c r="GXD104" s="32"/>
      <c r="GXE104" s="32"/>
      <c r="GXF104" s="32"/>
      <c r="GXG104" s="32"/>
      <c r="GXH104" s="32"/>
      <c r="GXI104" s="32"/>
      <c r="GXJ104" s="32"/>
      <c r="GXK104" s="32"/>
      <c r="GXL104" s="32"/>
      <c r="GXM104" s="32"/>
      <c r="GXN104" s="32"/>
      <c r="GXO104" s="32"/>
      <c r="GXP104" s="32"/>
      <c r="GXQ104" s="32"/>
      <c r="GXR104" s="32"/>
      <c r="GXS104" s="32"/>
      <c r="GXT104" s="32"/>
      <c r="GXU104" s="32"/>
      <c r="GXV104" s="32"/>
      <c r="GXW104" s="32"/>
      <c r="GXX104" s="32"/>
      <c r="GXY104" s="32"/>
      <c r="GXZ104" s="32"/>
      <c r="GYA104" s="31"/>
      <c r="GYB104" s="32"/>
      <c r="GYC104" s="32"/>
      <c r="GYD104" s="32"/>
      <c r="GYE104" s="32"/>
      <c r="GYF104" s="32"/>
      <c r="GYG104" s="32"/>
      <c r="GYH104" s="32"/>
      <c r="GYI104" s="32"/>
      <c r="GYJ104" s="32"/>
      <c r="GYK104" s="32"/>
      <c r="GYL104" s="32"/>
      <c r="GYM104" s="32"/>
      <c r="GYN104" s="32"/>
      <c r="GYO104" s="32"/>
      <c r="GYP104" s="32"/>
      <c r="GYQ104" s="32"/>
      <c r="GYR104" s="32"/>
      <c r="GYS104" s="32"/>
      <c r="GYT104" s="32"/>
      <c r="GYU104" s="32"/>
      <c r="GYV104" s="32"/>
      <c r="GYW104" s="32"/>
      <c r="GYX104" s="32"/>
      <c r="GYY104" s="32"/>
      <c r="GYZ104" s="32"/>
      <c r="GZA104" s="31"/>
      <c r="GZB104" s="32"/>
      <c r="GZC104" s="32"/>
      <c r="GZD104" s="32"/>
      <c r="GZE104" s="32"/>
      <c r="GZF104" s="32"/>
      <c r="GZG104" s="32"/>
      <c r="GZH104" s="32"/>
      <c r="GZI104" s="32"/>
      <c r="GZJ104" s="32"/>
      <c r="GZK104" s="32"/>
      <c r="GZL104" s="32"/>
      <c r="GZM104" s="32"/>
      <c r="GZN104" s="32"/>
      <c r="GZO104" s="32"/>
      <c r="GZP104" s="32"/>
      <c r="GZQ104" s="32"/>
      <c r="GZR104" s="32"/>
      <c r="GZS104" s="32"/>
      <c r="GZT104" s="32"/>
      <c r="GZU104" s="32"/>
      <c r="GZV104" s="32"/>
      <c r="GZW104" s="32"/>
      <c r="GZX104" s="32"/>
      <c r="GZY104" s="32"/>
      <c r="GZZ104" s="32"/>
      <c r="HAA104" s="31"/>
      <c r="HAB104" s="32"/>
      <c r="HAC104" s="32"/>
      <c r="HAD104" s="32"/>
      <c r="HAE104" s="32"/>
      <c r="HAF104" s="32"/>
      <c r="HAG104" s="32"/>
      <c r="HAH104" s="32"/>
      <c r="HAI104" s="32"/>
      <c r="HAJ104" s="32"/>
      <c r="HAK104" s="32"/>
      <c r="HAL104" s="32"/>
      <c r="HAM104" s="32"/>
      <c r="HAN104" s="32"/>
      <c r="HAO104" s="32"/>
      <c r="HAP104" s="32"/>
      <c r="HAQ104" s="32"/>
      <c r="HAR104" s="32"/>
      <c r="HAS104" s="32"/>
      <c r="HAT104" s="32"/>
      <c r="HAU104" s="32"/>
      <c r="HAV104" s="32"/>
      <c r="HAW104" s="32"/>
      <c r="HAX104" s="32"/>
      <c r="HAY104" s="32"/>
      <c r="HAZ104" s="32"/>
      <c r="HBA104" s="31"/>
      <c r="HBB104" s="32"/>
      <c r="HBC104" s="32"/>
      <c r="HBD104" s="32"/>
      <c r="HBE104" s="32"/>
      <c r="HBF104" s="32"/>
      <c r="HBG104" s="32"/>
      <c r="HBH104" s="32"/>
      <c r="HBI104" s="32"/>
      <c r="HBJ104" s="32"/>
      <c r="HBK104" s="32"/>
      <c r="HBL104" s="32"/>
      <c r="HBM104" s="32"/>
      <c r="HBN104" s="32"/>
      <c r="HBO104" s="32"/>
      <c r="HBP104" s="32"/>
      <c r="HBQ104" s="32"/>
      <c r="HBR104" s="32"/>
      <c r="HBS104" s="32"/>
      <c r="HBT104" s="32"/>
      <c r="HBU104" s="32"/>
      <c r="HBV104" s="32"/>
      <c r="HBW104" s="32"/>
      <c r="HBX104" s="32"/>
      <c r="HBY104" s="32"/>
      <c r="HBZ104" s="32"/>
      <c r="HCA104" s="31"/>
      <c r="HCB104" s="32"/>
      <c r="HCC104" s="32"/>
      <c r="HCD104" s="32"/>
      <c r="HCE104" s="32"/>
      <c r="HCF104" s="32"/>
      <c r="HCG104" s="32"/>
      <c r="HCH104" s="32"/>
      <c r="HCI104" s="32"/>
      <c r="HCJ104" s="32"/>
      <c r="HCK104" s="32"/>
      <c r="HCL104" s="32"/>
      <c r="HCM104" s="32"/>
      <c r="HCN104" s="32"/>
      <c r="HCO104" s="32"/>
      <c r="HCP104" s="32"/>
      <c r="HCQ104" s="32"/>
      <c r="HCR104" s="32"/>
      <c r="HCS104" s="32"/>
      <c r="HCT104" s="32"/>
      <c r="HCU104" s="32"/>
      <c r="HCV104" s="32"/>
      <c r="HCW104" s="32"/>
      <c r="HCX104" s="32"/>
      <c r="HCY104" s="32"/>
      <c r="HCZ104" s="32"/>
      <c r="HDA104" s="31"/>
      <c r="HDB104" s="32"/>
      <c r="HDC104" s="32"/>
      <c r="HDD104" s="32"/>
      <c r="HDE104" s="32"/>
      <c r="HDF104" s="32"/>
      <c r="HDG104" s="32"/>
      <c r="HDH104" s="32"/>
      <c r="HDI104" s="32"/>
      <c r="HDJ104" s="32"/>
      <c r="HDK104" s="32"/>
      <c r="HDL104" s="32"/>
      <c r="HDM104" s="32"/>
      <c r="HDN104" s="32"/>
      <c r="HDO104" s="32"/>
      <c r="HDP104" s="32"/>
      <c r="HDQ104" s="32"/>
      <c r="HDR104" s="32"/>
      <c r="HDS104" s="32"/>
      <c r="HDT104" s="32"/>
      <c r="HDU104" s="32"/>
      <c r="HDV104" s="32"/>
      <c r="HDW104" s="32"/>
      <c r="HDX104" s="32"/>
      <c r="HDY104" s="32"/>
      <c r="HDZ104" s="32"/>
      <c r="HEA104" s="31"/>
      <c r="HEB104" s="32"/>
      <c r="HEC104" s="32"/>
      <c r="HED104" s="32"/>
      <c r="HEE104" s="32"/>
      <c r="HEF104" s="32"/>
      <c r="HEG104" s="32"/>
      <c r="HEH104" s="32"/>
      <c r="HEI104" s="32"/>
      <c r="HEJ104" s="32"/>
      <c r="HEK104" s="32"/>
      <c r="HEL104" s="32"/>
      <c r="HEM104" s="32"/>
      <c r="HEN104" s="32"/>
      <c r="HEO104" s="32"/>
      <c r="HEP104" s="32"/>
      <c r="HEQ104" s="32"/>
      <c r="HER104" s="32"/>
      <c r="HES104" s="32"/>
      <c r="HET104" s="32"/>
      <c r="HEU104" s="32"/>
      <c r="HEV104" s="32"/>
      <c r="HEW104" s="32"/>
      <c r="HEX104" s="32"/>
      <c r="HEY104" s="32"/>
      <c r="HEZ104" s="32"/>
      <c r="HFA104" s="31"/>
      <c r="HFB104" s="32"/>
      <c r="HFC104" s="32"/>
      <c r="HFD104" s="32"/>
      <c r="HFE104" s="32"/>
      <c r="HFF104" s="32"/>
      <c r="HFG104" s="32"/>
      <c r="HFH104" s="32"/>
      <c r="HFI104" s="32"/>
      <c r="HFJ104" s="32"/>
      <c r="HFK104" s="32"/>
      <c r="HFL104" s="32"/>
      <c r="HFM104" s="32"/>
      <c r="HFN104" s="32"/>
      <c r="HFO104" s="32"/>
      <c r="HFP104" s="32"/>
      <c r="HFQ104" s="32"/>
      <c r="HFR104" s="32"/>
      <c r="HFS104" s="32"/>
      <c r="HFT104" s="32"/>
      <c r="HFU104" s="32"/>
      <c r="HFV104" s="32"/>
      <c r="HFW104" s="32"/>
      <c r="HFX104" s="32"/>
      <c r="HFY104" s="32"/>
      <c r="HFZ104" s="32"/>
      <c r="HGA104" s="31"/>
      <c r="HGB104" s="32"/>
      <c r="HGC104" s="32"/>
      <c r="HGD104" s="32"/>
      <c r="HGE104" s="32"/>
      <c r="HGF104" s="32"/>
      <c r="HGG104" s="32"/>
      <c r="HGH104" s="32"/>
      <c r="HGI104" s="32"/>
      <c r="HGJ104" s="32"/>
      <c r="HGK104" s="32"/>
      <c r="HGL104" s="32"/>
      <c r="HGM104" s="32"/>
      <c r="HGN104" s="32"/>
      <c r="HGO104" s="32"/>
      <c r="HGP104" s="32"/>
      <c r="HGQ104" s="32"/>
      <c r="HGR104" s="32"/>
      <c r="HGS104" s="32"/>
      <c r="HGT104" s="32"/>
      <c r="HGU104" s="32"/>
      <c r="HGV104" s="32"/>
      <c r="HGW104" s="32"/>
      <c r="HGX104" s="32"/>
      <c r="HGY104" s="32"/>
      <c r="HGZ104" s="32"/>
      <c r="HHA104" s="31"/>
      <c r="HHB104" s="32"/>
      <c r="HHC104" s="32"/>
      <c r="HHD104" s="32"/>
      <c r="HHE104" s="32"/>
      <c r="HHF104" s="32"/>
      <c r="HHG104" s="32"/>
      <c r="HHH104" s="32"/>
      <c r="HHI104" s="32"/>
      <c r="HHJ104" s="32"/>
      <c r="HHK104" s="32"/>
      <c r="HHL104" s="32"/>
      <c r="HHM104" s="32"/>
      <c r="HHN104" s="32"/>
      <c r="HHO104" s="32"/>
      <c r="HHP104" s="32"/>
      <c r="HHQ104" s="32"/>
      <c r="HHR104" s="32"/>
      <c r="HHS104" s="32"/>
      <c r="HHT104" s="32"/>
      <c r="HHU104" s="32"/>
      <c r="HHV104" s="32"/>
      <c r="HHW104" s="32"/>
      <c r="HHX104" s="32"/>
      <c r="HHY104" s="32"/>
      <c r="HHZ104" s="32"/>
      <c r="HIA104" s="31"/>
      <c r="HIB104" s="32"/>
      <c r="HIC104" s="32"/>
      <c r="HID104" s="32"/>
      <c r="HIE104" s="32"/>
      <c r="HIF104" s="32"/>
      <c r="HIG104" s="32"/>
      <c r="HIH104" s="32"/>
      <c r="HII104" s="32"/>
      <c r="HIJ104" s="32"/>
      <c r="HIK104" s="32"/>
      <c r="HIL104" s="32"/>
      <c r="HIM104" s="32"/>
      <c r="HIN104" s="32"/>
      <c r="HIO104" s="32"/>
      <c r="HIP104" s="32"/>
      <c r="HIQ104" s="32"/>
      <c r="HIR104" s="32"/>
      <c r="HIS104" s="32"/>
      <c r="HIT104" s="32"/>
      <c r="HIU104" s="32"/>
      <c r="HIV104" s="32"/>
      <c r="HIW104" s="32"/>
      <c r="HIX104" s="32"/>
      <c r="HIY104" s="32"/>
      <c r="HIZ104" s="32"/>
      <c r="HJA104" s="31"/>
      <c r="HJB104" s="32"/>
      <c r="HJC104" s="32"/>
      <c r="HJD104" s="32"/>
      <c r="HJE104" s="32"/>
      <c r="HJF104" s="32"/>
      <c r="HJG104" s="32"/>
      <c r="HJH104" s="32"/>
      <c r="HJI104" s="32"/>
      <c r="HJJ104" s="32"/>
      <c r="HJK104" s="32"/>
      <c r="HJL104" s="32"/>
      <c r="HJM104" s="32"/>
      <c r="HJN104" s="32"/>
      <c r="HJO104" s="32"/>
      <c r="HJP104" s="32"/>
      <c r="HJQ104" s="32"/>
      <c r="HJR104" s="32"/>
      <c r="HJS104" s="32"/>
      <c r="HJT104" s="32"/>
      <c r="HJU104" s="32"/>
      <c r="HJV104" s="32"/>
      <c r="HJW104" s="32"/>
      <c r="HJX104" s="32"/>
      <c r="HJY104" s="32"/>
      <c r="HJZ104" s="32"/>
      <c r="HKA104" s="31"/>
      <c r="HKB104" s="32"/>
      <c r="HKC104" s="32"/>
      <c r="HKD104" s="32"/>
      <c r="HKE104" s="32"/>
      <c r="HKF104" s="32"/>
      <c r="HKG104" s="32"/>
      <c r="HKH104" s="32"/>
      <c r="HKI104" s="32"/>
      <c r="HKJ104" s="32"/>
      <c r="HKK104" s="32"/>
      <c r="HKL104" s="32"/>
      <c r="HKM104" s="32"/>
      <c r="HKN104" s="32"/>
      <c r="HKO104" s="32"/>
      <c r="HKP104" s="32"/>
      <c r="HKQ104" s="32"/>
      <c r="HKR104" s="32"/>
      <c r="HKS104" s="32"/>
      <c r="HKT104" s="32"/>
      <c r="HKU104" s="32"/>
      <c r="HKV104" s="32"/>
      <c r="HKW104" s="32"/>
      <c r="HKX104" s="32"/>
      <c r="HKY104" s="32"/>
      <c r="HKZ104" s="32"/>
      <c r="HLA104" s="31"/>
      <c r="HLB104" s="32"/>
      <c r="HLC104" s="32"/>
      <c r="HLD104" s="32"/>
      <c r="HLE104" s="32"/>
      <c r="HLF104" s="32"/>
      <c r="HLG104" s="32"/>
      <c r="HLH104" s="32"/>
      <c r="HLI104" s="32"/>
      <c r="HLJ104" s="32"/>
      <c r="HLK104" s="32"/>
      <c r="HLL104" s="32"/>
      <c r="HLM104" s="32"/>
      <c r="HLN104" s="32"/>
      <c r="HLO104" s="32"/>
      <c r="HLP104" s="32"/>
      <c r="HLQ104" s="32"/>
      <c r="HLR104" s="32"/>
      <c r="HLS104" s="32"/>
      <c r="HLT104" s="32"/>
      <c r="HLU104" s="32"/>
      <c r="HLV104" s="32"/>
      <c r="HLW104" s="32"/>
      <c r="HLX104" s="32"/>
      <c r="HLY104" s="32"/>
      <c r="HLZ104" s="32"/>
      <c r="HMA104" s="31"/>
      <c r="HMB104" s="32"/>
      <c r="HMC104" s="32"/>
      <c r="HMD104" s="32"/>
      <c r="HME104" s="32"/>
      <c r="HMF104" s="32"/>
      <c r="HMG104" s="32"/>
      <c r="HMH104" s="32"/>
      <c r="HMI104" s="32"/>
      <c r="HMJ104" s="32"/>
      <c r="HMK104" s="32"/>
      <c r="HML104" s="32"/>
      <c r="HMM104" s="32"/>
      <c r="HMN104" s="32"/>
      <c r="HMO104" s="32"/>
      <c r="HMP104" s="32"/>
      <c r="HMQ104" s="32"/>
      <c r="HMR104" s="32"/>
      <c r="HMS104" s="32"/>
      <c r="HMT104" s="32"/>
      <c r="HMU104" s="32"/>
      <c r="HMV104" s="32"/>
      <c r="HMW104" s="32"/>
      <c r="HMX104" s="32"/>
      <c r="HMY104" s="32"/>
      <c r="HMZ104" s="32"/>
      <c r="HNA104" s="31"/>
      <c r="HNB104" s="32"/>
      <c r="HNC104" s="32"/>
      <c r="HND104" s="32"/>
      <c r="HNE104" s="32"/>
      <c r="HNF104" s="32"/>
      <c r="HNG104" s="32"/>
      <c r="HNH104" s="32"/>
      <c r="HNI104" s="32"/>
      <c r="HNJ104" s="32"/>
      <c r="HNK104" s="32"/>
      <c r="HNL104" s="32"/>
      <c r="HNM104" s="32"/>
      <c r="HNN104" s="32"/>
      <c r="HNO104" s="32"/>
      <c r="HNP104" s="32"/>
      <c r="HNQ104" s="32"/>
      <c r="HNR104" s="32"/>
      <c r="HNS104" s="32"/>
      <c r="HNT104" s="32"/>
      <c r="HNU104" s="32"/>
      <c r="HNV104" s="32"/>
      <c r="HNW104" s="32"/>
      <c r="HNX104" s="32"/>
      <c r="HNY104" s="32"/>
      <c r="HNZ104" s="32"/>
      <c r="HOA104" s="31"/>
      <c r="HOB104" s="32"/>
      <c r="HOC104" s="32"/>
      <c r="HOD104" s="32"/>
      <c r="HOE104" s="32"/>
      <c r="HOF104" s="32"/>
      <c r="HOG104" s="32"/>
      <c r="HOH104" s="32"/>
      <c r="HOI104" s="32"/>
      <c r="HOJ104" s="32"/>
      <c r="HOK104" s="32"/>
      <c r="HOL104" s="32"/>
      <c r="HOM104" s="32"/>
      <c r="HON104" s="32"/>
      <c r="HOO104" s="32"/>
      <c r="HOP104" s="32"/>
      <c r="HOQ104" s="32"/>
      <c r="HOR104" s="32"/>
      <c r="HOS104" s="32"/>
      <c r="HOT104" s="32"/>
      <c r="HOU104" s="32"/>
      <c r="HOV104" s="32"/>
      <c r="HOW104" s="32"/>
      <c r="HOX104" s="32"/>
      <c r="HOY104" s="32"/>
      <c r="HOZ104" s="32"/>
      <c r="HPA104" s="31"/>
      <c r="HPB104" s="32"/>
      <c r="HPC104" s="32"/>
      <c r="HPD104" s="32"/>
      <c r="HPE104" s="32"/>
      <c r="HPF104" s="32"/>
      <c r="HPG104" s="32"/>
      <c r="HPH104" s="32"/>
      <c r="HPI104" s="32"/>
      <c r="HPJ104" s="32"/>
      <c r="HPK104" s="32"/>
      <c r="HPL104" s="32"/>
      <c r="HPM104" s="32"/>
      <c r="HPN104" s="32"/>
      <c r="HPO104" s="32"/>
      <c r="HPP104" s="32"/>
      <c r="HPQ104" s="32"/>
      <c r="HPR104" s="32"/>
      <c r="HPS104" s="32"/>
      <c r="HPT104" s="32"/>
      <c r="HPU104" s="32"/>
      <c r="HPV104" s="32"/>
      <c r="HPW104" s="32"/>
      <c r="HPX104" s="32"/>
      <c r="HPY104" s="32"/>
      <c r="HPZ104" s="32"/>
      <c r="HQA104" s="31"/>
      <c r="HQB104" s="32"/>
      <c r="HQC104" s="32"/>
      <c r="HQD104" s="32"/>
      <c r="HQE104" s="32"/>
      <c r="HQF104" s="32"/>
      <c r="HQG104" s="32"/>
      <c r="HQH104" s="32"/>
      <c r="HQI104" s="32"/>
      <c r="HQJ104" s="32"/>
      <c r="HQK104" s="32"/>
      <c r="HQL104" s="32"/>
      <c r="HQM104" s="32"/>
      <c r="HQN104" s="32"/>
      <c r="HQO104" s="32"/>
      <c r="HQP104" s="32"/>
      <c r="HQQ104" s="32"/>
      <c r="HQR104" s="32"/>
      <c r="HQS104" s="32"/>
      <c r="HQT104" s="32"/>
      <c r="HQU104" s="32"/>
      <c r="HQV104" s="32"/>
      <c r="HQW104" s="32"/>
      <c r="HQX104" s="32"/>
      <c r="HQY104" s="32"/>
      <c r="HQZ104" s="32"/>
      <c r="HRA104" s="31"/>
      <c r="HRB104" s="32"/>
      <c r="HRC104" s="32"/>
      <c r="HRD104" s="32"/>
      <c r="HRE104" s="32"/>
      <c r="HRF104" s="32"/>
      <c r="HRG104" s="32"/>
      <c r="HRH104" s="32"/>
      <c r="HRI104" s="32"/>
      <c r="HRJ104" s="32"/>
      <c r="HRK104" s="32"/>
      <c r="HRL104" s="32"/>
      <c r="HRM104" s="32"/>
      <c r="HRN104" s="32"/>
      <c r="HRO104" s="32"/>
      <c r="HRP104" s="32"/>
      <c r="HRQ104" s="32"/>
      <c r="HRR104" s="32"/>
      <c r="HRS104" s="32"/>
      <c r="HRT104" s="32"/>
      <c r="HRU104" s="32"/>
      <c r="HRV104" s="32"/>
      <c r="HRW104" s="32"/>
      <c r="HRX104" s="32"/>
      <c r="HRY104" s="32"/>
      <c r="HRZ104" s="32"/>
      <c r="HSA104" s="31"/>
      <c r="HSB104" s="32"/>
      <c r="HSC104" s="32"/>
      <c r="HSD104" s="32"/>
      <c r="HSE104" s="32"/>
      <c r="HSF104" s="32"/>
      <c r="HSG104" s="32"/>
      <c r="HSH104" s="32"/>
      <c r="HSI104" s="32"/>
      <c r="HSJ104" s="32"/>
      <c r="HSK104" s="32"/>
      <c r="HSL104" s="32"/>
      <c r="HSM104" s="32"/>
      <c r="HSN104" s="32"/>
      <c r="HSO104" s="32"/>
      <c r="HSP104" s="32"/>
      <c r="HSQ104" s="32"/>
      <c r="HSR104" s="32"/>
      <c r="HSS104" s="32"/>
      <c r="HST104" s="32"/>
      <c r="HSU104" s="32"/>
      <c r="HSV104" s="32"/>
      <c r="HSW104" s="32"/>
      <c r="HSX104" s="32"/>
      <c r="HSY104" s="32"/>
      <c r="HSZ104" s="32"/>
      <c r="HTA104" s="31"/>
      <c r="HTB104" s="32"/>
      <c r="HTC104" s="32"/>
      <c r="HTD104" s="32"/>
      <c r="HTE104" s="32"/>
      <c r="HTF104" s="32"/>
      <c r="HTG104" s="32"/>
      <c r="HTH104" s="32"/>
      <c r="HTI104" s="32"/>
      <c r="HTJ104" s="32"/>
      <c r="HTK104" s="32"/>
      <c r="HTL104" s="32"/>
      <c r="HTM104" s="32"/>
      <c r="HTN104" s="32"/>
      <c r="HTO104" s="32"/>
      <c r="HTP104" s="32"/>
      <c r="HTQ104" s="32"/>
      <c r="HTR104" s="32"/>
      <c r="HTS104" s="32"/>
      <c r="HTT104" s="32"/>
      <c r="HTU104" s="32"/>
      <c r="HTV104" s="32"/>
      <c r="HTW104" s="32"/>
      <c r="HTX104" s="32"/>
      <c r="HTY104" s="32"/>
      <c r="HTZ104" s="32"/>
      <c r="HUA104" s="31"/>
      <c r="HUB104" s="32"/>
      <c r="HUC104" s="32"/>
      <c r="HUD104" s="32"/>
      <c r="HUE104" s="32"/>
      <c r="HUF104" s="32"/>
      <c r="HUG104" s="32"/>
      <c r="HUH104" s="32"/>
      <c r="HUI104" s="32"/>
      <c r="HUJ104" s="32"/>
      <c r="HUK104" s="32"/>
      <c r="HUL104" s="32"/>
      <c r="HUM104" s="32"/>
      <c r="HUN104" s="32"/>
      <c r="HUO104" s="32"/>
      <c r="HUP104" s="32"/>
      <c r="HUQ104" s="32"/>
      <c r="HUR104" s="32"/>
      <c r="HUS104" s="32"/>
      <c r="HUT104" s="32"/>
      <c r="HUU104" s="32"/>
      <c r="HUV104" s="32"/>
      <c r="HUW104" s="32"/>
      <c r="HUX104" s="32"/>
      <c r="HUY104" s="32"/>
      <c r="HUZ104" s="32"/>
      <c r="HVA104" s="31"/>
      <c r="HVB104" s="32"/>
      <c r="HVC104" s="32"/>
      <c r="HVD104" s="32"/>
      <c r="HVE104" s="32"/>
      <c r="HVF104" s="32"/>
      <c r="HVG104" s="32"/>
      <c r="HVH104" s="32"/>
      <c r="HVI104" s="32"/>
      <c r="HVJ104" s="32"/>
      <c r="HVK104" s="32"/>
      <c r="HVL104" s="32"/>
      <c r="HVM104" s="32"/>
      <c r="HVN104" s="32"/>
      <c r="HVO104" s="32"/>
      <c r="HVP104" s="32"/>
      <c r="HVQ104" s="32"/>
      <c r="HVR104" s="32"/>
      <c r="HVS104" s="32"/>
      <c r="HVT104" s="32"/>
      <c r="HVU104" s="32"/>
      <c r="HVV104" s="32"/>
      <c r="HVW104" s="32"/>
      <c r="HVX104" s="32"/>
      <c r="HVY104" s="32"/>
      <c r="HVZ104" s="32"/>
      <c r="HWA104" s="31"/>
      <c r="HWB104" s="32"/>
      <c r="HWC104" s="32"/>
      <c r="HWD104" s="32"/>
      <c r="HWE104" s="32"/>
      <c r="HWF104" s="32"/>
      <c r="HWG104" s="32"/>
      <c r="HWH104" s="32"/>
      <c r="HWI104" s="32"/>
      <c r="HWJ104" s="32"/>
      <c r="HWK104" s="32"/>
      <c r="HWL104" s="32"/>
      <c r="HWM104" s="32"/>
      <c r="HWN104" s="32"/>
      <c r="HWO104" s="32"/>
      <c r="HWP104" s="32"/>
      <c r="HWQ104" s="32"/>
      <c r="HWR104" s="32"/>
      <c r="HWS104" s="32"/>
      <c r="HWT104" s="32"/>
      <c r="HWU104" s="32"/>
      <c r="HWV104" s="32"/>
      <c r="HWW104" s="32"/>
      <c r="HWX104" s="32"/>
      <c r="HWY104" s="32"/>
      <c r="HWZ104" s="32"/>
      <c r="HXA104" s="31"/>
      <c r="HXB104" s="32"/>
      <c r="HXC104" s="32"/>
      <c r="HXD104" s="32"/>
      <c r="HXE104" s="32"/>
      <c r="HXF104" s="32"/>
      <c r="HXG104" s="32"/>
      <c r="HXH104" s="32"/>
      <c r="HXI104" s="32"/>
      <c r="HXJ104" s="32"/>
      <c r="HXK104" s="32"/>
      <c r="HXL104" s="32"/>
      <c r="HXM104" s="32"/>
      <c r="HXN104" s="32"/>
      <c r="HXO104" s="32"/>
      <c r="HXP104" s="32"/>
      <c r="HXQ104" s="32"/>
      <c r="HXR104" s="32"/>
      <c r="HXS104" s="32"/>
      <c r="HXT104" s="32"/>
      <c r="HXU104" s="32"/>
      <c r="HXV104" s="32"/>
      <c r="HXW104" s="32"/>
      <c r="HXX104" s="32"/>
      <c r="HXY104" s="32"/>
      <c r="HXZ104" s="32"/>
      <c r="HYA104" s="31"/>
      <c r="HYB104" s="32"/>
      <c r="HYC104" s="32"/>
      <c r="HYD104" s="32"/>
      <c r="HYE104" s="32"/>
      <c r="HYF104" s="32"/>
      <c r="HYG104" s="32"/>
      <c r="HYH104" s="32"/>
      <c r="HYI104" s="32"/>
      <c r="HYJ104" s="32"/>
      <c r="HYK104" s="32"/>
      <c r="HYL104" s="32"/>
      <c r="HYM104" s="32"/>
      <c r="HYN104" s="32"/>
      <c r="HYO104" s="32"/>
      <c r="HYP104" s="32"/>
      <c r="HYQ104" s="32"/>
      <c r="HYR104" s="32"/>
      <c r="HYS104" s="32"/>
      <c r="HYT104" s="32"/>
      <c r="HYU104" s="32"/>
      <c r="HYV104" s="32"/>
      <c r="HYW104" s="32"/>
      <c r="HYX104" s="32"/>
      <c r="HYY104" s="32"/>
      <c r="HYZ104" s="32"/>
      <c r="HZA104" s="31"/>
      <c r="HZB104" s="32"/>
      <c r="HZC104" s="32"/>
      <c r="HZD104" s="32"/>
      <c r="HZE104" s="32"/>
      <c r="HZF104" s="32"/>
      <c r="HZG104" s="32"/>
      <c r="HZH104" s="32"/>
      <c r="HZI104" s="32"/>
      <c r="HZJ104" s="32"/>
      <c r="HZK104" s="32"/>
      <c r="HZL104" s="32"/>
      <c r="HZM104" s="32"/>
      <c r="HZN104" s="32"/>
      <c r="HZO104" s="32"/>
      <c r="HZP104" s="32"/>
      <c r="HZQ104" s="32"/>
      <c r="HZR104" s="32"/>
      <c r="HZS104" s="32"/>
      <c r="HZT104" s="32"/>
      <c r="HZU104" s="32"/>
      <c r="HZV104" s="32"/>
      <c r="HZW104" s="32"/>
      <c r="HZX104" s="32"/>
      <c r="HZY104" s="32"/>
      <c r="HZZ104" s="32"/>
      <c r="IAA104" s="31"/>
      <c r="IAB104" s="32"/>
      <c r="IAC104" s="32"/>
      <c r="IAD104" s="32"/>
      <c r="IAE104" s="32"/>
      <c r="IAF104" s="32"/>
      <c r="IAG104" s="32"/>
      <c r="IAH104" s="32"/>
      <c r="IAI104" s="32"/>
      <c r="IAJ104" s="32"/>
      <c r="IAK104" s="32"/>
      <c r="IAL104" s="32"/>
      <c r="IAM104" s="32"/>
      <c r="IAN104" s="32"/>
      <c r="IAO104" s="32"/>
      <c r="IAP104" s="32"/>
      <c r="IAQ104" s="32"/>
      <c r="IAR104" s="32"/>
      <c r="IAS104" s="32"/>
      <c r="IAT104" s="32"/>
      <c r="IAU104" s="32"/>
      <c r="IAV104" s="32"/>
      <c r="IAW104" s="32"/>
      <c r="IAX104" s="32"/>
      <c r="IAY104" s="32"/>
      <c r="IAZ104" s="32"/>
      <c r="IBA104" s="31"/>
      <c r="IBB104" s="32"/>
      <c r="IBC104" s="32"/>
      <c r="IBD104" s="32"/>
      <c r="IBE104" s="32"/>
      <c r="IBF104" s="32"/>
      <c r="IBG104" s="32"/>
      <c r="IBH104" s="32"/>
      <c r="IBI104" s="32"/>
      <c r="IBJ104" s="32"/>
      <c r="IBK104" s="32"/>
      <c r="IBL104" s="32"/>
      <c r="IBM104" s="32"/>
      <c r="IBN104" s="32"/>
      <c r="IBO104" s="32"/>
      <c r="IBP104" s="32"/>
      <c r="IBQ104" s="32"/>
      <c r="IBR104" s="32"/>
      <c r="IBS104" s="32"/>
      <c r="IBT104" s="32"/>
      <c r="IBU104" s="32"/>
      <c r="IBV104" s="32"/>
      <c r="IBW104" s="32"/>
      <c r="IBX104" s="32"/>
      <c r="IBY104" s="32"/>
      <c r="IBZ104" s="32"/>
      <c r="ICA104" s="31"/>
      <c r="ICB104" s="32"/>
      <c r="ICC104" s="32"/>
      <c r="ICD104" s="32"/>
      <c r="ICE104" s="32"/>
      <c r="ICF104" s="32"/>
      <c r="ICG104" s="32"/>
      <c r="ICH104" s="32"/>
      <c r="ICI104" s="32"/>
      <c r="ICJ104" s="32"/>
      <c r="ICK104" s="32"/>
      <c r="ICL104" s="32"/>
      <c r="ICM104" s="32"/>
      <c r="ICN104" s="32"/>
      <c r="ICO104" s="32"/>
      <c r="ICP104" s="32"/>
      <c r="ICQ104" s="32"/>
      <c r="ICR104" s="32"/>
      <c r="ICS104" s="32"/>
      <c r="ICT104" s="32"/>
      <c r="ICU104" s="32"/>
      <c r="ICV104" s="32"/>
      <c r="ICW104" s="32"/>
      <c r="ICX104" s="32"/>
      <c r="ICY104" s="32"/>
      <c r="ICZ104" s="32"/>
      <c r="IDA104" s="31"/>
      <c r="IDB104" s="32"/>
      <c r="IDC104" s="32"/>
      <c r="IDD104" s="32"/>
      <c r="IDE104" s="32"/>
      <c r="IDF104" s="32"/>
      <c r="IDG104" s="32"/>
      <c r="IDH104" s="32"/>
      <c r="IDI104" s="32"/>
      <c r="IDJ104" s="32"/>
      <c r="IDK104" s="32"/>
      <c r="IDL104" s="32"/>
      <c r="IDM104" s="32"/>
      <c r="IDN104" s="32"/>
      <c r="IDO104" s="32"/>
      <c r="IDP104" s="32"/>
      <c r="IDQ104" s="32"/>
      <c r="IDR104" s="32"/>
      <c r="IDS104" s="32"/>
      <c r="IDT104" s="32"/>
      <c r="IDU104" s="32"/>
      <c r="IDV104" s="32"/>
      <c r="IDW104" s="32"/>
      <c r="IDX104" s="32"/>
      <c r="IDY104" s="32"/>
      <c r="IDZ104" s="32"/>
      <c r="IEA104" s="31"/>
      <c r="IEB104" s="32"/>
      <c r="IEC104" s="32"/>
      <c r="IED104" s="32"/>
      <c r="IEE104" s="32"/>
      <c r="IEF104" s="32"/>
      <c r="IEG104" s="32"/>
      <c r="IEH104" s="32"/>
      <c r="IEI104" s="32"/>
      <c r="IEJ104" s="32"/>
      <c r="IEK104" s="32"/>
      <c r="IEL104" s="32"/>
      <c r="IEM104" s="32"/>
      <c r="IEN104" s="32"/>
      <c r="IEO104" s="32"/>
      <c r="IEP104" s="32"/>
      <c r="IEQ104" s="32"/>
      <c r="IER104" s="32"/>
      <c r="IES104" s="32"/>
      <c r="IET104" s="32"/>
      <c r="IEU104" s="32"/>
      <c r="IEV104" s="32"/>
      <c r="IEW104" s="32"/>
      <c r="IEX104" s="32"/>
      <c r="IEY104" s="32"/>
      <c r="IEZ104" s="32"/>
      <c r="IFA104" s="31"/>
      <c r="IFB104" s="32"/>
      <c r="IFC104" s="32"/>
      <c r="IFD104" s="32"/>
      <c r="IFE104" s="32"/>
      <c r="IFF104" s="32"/>
      <c r="IFG104" s="32"/>
      <c r="IFH104" s="32"/>
      <c r="IFI104" s="32"/>
      <c r="IFJ104" s="32"/>
      <c r="IFK104" s="32"/>
      <c r="IFL104" s="32"/>
      <c r="IFM104" s="32"/>
      <c r="IFN104" s="32"/>
      <c r="IFO104" s="32"/>
      <c r="IFP104" s="32"/>
      <c r="IFQ104" s="32"/>
      <c r="IFR104" s="32"/>
      <c r="IFS104" s="32"/>
      <c r="IFT104" s="32"/>
      <c r="IFU104" s="32"/>
      <c r="IFV104" s="32"/>
      <c r="IFW104" s="32"/>
      <c r="IFX104" s="32"/>
      <c r="IFY104" s="32"/>
      <c r="IFZ104" s="32"/>
      <c r="IGA104" s="31"/>
      <c r="IGB104" s="32"/>
      <c r="IGC104" s="32"/>
      <c r="IGD104" s="32"/>
      <c r="IGE104" s="32"/>
      <c r="IGF104" s="32"/>
      <c r="IGG104" s="32"/>
      <c r="IGH104" s="32"/>
      <c r="IGI104" s="32"/>
      <c r="IGJ104" s="32"/>
      <c r="IGK104" s="32"/>
      <c r="IGL104" s="32"/>
      <c r="IGM104" s="32"/>
      <c r="IGN104" s="32"/>
      <c r="IGO104" s="32"/>
      <c r="IGP104" s="32"/>
      <c r="IGQ104" s="32"/>
      <c r="IGR104" s="32"/>
      <c r="IGS104" s="32"/>
      <c r="IGT104" s="32"/>
      <c r="IGU104" s="32"/>
      <c r="IGV104" s="32"/>
      <c r="IGW104" s="32"/>
      <c r="IGX104" s="32"/>
      <c r="IGY104" s="32"/>
      <c r="IGZ104" s="32"/>
      <c r="IHA104" s="31"/>
      <c r="IHB104" s="32"/>
      <c r="IHC104" s="32"/>
      <c r="IHD104" s="32"/>
      <c r="IHE104" s="32"/>
      <c r="IHF104" s="32"/>
      <c r="IHG104" s="32"/>
      <c r="IHH104" s="32"/>
      <c r="IHI104" s="32"/>
      <c r="IHJ104" s="32"/>
      <c r="IHK104" s="32"/>
      <c r="IHL104" s="32"/>
      <c r="IHM104" s="32"/>
      <c r="IHN104" s="32"/>
      <c r="IHO104" s="32"/>
      <c r="IHP104" s="32"/>
      <c r="IHQ104" s="32"/>
      <c r="IHR104" s="32"/>
      <c r="IHS104" s="32"/>
      <c r="IHT104" s="32"/>
      <c r="IHU104" s="32"/>
      <c r="IHV104" s="32"/>
      <c r="IHW104" s="32"/>
      <c r="IHX104" s="32"/>
      <c r="IHY104" s="32"/>
      <c r="IHZ104" s="32"/>
      <c r="IIA104" s="31"/>
      <c r="IIB104" s="32"/>
      <c r="IIC104" s="32"/>
      <c r="IID104" s="32"/>
      <c r="IIE104" s="32"/>
      <c r="IIF104" s="32"/>
      <c r="IIG104" s="32"/>
      <c r="IIH104" s="32"/>
      <c r="III104" s="32"/>
      <c r="IIJ104" s="32"/>
      <c r="IIK104" s="32"/>
      <c r="IIL104" s="32"/>
      <c r="IIM104" s="32"/>
      <c r="IIN104" s="32"/>
      <c r="IIO104" s="32"/>
      <c r="IIP104" s="32"/>
      <c r="IIQ104" s="32"/>
      <c r="IIR104" s="32"/>
      <c r="IIS104" s="32"/>
      <c r="IIT104" s="32"/>
      <c r="IIU104" s="32"/>
      <c r="IIV104" s="32"/>
      <c r="IIW104" s="32"/>
      <c r="IIX104" s="32"/>
      <c r="IIY104" s="32"/>
      <c r="IIZ104" s="32"/>
      <c r="IJA104" s="31"/>
      <c r="IJB104" s="32"/>
      <c r="IJC104" s="32"/>
      <c r="IJD104" s="32"/>
      <c r="IJE104" s="32"/>
      <c r="IJF104" s="32"/>
      <c r="IJG104" s="32"/>
      <c r="IJH104" s="32"/>
      <c r="IJI104" s="32"/>
      <c r="IJJ104" s="32"/>
      <c r="IJK104" s="32"/>
      <c r="IJL104" s="32"/>
      <c r="IJM104" s="32"/>
      <c r="IJN104" s="32"/>
      <c r="IJO104" s="32"/>
      <c r="IJP104" s="32"/>
      <c r="IJQ104" s="32"/>
      <c r="IJR104" s="32"/>
      <c r="IJS104" s="32"/>
      <c r="IJT104" s="32"/>
      <c r="IJU104" s="32"/>
      <c r="IJV104" s="32"/>
      <c r="IJW104" s="32"/>
      <c r="IJX104" s="32"/>
      <c r="IJY104" s="32"/>
      <c r="IJZ104" s="32"/>
      <c r="IKA104" s="31"/>
      <c r="IKB104" s="32"/>
      <c r="IKC104" s="32"/>
      <c r="IKD104" s="32"/>
      <c r="IKE104" s="32"/>
      <c r="IKF104" s="32"/>
      <c r="IKG104" s="32"/>
      <c r="IKH104" s="32"/>
      <c r="IKI104" s="32"/>
      <c r="IKJ104" s="32"/>
      <c r="IKK104" s="32"/>
      <c r="IKL104" s="32"/>
      <c r="IKM104" s="32"/>
      <c r="IKN104" s="32"/>
      <c r="IKO104" s="32"/>
      <c r="IKP104" s="32"/>
      <c r="IKQ104" s="32"/>
      <c r="IKR104" s="32"/>
      <c r="IKS104" s="32"/>
      <c r="IKT104" s="32"/>
      <c r="IKU104" s="32"/>
      <c r="IKV104" s="32"/>
      <c r="IKW104" s="32"/>
      <c r="IKX104" s="32"/>
      <c r="IKY104" s="32"/>
      <c r="IKZ104" s="32"/>
      <c r="ILA104" s="31"/>
      <c r="ILB104" s="32"/>
      <c r="ILC104" s="32"/>
      <c r="ILD104" s="32"/>
      <c r="ILE104" s="32"/>
      <c r="ILF104" s="32"/>
      <c r="ILG104" s="32"/>
      <c r="ILH104" s="32"/>
      <c r="ILI104" s="32"/>
      <c r="ILJ104" s="32"/>
      <c r="ILK104" s="32"/>
      <c r="ILL104" s="32"/>
      <c r="ILM104" s="32"/>
      <c r="ILN104" s="32"/>
      <c r="ILO104" s="32"/>
      <c r="ILP104" s="32"/>
      <c r="ILQ104" s="32"/>
      <c r="ILR104" s="32"/>
      <c r="ILS104" s="32"/>
      <c r="ILT104" s="32"/>
      <c r="ILU104" s="32"/>
      <c r="ILV104" s="32"/>
      <c r="ILW104" s="32"/>
      <c r="ILX104" s="32"/>
      <c r="ILY104" s="32"/>
      <c r="ILZ104" s="32"/>
      <c r="IMA104" s="31"/>
      <c r="IMB104" s="32"/>
      <c r="IMC104" s="32"/>
      <c r="IMD104" s="32"/>
      <c r="IME104" s="32"/>
      <c r="IMF104" s="32"/>
      <c r="IMG104" s="32"/>
      <c r="IMH104" s="32"/>
      <c r="IMI104" s="32"/>
      <c r="IMJ104" s="32"/>
      <c r="IMK104" s="32"/>
      <c r="IML104" s="32"/>
      <c r="IMM104" s="32"/>
      <c r="IMN104" s="32"/>
      <c r="IMO104" s="32"/>
      <c r="IMP104" s="32"/>
      <c r="IMQ104" s="32"/>
      <c r="IMR104" s="32"/>
      <c r="IMS104" s="32"/>
      <c r="IMT104" s="32"/>
      <c r="IMU104" s="32"/>
      <c r="IMV104" s="32"/>
      <c r="IMW104" s="32"/>
      <c r="IMX104" s="32"/>
      <c r="IMY104" s="32"/>
      <c r="IMZ104" s="32"/>
      <c r="INA104" s="31"/>
      <c r="INB104" s="32"/>
      <c r="INC104" s="32"/>
      <c r="IND104" s="32"/>
      <c r="INE104" s="32"/>
      <c r="INF104" s="32"/>
      <c r="ING104" s="32"/>
      <c r="INH104" s="32"/>
      <c r="INI104" s="32"/>
      <c r="INJ104" s="32"/>
      <c r="INK104" s="32"/>
      <c r="INL104" s="32"/>
      <c r="INM104" s="32"/>
      <c r="INN104" s="32"/>
      <c r="INO104" s="32"/>
      <c r="INP104" s="32"/>
      <c r="INQ104" s="32"/>
      <c r="INR104" s="32"/>
      <c r="INS104" s="32"/>
      <c r="INT104" s="32"/>
      <c r="INU104" s="32"/>
      <c r="INV104" s="32"/>
      <c r="INW104" s="32"/>
      <c r="INX104" s="32"/>
      <c r="INY104" s="32"/>
      <c r="INZ104" s="32"/>
      <c r="IOA104" s="31"/>
      <c r="IOB104" s="32"/>
      <c r="IOC104" s="32"/>
      <c r="IOD104" s="32"/>
      <c r="IOE104" s="32"/>
      <c r="IOF104" s="32"/>
      <c r="IOG104" s="32"/>
      <c r="IOH104" s="32"/>
      <c r="IOI104" s="32"/>
      <c r="IOJ104" s="32"/>
      <c r="IOK104" s="32"/>
      <c r="IOL104" s="32"/>
      <c r="IOM104" s="32"/>
      <c r="ION104" s="32"/>
      <c r="IOO104" s="32"/>
      <c r="IOP104" s="32"/>
      <c r="IOQ104" s="32"/>
      <c r="IOR104" s="32"/>
      <c r="IOS104" s="32"/>
      <c r="IOT104" s="32"/>
      <c r="IOU104" s="32"/>
      <c r="IOV104" s="32"/>
      <c r="IOW104" s="32"/>
      <c r="IOX104" s="32"/>
      <c r="IOY104" s="32"/>
      <c r="IOZ104" s="32"/>
      <c r="IPA104" s="31"/>
      <c r="IPB104" s="32"/>
      <c r="IPC104" s="32"/>
      <c r="IPD104" s="32"/>
      <c r="IPE104" s="32"/>
      <c r="IPF104" s="32"/>
      <c r="IPG104" s="32"/>
      <c r="IPH104" s="32"/>
      <c r="IPI104" s="32"/>
      <c r="IPJ104" s="32"/>
      <c r="IPK104" s="32"/>
      <c r="IPL104" s="32"/>
      <c r="IPM104" s="32"/>
      <c r="IPN104" s="32"/>
      <c r="IPO104" s="32"/>
      <c r="IPP104" s="32"/>
      <c r="IPQ104" s="32"/>
      <c r="IPR104" s="32"/>
      <c r="IPS104" s="32"/>
      <c r="IPT104" s="32"/>
      <c r="IPU104" s="32"/>
      <c r="IPV104" s="32"/>
      <c r="IPW104" s="32"/>
      <c r="IPX104" s="32"/>
      <c r="IPY104" s="32"/>
      <c r="IPZ104" s="32"/>
      <c r="IQA104" s="31"/>
      <c r="IQB104" s="32"/>
      <c r="IQC104" s="32"/>
      <c r="IQD104" s="32"/>
      <c r="IQE104" s="32"/>
      <c r="IQF104" s="32"/>
      <c r="IQG104" s="32"/>
      <c r="IQH104" s="32"/>
      <c r="IQI104" s="32"/>
      <c r="IQJ104" s="32"/>
      <c r="IQK104" s="32"/>
      <c r="IQL104" s="32"/>
      <c r="IQM104" s="32"/>
      <c r="IQN104" s="32"/>
      <c r="IQO104" s="32"/>
      <c r="IQP104" s="32"/>
      <c r="IQQ104" s="32"/>
      <c r="IQR104" s="32"/>
      <c r="IQS104" s="32"/>
      <c r="IQT104" s="32"/>
      <c r="IQU104" s="32"/>
      <c r="IQV104" s="32"/>
      <c r="IQW104" s="32"/>
      <c r="IQX104" s="32"/>
      <c r="IQY104" s="32"/>
      <c r="IQZ104" s="32"/>
      <c r="IRA104" s="31"/>
      <c r="IRB104" s="32"/>
      <c r="IRC104" s="32"/>
      <c r="IRD104" s="32"/>
      <c r="IRE104" s="32"/>
      <c r="IRF104" s="32"/>
      <c r="IRG104" s="32"/>
      <c r="IRH104" s="32"/>
      <c r="IRI104" s="32"/>
      <c r="IRJ104" s="32"/>
      <c r="IRK104" s="32"/>
      <c r="IRL104" s="32"/>
      <c r="IRM104" s="32"/>
      <c r="IRN104" s="32"/>
      <c r="IRO104" s="32"/>
      <c r="IRP104" s="32"/>
      <c r="IRQ104" s="32"/>
      <c r="IRR104" s="32"/>
      <c r="IRS104" s="32"/>
      <c r="IRT104" s="32"/>
      <c r="IRU104" s="32"/>
      <c r="IRV104" s="32"/>
      <c r="IRW104" s="32"/>
      <c r="IRX104" s="32"/>
      <c r="IRY104" s="32"/>
      <c r="IRZ104" s="32"/>
      <c r="ISA104" s="31"/>
      <c r="ISB104" s="32"/>
      <c r="ISC104" s="32"/>
      <c r="ISD104" s="32"/>
      <c r="ISE104" s="32"/>
      <c r="ISF104" s="32"/>
      <c r="ISG104" s="32"/>
      <c r="ISH104" s="32"/>
      <c r="ISI104" s="32"/>
      <c r="ISJ104" s="32"/>
      <c r="ISK104" s="32"/>
      <c r="ISL104" s="32"/>
      <c r="ISM104" s="32"/>
      <c r="ISN104" s="32"/>
      <c r="ISO104" s="32"/>
      <c r="ISP104" s="32"/>
      <c r="ISQ104" s="32"/>
      <c r="ISR104" s="32"/>
      <c r="ISS104" s="32"/>
      <c r="IST104" s="32"/>
      <c r="ISU104" s="32"/>
      <c r="ISV104" s="32"/>
      <c r="ISW104" s="32"/>
      <c r="ISX104" s="32"/>
      <c r="ISY104" s="32"/>
      <c r="ISZ104" s="32"/>
      <c r="ITA104" s="31"/>
      <c r="ITB104" s="32"/>
      <c r="ITC104" s="32"/>
      <c r="ITD104" s="32"/>
      <c r="ITE104" s="32"/>
      <c r="ITF104" s="32"/>
      <c r="ITG104" s="32"/>
      <c r="ITH104" s="32"/>
      <c r="ITI104" s="32"/>
      <c r="ITJ104" s="32"/>
      <c r="ITK104" s="32"/>
      <c r="ITL104" s="32"/>
      <c r="ITM104" s="32"/>
      <c r="ITN104" s="32"/>
      <c r="ITO104" s="32"/>
      <c r="ITP104" s="32"/>
      <c r="ITQ104" s="32"/>
      <c r="ITR104" s="32"/>
      <c r="ITS104" s="32"/>
      <c r="ITT104" s="32"/>
      <c r="ITU104" s="32"/>
      <c r="ITV104" s="32"/>
      <c r="ITW104" s="32"/>
      <c r="ITX104" s="32"/>
      <c r="ITY104" s="32"/>
      <c r="ITZ104" s="32"/>
      <c r="IUA104" s="31"/>
      <c r="IUB104" s="32"/>
      <c r="IUC104" s="32"/>
      <c r="IUD104" s="32"/>
      <c r="IUE104" s="32"/>
      <c r="IUF104" s="32"/>
      <c r="IUG104" s="32"/>
      <c r="IUH104" s="32"/>
      <c r="IUI104" s="32"/>
      <c r="IUJ104" s="32"/>
      <c r="IUK104" s="32"/>
      <c r="IUL104" s="32"/>
      <c r="IUM104" s="32"/>
      <c r="IUN104" s="32"/>
      <c r="IUO104" s="32"/>
      <c r="IUP104" s="32"/>
      <c r="IUQ104" s="32"/>
      <c r="IUR104" s="32"/>
      <c r="IUS104" s="32"/>
      <c r="IUT104" s="32"/>
      <c r="IUU104" s="32"/>
      <c r="IUV104" s="32"/>
      <c r="IUW104" s="32"/>
      <c r="IUX104" s="32"/>
      <c r="IUY104" s="32"/>
      <c r="IUZ104" s="32"/>
      <c r="IVA104" s="31"/>
      <c r="IVB104" s="32"/>
      <c r="IVC104" s="32"/>
      <c r="IVD104" s="32"/>
      <c r="IVE104" s="32"/>
      <c r="IVF104" s="32"/>
      <c r="IVG104" s="32"/>
      <c r="IVH104" s="32"/>
      <c r="IVI104" s="32"/>
      <c r="IVJ104" s="32"/>
      <c r="IVK104" s="32"/>
      <c r="IVL104" s="32"/>
      <c r="IVM104" s="32"/>
      <c r="IVN104" s="32"/>
      <c r="IVO104" s="32"/>
      <c r="IVP104" s="32"/>
      <c r="IVQ104" s="32"/>
      <c r="IVR104" s="32"/>
      <c r="IVS104" s="32"/>
      <c r="IVT104" s="32"/>
      <c r="IVU104" s="32"/>
      <c r="IVV104" s="32"/>
      <c r="IVW104" s="32"/>
      <c r="IVX104" s="32"/>
      <c r="IVY104" s="32"/>
      <c r="IVZ104" s="32"/>
      <c r="IWA104" s="31"/>
      <c r="IWB104" s="32"/>
      <c r="IWC104" s="32"/>
      <c r="IWD104" s="32"/>
      <c r="IWE104" s="32"/>
      <c r="IWF104" s="32"/>
      <c r="IWG104" s="32"/>
      <c r="IWH104" s="32"/>
      <c r="IWI104" s="32"/>
      <c r="IWJ104" s="32"/>
      <c r="IWK104" s="32"/>
      <c r="IWL104" s="32"/>
      <c r="IWM104" s="32"/>
      <c r="IWN104" s="32"/>
      <c r="IWO104" s="32"/>
      <c r="IWP104" s="32"/>
      <c r="IWQ104" s="32"/>
      <c r="IWR104" s="32"/>
      <c r="IWS104" s="32"/>
      <c r="IWT104" s="32"/>
      <c r="IWU104" s="32"/>
      <c r="IWV104" s="32"/>
      <c r="IWW104" s="32"/>
      <c r="IWX104" s="32"/>
      <c r="IWY104" s="32"/>
      <c r="IWZ104" s="32"/>
      <c r="IXA104" s="31"/>
      <c r="IXB104" s="32"/>
      <c r="IXC104" s="32"/>
      <c r="IXD104" s="32"/>
      <c r="IXE104" s="32"/>
      <c r="IXF104" s="32"/>
      <c r="IXG104" s="32"/>
      <c r="IXH104" s="32"/>
      <c r="IXI104" s="32"/>
      <c r="IXJ104" s="32"/>
      <c r="IXK104" s="32"/>
      <c r="IXL104" s="32"/>
      <c r="IXM104" s="32"/>
      <c r="IXN104" s="32"/>
      <c r="IXO104" s="32"/>
      <c r="IXP104" s="32"/>
      <c r="IXQ104" s="32"/>
      <c r="IXR104" s="32"/>
      <c r="IXS104" s="32"/>
      <c r="IXT104" s="32"/>
      <c r="IXU104" s="32"/>
      <c r="IXV104" s="32"/>
      <c r="IXW104" s="32"/>
      <c r="IXX104" s="32"/>
      <c r="IXY104" s="32"/>
      <c r="IXZ104" s="32"/>
      <c r="IYA104" s="31"/>
      <c r="IYB104" s="32"/>
      <c r="IYC104" s="32"/>
      <c r="IYD104" s="32"/>
      <c r="IYE104" s="32"/>
      <c r="IYF104" s="32"/>
      <c r="IYG104" s="32"/>
      <c r="IYH104" s="32"/>
      <c r="IYI104" s="32"/>
      <c r="IYJ104" s="32"/>
      <c r="IYK104" s="32"/>
      <c r="IYL104" s="32"/>
      <c r="IYM104" s="32"/>
      <c r="IYN104" s="32"/>
      <c r="IYO104" s="32"/>
      <c r="IYP104" s="32"/>
      <c r="IYQ104" s="32"/>
      <c r="IYR104" s="32"/>
      <c r="IYS104" s="32"/>
      <c r="IYT104" s="32"/>
      <c r="IYU104" s="32"/>
      <c r="IYV104" s="32"/>
      <c r="IYW104" s="32"/>
      <c r="IYX104" s="32"/>
      <c r="IYY104" s="32"/>
      <c r="IYZ104" s="32"/>
      <c r="IZA104" s="31"/>
      <c r="IZB104" s="32"/>
      <c r="IZC104" s="32"/>
      <c r="IZD104" s="32"/>
      <c r="IZE104" s="32"/>
      <c r="IZF104" s="32"/>
      <c r="IZG104" s="32"/>
      <c r="IZH104" s="32"/>
      <c r="IZI104" s="32"/>
      <c r="IZJ104" s="32"/>
      <c r="IZK104" s="32"/>
      <c r="IZL104" s="32"/>
      <c r="IZM104" s="32"/>
      <c r="IZN104" s="32"/>
      <c r="IZO104" s="32"/>
      <c r="IZP104" s="32"/>
      <c r="IZQ104" s="32"/>
      <c r="IZR104" s="32"/>
      <c r="IZS104" s="32"/>
      <c r="IZT104" s="32"/>
      <c r="IZU104" s="32"/>
      <c r="IZV104" s="32"/>
      <c r="IZW104" s="32"/>
      <c r="IZX104" s="32"/>
      <c r="IZY104" s="32"/>
      <c r="IZZ104" s="32"/>
      <c r="JAA104" s="31"/>
      <c r="JAB104" s="32"/>
      <c r="JAC104" s="32"/>
      <c r="JAD104" s="32"/>
      <c r="JAE104" s="32"/>
      <c r="JAF104" s="32"/>
      <c r="JAG104" s="32"/>
      <c r="JAH104" s="32"/>
      <c r="JAI104" s="32"/>
      <c r="JAJ104" s="32"/>
      <c r="JAK104" s="32"/>
      <c r="JAL104" s="32"/>
      <c r="JAM104" s="32"/>
      <c r="JAN104" s="32"/>
      <c r="JAO104" s="32"/>
      <c r="JAP104" s="32"/>
      <c r="JAQ104" s="32"/>
      <c r="JAR104" s="32"/>
      <c r="JAS104" s="32"/>
      <c r="JAT104" s="32"/>
      <c r="JAU104" s="32"/>
      <c r="JAV104" s="32"/>
      <c r="JAW104" s="32"/>
      <c r="JAX104" s="32"/>
      <c r="JAY104" s="32"/>
      <c r="JAZ104" s="32"/>
      <c r="JBA104" s="31"/>
      <c r="JBB104" s="32"/>
      <c r="JBC104" s="32"/>
      <c r="JBD104" s="32"/>
      <c r="JBE104" s="32"/>
      <c r="JBF104" s="32"/>
      <c r="JBG104" s="32"/>
      <c r="JBH104" s="32"/>
      <c r="JBI104" s="32"/>
      <c r="JBJ104" s="32"/>
      <c r="JBK104" s="32"/>
      <c r="JBL104" s="32"/>
      <c r="JBM104" s="32"/>
      <c r="JBN104" s="32"/>
      <c r="JBO104" s="32"/>
      <c r="JBP104" s="32"/>
      <c r="JBQ104" s="32"/>
      <c r="JBR104" s="32"/>
      <c r="JBS104" s="32"/>
      <c r="JBT104" s="32"/>
      <c r="JBU104" s="32"/>
      <c r="JBV104" s="32"/>
      <c r="JBW104" s="32"/>
      <c r="JBX104" s="32"/>
      <c r="JBY104" s="32"/>
      <c r="JBZ104" s="32"/>
      <c r="JCA104" s="31"/>
      <c r="JCB104" s="32"/>
      <c r="JCC104" s="32"/>
      <c r="JCD104" s="32"/>
      <c r="JCE104" s="32"/>
      <c r="JCF104" s="32"/>
      <c r="JCG104" s="32"/>
      <c r="JCH104" s="32"/>
      <c r="JCI104" s="32"/>
      <c r="JCJ104" s="32"/>
      <c r="JCK104" s="32"/>
      <c r="JCL104" s="32"/>
      <c r="JCM104" s="32"/>
      <c r="JCN104" s="32"/>
      <c r="JCO104" s="32"/>
      <c r="JCP104" s="32"/>
      <c r="JCQ104" s="32"/>
      <c r="JCR104" s="32"/>
      <c r="JCS104" s="32"/>
      <c r="JCT104" s="32"/>
      <c r="JCU104" s="32"/>
      <c r="JCV104" s="32"/>
      <c r="JCW104" s="32"/>
      <c r="JCX104" s="32"/>
      <c r="JCY104" s="32"/>
      <c r="JCZ104" s="32"/>
      <c r="JDA104" s="31"/>
      <c r="JDB104" s="32"/>
      <c r="JDC104" s="32"/>
      <c r="JDD104" s="32"/>
      <c r="JDE104" s="32"/>
      <c r="JDF104" s="32"/>
      <c r="JDG104" s="32"/>
      <c r="JDH104" s="32"/>
      <c r="JDI104" s="32"/>
      <c r="JDJ104" s="32"/>
      <c r="JDK104" s="32"/>
      <c r="JDL104" s="32"/>
      <c r="JDM104" s="32"/>
      <c r="JDN104" s="32"/>
      <c r="JDO104" s="32"/>
      <c r="JDP104" s="32"/>
      <c r="JDQ104" s="32"/>
      <c r="JDR104" s="32"/>
      <c r="JDS104" s="32"/>
      <c r="JDT104" s="32"/>
      <c r="JDU104" s="32"/>
      <c r="JDV104" s="32"/>
      <c r="JDW104" s="32"/>
      <c r="JDX104" s="32"/>
      <c r="JDY104" s="32"/>
      <c r="JDZ104" s="32"/>
      <c r="JEA104" s="31"/>
      <c r="JEB104" s="32"/>
      <c r="JEC104" s="32"/>
      <c r="JED104" s="32"/>
      <c r="JEE104" s="32"/>
      <c r="JEF104" s="32"/>
      <c r="JEG104" s="32"/>
      <c r="JEH104" s="32"/>
      <c r="JEI104" s="32"/>
      <c r="JEJ104" s="32"/>
      <c r="JEK104" s="32"/>
      <c r="JEL104" s="32"/>
      <c r="JEM104" s="32"/>
      <c r="JEN104" s="32"/>
      <c r="JEO104" s="32"/>
      <c r="JEP104" s="32"/>
      <c r="JEQ104" s="32"/>
      <c r="JER104" s="32"/>
      <c r="JES104" s="32"/>
      <c r="JET104" s="32"/>
      <c r="JEU104" s="32"/>
      <c r="JEV104" s="32"/>
      <c r="JEW104" s="32"/>
      <c r="JEX104" s="32"/>
      <c r="JEY104" s="32"/>
      <c r="JEZ104" s="32"/>
      <c r="JFA104" s="31"/>
      <c r="JFB104" s="32"/>
      <c r="JFC104" s="32"/>
      <c r="JFD104" s="32"/>
      <c r="JFE104" s="32"/>
      <c r="JFF104" s="32"/>
      <c r="JFG104" s="32"/>
      <c r="JFH104" s="32"/>
      <c r="JFI104" s="32"/>
      <c r="JFJ104" s="32"/>
      <c r="JFK104" s="32"/>
      <c r="JFL104" s="32"/>
      <c r="JFM104" s="32"/>
      <c r="JFN104" s="32"/>
      <c r="JFO104" s="32"/>
      <c r="JFP104" s="32"/>
      <c r="JFQ104" s="32"/>
      <c r="JFR104" s="32"/>
      <c r="JFS104" s="32"/>
      <c r="JFT104" s="32"/>
      <c r="JFU104" s="32"/>
      <c r="JFV104" s="32"/>
      <c r="JFW104" s="32"/>
      <c r="JFX104" s="32"/>
      <c r="JFY104" s="32"/>
      <c r="JFZ104" s="32"/>
      <c r="JGA104" s="31"/>
      <c r="JGB104" s="32"/>
      <c r="JGC104" s="32"/>
      <c r="JGD104" s="32"/>
      <c r="JGE104" s="32"/>
      <c r="JGF104" s="32"/>
      <c r="JGG104" s="32"/>
      <c r="JGH104" s="32"/>
      <c r="JGI104" s="32"/>
      <c r="JGJ104" s="32"/>
      <c r="JGK104" s="32"/>
      <c r="JGL104" s="32"/>
      <c r="JGM104" s="32"/>
      <c r="JGN104" s="32"/>
      <c r="JGO104" s="32"/>
      <c r="JGP104" s="32"/>
      <c r="JGQ104" s="32"/>
      <c r="JGR104" s="32"/>
      <c r="JGS104" s="32"/>
      <c r="JGT104" s="32"/>
      <c r="JGU104" s="32"/>
      <c r="JGV104" s="32"/>
      <c r="JGW104" s="32"/>
      <c r="JGX104" s="32"/>
      <c r="JGY104" s="32"/>
      <c r="JGZ104" s="32"/>
      <c r="JHA104" s="31"/>
      <c r="JHB104" s="32"/>
      <c r="JHC104" s="32"/>
      <c r="JHD104" s="32"/>
      <c r="JHE104" s="32"/>
      <c r="JHF104" s="32"/>
      <c r="JHG104" s="32"/>
      <c r="JHH104" s="32"/>
      <c r="JHI104" s="32"/>
      <c r="JHJ104" s="32"/>
      <c r="JHK104" s="32"/>
      <c r="JHL104" s="32"/>
      <c r="JHM104" s="32"/>
      <c r="JHN104" s="32"/>
      <c r="JHO104" s="32"/>
      <c r="JHP104" s="32"/>
      <c r="JHQ104" s="32"/>
      <c r="JHR104" s="32"/>
      <c r="JHS104" s="32"/>
      <c r="JHT104" s="32"/>
      <c r="JHU104" s="32"/>
      <c r="JHV104" s="32"/>
      <c r="JHW104" s="32"/>
      <c r="JHX104" s="32"/>
      <c r="JHY104" s="32"/>
      <c r="JHZ104" s="32"/>
      <c r="JIA104" s="31"/>
      <c r="JIB104" s="32"/>
      <c r="JIC104" s="32"/>
      <c r="JID104" s="32"/>
      <c r="JIE104" s="32"/>
      <c r="JIF104" s="32"/>
      <c r="JIG104" s="32"/>
      <c r="JIH104" s="32"/>
      <c r="JII104" s="32"/>
      <c r="JIJ104" s="32"/>
      <c r="JIK104" s="32"/>
      <c r="JIL104" s="32"/>
      <c r="JIM104" s="32"/>
      <c r="JIN104" s="32"/>
      <c r="JIO104" s="32"/>
      <c r="JIP104" s="32"/>
      <c r="JIQ104" s="32"/>
      <c r="JIR104" s="32"/>
      <c r="JIS104" s="32"/>
      <c r="JIT104" s="32"/>
      <c r="JIU104" s="32"/>
      <c r="JIV104" s="32"/>
      <c r="JIW104" s="32"/>
      <c r="JIX104" s="32"/>
      <c r="JIY104" s="32"/>
      <c r="JIZ104" s="32"/>
      <c r="JJA104" s="31"/>
      <c r="JJB104" s="32"/>
      <c r="JJC104" s="32"/>
      <c r="JJD104" s="32"/>
      <c r="JJE104" s="32"/>
      <c r="JJF104" s="32"/>
      <c r="JJG104" s="32"/>
      <c r="JJH104" s="32"/>
      <c r="JJI104" s="32"/>
      <c r="JJJ104" s="32"/>
      <c r="JJK104" s="32"/>
      <c r="JJL104" s="32"/>
      <c r="JJM104" s="32"/>
      <c r="JJN104" s="32"/>
      <c r="JJO104" s="32"/>
      <c r="JJP104" s="32"/>
      <c r="JJQ104" s="32"/>
      <c r="JJR104" s="32"/>
      <c r="JJS104" s="32"/>
      <c r="JJT104" s="32"/>
      <c r="JJU104" s="32"/>
      <c r="JJV104" s="32"/>
      <c r="JJW104" s="32"/>
      <c r="JJX104" s="32"/>
      <c r="JJY104" s="32"/>
      <c r="JJZ104" s="32"/>
      <c r="JKA104" s="31"/>
      <c r="JKB104" s="32"/>
      <c r="JKC104" s="32"/>
      <c r="JKD104" s="32"/>
      <c r="JKE104" s="32"/>
      <c r="JKF104" s="32"/>
      <c r="JKG104" s="32"/>
      <c r="JKH104" s="32"/>
      <c r="JKI104" s="32"/>
      <c r="JKJ104" s="32"/>
      <c r="JKK104" s="32"/>
      <c r="JKL104" s="32"/>
      <c r="JKM104" s="32"/>
      <c r="JKN104" s="32"/>
      <c r="JKO104" s="32"/>
      <c r="JKP104" s="32"/>
      <c r="JKQ104" s="32"/>
      <c r="JKR104" s="32"/>
      <c r="JKS104" s="32"/>
      <c r="JKT104" s="32"/>
      <c r="JKU104" s="32"/>
      <c r="JKV104" s="32"/>
      <c r="JKW104" s="32"/>
      <c r="JKX104" s="32"/>
      <c r="JKY104" s="32"/>
      <c r="JKZ104" s="32"/>
      <c r="JLA104" s="31"/>
      <c r="JLB104" s="32"/>
      <c r="JLC104" s="32"/>
      <c r="JLD104" s="32"/>
      <c r="JLE104" s="32"/>
      <c r="JLF104" s="32"/>
      <c r="JLG104" s="32"/>
      <c r="JLH104" s="32"/>
      <c r="JLI104" s="32"/>
      <c r="JLJ104" s="32"/>
      <c r="JLK104" s="32"/>
      <c r="JLL104" s="32"/>
      <c r="JLM104" s="32"/>
      <c r="JLN104" s="32"/>
      <c r="JLO104" s="32"/>
      <c r="JLP104" s="32"/>
      <c r="JLQ104" s="32"/>
      <c r="JLR104" s="32"/>
      <c r="JLS104" s="32"/>
      <c r="JLT104" s="32"/>
      <c r="JLU104" s="32"/>
      <c r="JLV104" s="32"/>
      <c r="JLW104" s="32"/>
      <c r="JLX104" s="32"/>
      <c r="JLY104" s="32"/>
      <c r="JLZ104" s="32"/>
      <c r="JMA104" s="31"/>
      <c r="JMB104" s="32"/>
      <c r="JMC104" s="32"/>
      <c r="JMD104" s="32"/>
      <c r="JME104" s="32"/>
      <c r="JMF104" s="32"/>
      <c r="JMG104" s="32"/>
      <c r="JMH104" s="32"/>
      <c r="JMI104" s="32"/>
      <c r="JMJ104" s="32"/>
      <c r="JMK104" s="32"/>
      <c r="JML104" s="32"/>
      <c r="JMM104" s="32"/>
      <c r="JMN104" s="32"/>
      <c r="JMO104" s="32"/>
      <c r="JMP104" s="32"/>
      <c r="JMQ104" s="32"/>
      <c r="JMR104" s="32"/>
      <c r="JMS104" s="32"/>
      <c r="JMT104" s="32"/>
      <c r="JMU104" s="32"/>
      <c r="JMV104" s="32"/>
      <c r="JMW104" s="32"/>
      <c r="JMX104" s="32"/>
      <c r="JMY104" s="32"/>
      <c r="JMZ104" s="32"/>
      <c r="JNA104" s="31"/>
      <c r="JNB104" s="32"/>
      <c r="JNC104" s="32"/>
      <c r="JND104" s="32"/>
      <c r="JNE104" s="32"/>
      <c r="JNF104" s="32"/>
      <c r="JNG104" s="32"/>
      <c r="JNH104" s="32"/>
      <c r="JNI104" s="32"/>
      <c r="JNJ104" s="32"/>
      <c r="JNK104" s="32"/>
      <c r="JNL104" s="32"/>
      <c r="JNM104" s="32"/>
      <c r="JNN104" s="32"/>
      <c r="JNO104" s="32"/>
      <c r="JNP104" s="32"/>
      <c r="JNQ104" s="32"/>
      <c r="JNR104" s="32"/>
      <c r="JNS104" s="32"/>
      <c r="JNT104" s="32"/>
      <c r="JNU104" s="32"/>
      <c r="JNV104" s="32"/>
      <c r="JNW104" s="32"/>
      <c r="JNX104" s="32"/>
      <c r="JNY104" s="32"/>
      <c r="JNZ104" s="32"/>
      <c r="JOA104" s="31"/>
      <c r="JOB104" s="32"/>
      <c r="JOC104" s="32"/>
      <c r="JOD104" s="32"/>
      <c r="JOE104" s="32"/>
      <c r="JOF104" s="32"/>
      <c r="JOG104" s="32"/>
      <c r="JOH104" s="32"/>
      <c r="JOI104" s="32"/>
      <c r="JOJ104" s="32"/>
      <c r="JOK104" s="32"/>
      <c r="JOL104" s="32"/>
      <c r="JOM104" s="32"/>
      <c r="JON104" s="32"/>
      <c r="JOO104" s="32"/>
      <c r="JOP104" s="32"/>
      <c r="JOQ104" s="32"/>
      <c r="JOR104" s="32"/>
      <c r="JOS104" s="32"/>
      <c r="JOT104" s="32"/>
      <c r="JOU104" s="32"/>
      <c r="JOV104" s="32"/>
      <c r="JOW104" s="32"/>
      <c r="JOX104" s="32"/>
      <c r="JOY104" s="32"/>
      <c r="JOZ104" s="32"/>
      <c r="JPA104" s="31"/>
      <c r="JPB104" s="32"/>
      <c r="JPC104" s="32"/>
      <c r="JPD104" s="32"/>
      <c r="JPE104" s="32"/>
      <c r="JPF104" s="32"/>
      <c r="JPG104" s="32"/>
      <c r="JPH104" s="32"/>
      <c r="JPI104" s="32"/>
      <c r="JPJ104" s="32"/>
      <c r="JPK104" s="32"/>
      <c r="JPL104" s="32"/>
      <c r="JPM104" s="32"/>
      <c r="JPN104" s="32"/>
      <c r="JPO104" s="32"/>
      <c r="JPP104" s="32"/>
      <c r="JPQ104" s="32"/>
      <c r="JPR104" s="32"/>
      <c r="JPS104" s="32"/>
      <c r="JPT104" s="32"/>
      <c r="JPU104" s="32"/>
      <c r="JPV104" s="32"/>
      <c r="JPW104" s="32"/>
      <c r="JPX104" s="32"/>
      <c r="JPY104" s="32"/>
      <c r="JPZ104" s="32"/>
      <c r="JQA104" s="31"/>
      <c r="JQB104" s="32"/>
      <c r="JQC104" s="32"/>
      <c r="JQD104" s="32"/>
      <c r="JQE104" s="32"/>
      <c r="JQF104" s="32"/>
      <c r="JQG104" s="32"/>
      <c r="JQH104" s="32"/>
      <c r="JQI104" s="32"/>
      <c r="JQJ104" s="32"/>
      <c r="JQK104" s="32"/>
      <c r="JQL104" s="32"/>
      <c r="JQM104" s="32"/>
      <c r="JQN104" s="32"/>
      <c r="JQO104" s="32"/>
      <c r="JQP104" s="32"/>
      <c r="JQQ104" s="32"/>
      <c r="JQR104" s="32"/>
      <c r="JQS104" s="32"/>
      <c r="JQT104" s="32"/>
      <c r="JQU104" s="32"/>
      <c r="JQV104" s="32"/>
      <c r="JQW104" s="32"/>
      <c r="JQX104" s="32"/>
      <c r="JQY104" s="32"/>
      <c r="JQZ104" s="32"/>
      <c r="JRA104" s="31"/>
      <c r="JRB104" s="32"/>
      <c r="JRC104" s="32"/>
      <c r="JRD104" s="32"/>
      <c r="JRE104" s="32"/>
      <c r="JRF104" s="32"/>
      <c r="JRG104" s="32"/>
      <c r="JRH104" s="32"/>
      <c r="JRI104" s="32"/>
      <c r="JRJ104" s="32"/>
      <c r="JRK104" s="32"/>
      <c r="JRL104" s="32"/>
      <c r="JRM104" s="32"/>
      <c r="JRN104" s="32"/>
      <c r="JRO104" s="32"/>
      <c r="JRP104" s="32"/>
      <c r="JRQ104" s="32"/>
      <c r="JRR104" s="32"/>
      <c r="JRS104" s="32"/>
      <c r="JRT104" s="32"/>
      <c r="JRU104" s="32"/>
      <c r="JRV104" s="32"/>
      <c r="JRW104" s="32"/>
      <c r="JRX104" s="32"/>
      <c r="JRY104" s="32"/>
      <c r="JRZ104" s="32"/>
      <c r="JSA104" s="31"/>
      <c r="JSB104" s="32"/>
      <c r="JSC104" s="32"/>
      <c r="JSD104" s="32"/>
      <c r="JSE104" s="32"/>
      <c r="JSF104" s="32"/>
      <c r="JSG104" s="32"/>
      <c r="JSH104" s="32"/>
      <c r="JSI104" s="32"/>
      <c r="JSJ104" s="32"/>
      <c r="JSK104" s="32"/>
      <c r="JSL104" s="32"/>
      <c r="JSM104" s="32"/>
      <c r="JSN104" s="32"/>
      <c r="JSO104" s="32"/>
      <c r="JSP104" s="32"/>
      <c r="JSQ104" s="32"/>
      <c r="JSR104" s="32"/>
      <c r="JSS104" s="32"/>
      <c r="JST104" s="32"/>
      <c r="JSU104" s="32"/>
      <c r="JSV104" s="32"/>
      <c r="JSW104" s="32"/>
      <c r="JSX104" s="32"/>
      <c r="JSY104" s="32"/>
      <c r="JSZ104" s="32"/>
      <c r="JTA104" s="31"/>
      <c r="JTB104" s="32"/>
      <c r="JTC104" s="32"/>
      <c r="JTD104" s="32"/>
      <c r="JTE104" s="32"/>
      <c r="JTF104" s="32"/>
      <c r="JTG104" s="32"/>
      <c r="JTH104" s="32"/>
      <c r="JTI104" s="32"/>
      <c r="JTJ104" s="32"/>
      <c r="JTK104" s="32"/>
      <c r="JTL104" s="32"/>
      <c r="JTM104" s="32"/>
      <c r="JTN104" s="32"/>
      <c r="JTO104" s="32"/>
      <c r="JTP104" s="32"/>
      <c r="JTQ104" s="32"/>
      <c r="JTR104" s="32"/>
      <c r="JTS104" s="32"/>
      <c r="JTT104" s="32"/>
      <c r="JTU104" s="32"/>
      <c r="JTV104" s="32"/>
      <c r="JTW104" s="32"/>
      <c r="JTX104" s="32"/>
      <c r="JTY104" s="32"/>
      <c r="JTZ104" s="32"/>
      <c r="JUA104" s="31"/>
      <c r="JUB104" s="32"/>
      <c r="JUC104" s="32"/>
      <c r="JUD104" s="32"/>
      <c r="JUE104" s="32"/>
      <c r="JUF104" s="32"/>
      <c r="JUG104" s="32"/>
      <c r="JUH104" s="32"/>
      <c r="JUI104" s="32"/>
      <c r="JUJ104" s="32"/>
      <c r="JUK104" s="32"/>
      <c r="JUL104" s="32"/>
      <c r="JUM104" s="32"/>
      <c r="JUN104" s="32"/>
      <c r="JUO104" s="32"/>
      <c r="JUP104" s="32"/>
      <c r="JUQ104" s="32"/>
      <c r="JUR104" s="32"/>
      <c r="JUS104" s="32"/>
      <c r="JUT104" s="32"/>
      <c r="JUU104" s="32"/>
      <c r="JUV104" s="32"/>
      <c r="JUW104" s="32"/>
      <c r="JUX104" s="32"/>
      <c r="JUY104" s="32"/>
      <c r="JUZ104" s="32"/>
      <c r="JVA104" s="31"/>
      <c r="JVB104" s="32"/>
      <c r="JVC104" s="32"/>
      <c r="JVD104" s="32"/>
      <c r="JVE104" s="32"/>
      <c r="JVF104" s="32"/>
      <c r="JVG104" s="32"/>
      <c r="JVH104" s="32"/>
      <c r="JVI104" s="32"/>
      <c r="JVJ104" s="32"/>
      <c r="JVK104" s="32"/>
      <c r="JVL104" s="32"/>
      <c r="JVM104" s="32"/>
      <c r="JVN104" s="32"/>
      <c r="JVO104" s="32"/>
      <c r="JVP104" s="32"/>
      <c r="JVQ104" s="32"/>
      <c r="JVR104" s="32"/>
      <c r="JVS104" s="32"/>
      <c r="JVT104" s="32"/>
      <c r="JVU104" s="32"/>
      <c r="JVV104" s="32"/>
      <c r="JVW104" s="32"/>
      <c r="JVX104" s="32"/>
      <c r="JVY104" s="32"/>
      <c r="JVZ104" s="32"/>
      <c r="JWA104" s="31"/>
      <c r="JWB104" s="32"/>
      <c r="JWC104" s="32"/>
      <c r="JWD104" s="32"/>
      <c r="JWE104" s="32"/>
      <c r="JWF104" s="32"/>
      <c r="JWG104" s="32"/>
      <c r="JWH104" s="32"/>
      <c r="JWI104" s="32"/>
      <c r="JWJ104" s="32"/>
      <c r="JWK104" s="32"/>
      <c r="JWL104" s="32"/>
      <c r="JWM104" s="32"/>
      <c r="JWN104" s="32"/>
      <c r="JWO104" s="32"/>
      <c r="JWP104" s="32"/>
      <c r="JWQ104" s="32"/>
      <c r="JWR104" s="32"/>
      <c r="JWS104" s="32"/>
      <c r="JWT104" s="32"/>
      <c r="JWU104" s="32"/>
      <c r="JWV104" s="32"/>
      <c r="JWW104" s="32"/>
      <c r="JWX104" s="32"/>
      <c r="JWY104" s="32"/>
      <c r="JWZ104" s="32"/>
      <c r="JXA104" s="31"/>
      <c r="JXB104" s="32"/>
      <c r="JXC104" s="32"/>
      <c r="JXD104" s="32"/>
      <c r="JXE104" s="32"/>
      <c r="JXF104" s="32"/>
      <c r="JXG104" s="32"/>
      <c r="JXH104" s="32"/>
      <c r="JXI104" s="32"/>
      <c r="JXJ104" s="32"/>
      <c r="JXK104" s="32"/>
      <c r="JXL104" s="32"/>
      <c r="JXM104" s="32"/>
      <c r="JXN104" s="32"/>
      <c r="JXO104" s="32"/>
      <c r="JXP104" s="32"/>
      <c r="JXQ104" s="32"/>
      <c r="JXR104" s="32"/>
      <c r="JXS104" s="32"/>
      <c r="JXT104" s="32"/>
      <c r="JXU104" s="32"/>
      <c r="JXV104" s="32"/>
      <c r="JXW104" s="32"/>
      <c r="JXX104" s="32"/>
      <c r="JXY104" s="32"/>
      <c r="JXZ104" s="32"/>
      <c r="JYA104" s="31"/>
      <c r="JYB104" s="32"/>
      <c r="JYC104" s="32"/>
      <c r="JYD104" s="32"/>
      <c r="JYE104" s="32"/>
      <c r="JYF104" s="32"/>
      <c r="JYG104" s="32"/>
      <c r="JYH104" s="32"/>
      <c r="JYI104" s="32"/>
      <c r="JYJ104" s="32"/>
      <c r="JYK104" s="32"/>
      <c r="JYL104" s="32"/>
      <c r="JYM104" s="32"/>
      <c r="JYN104" s="32"/>
      <c r="JYO104" s="32"/>
      <c r="JYP104" s="32"/>
      <c r="JYQ104" s="32"/>
      <c r="JYR104" s="32"/>
      <c r="JYS104" s="32"/>
      <c r="JYT104" s="32"/>
      <c r="JYU104" s="32"/>
      <c r="JYV104" s="32"/>
      <c r="JYW104" s="32"/>
      <c r="JYX104" s="32"/>
      <c r="JYY104" s="32"/>
      <c r="JYZ104" s="32"/>
      <c r="JZA104" s="31"/>
      <c r="JZB104" s="32"/>
      <c r="JZC104" s="32"/>
      <c r="JZD104" s="32"/>
      <c r="JZE104" s="32"/>
      <c r="JZF104" s="32"/>
      <c r="JZG104" s="32"/>
      <c r="JZH104" s="32"/>
      <c r="JZI104" s="32"/>
      <c r="JZJ104" s="32"/>
      <c r="JZK104" s="32"/>
      <c r="JZL104" s="32"/>
      <c r="JZM104" s="32"/>
      <c r="JZN104" s="32"/>
      <c r="JZO104" s="32"/>
      <c r="JZP104" s="32"/>
      <c r="JZQ104" s="32"/>
      <c r="JZR104" s="32"/>
      <c r="JZS104" s="32"/>
      <c r="JZT104" s="32"/>
      <c r="JZU104" s="32"/>
      <c r="JZV104" s="32"/>
      <c r="JZW104" s="32"/>
      <c r="JZX104" s="32"/>
      <c r="JZY104" s="32"/>
      <c r="JZZ104" s="32"/>
      <c r="KAA104" s="31"/>
      <c r="KAB104" s="32"/>
      <c r="KAC104" s="32"/>
      <c r="KAD104" s="32"/>
      <c r="KAE104" s="32"/>
      <c r="KAF104" s="32"/>
      <c r="KAG104" s="32"/>
      <c r="KAH104" s="32"/>
      <c r="KAI104" s="32"/>
      <c r="KAJ104" s="32"/>
      <c r="KAK104" s="32"/>
      <c r="KAL104" s="32"/>
      <c r="KAM104" s="32"/>
      <c r="KAN104" s="32"/>
      <c r="KAO104" s="32"/>
      <c r="KAP104" s="32"/>
      <c r="KAQ104" s="32"/>
      <c r="KAR104" s="32"/>
      <c r="KAS104" s="32"/>
      <c r="KAT104" s="32"/>
      <c r="KAU104" s="32"/>
      <c r="KAV104" s="32"/>
      <c r="KAW104" s="32"/>
      <c r="KAX104" s="32"/>
      <c r="KAY104" s="32"/>
      <c r="KAZ104" s="32"/>
      <c r="KBA104" s="31"/>
      <c r="KBB104" s="32"/>
      <c r="KBC104" s="32"/>
      <c r="KBD104" s="32"/>
      <c r="KBE104" s="32"/>
      <c r="KBF104" s="32"/>
      <c r="KBG104" s="32"/>
      <c r="KBH104" s="32"/>
      <c r="KBI104" s="32"/>
      <c r="KBJ104" s="32"/>
      <c r="KBK104" s="32"/>
      <c r="KBL104" s="32"/>
      <c r="KBM104" s="32"/>
      <c r="KBN104" s="32"/>
      <c r="KBO104" s="32"/>
      <c r="KBP104" s="32"/>
      <c r="KBQ104" s="32"/>
      <c r="KBR104" s="32"/>
      <c r="KBS104" s="32"/>
      <c r="KBT104" s="32"/>
      <c r="KBU104" s="32"/>
      <c r="KBV104" s="32"/>
      <c r="KBW104" s="32"/>
      <c r="KBX104" s="32"/>
      <c r="KBY104" s="32"/>
      <c r="KBZ104" s="32"/>
      <c r="KCA104" s="31"/>
      <c r="KCB104" s="32"/>
      <c r="KCC104" s="32"/>
      <c r="KCD104" s="32"/>
      <c r="KCE104" s="32"/>
      <c r="KCF104" s="32"/>
      <c r="KCG104" s="32"/>
      <c r="KCH104" s="32"/>
      <c r="KCI104" s="32"/>
      <c r="KCJ104" s="32"/>
      <c r="KCK104" s="32"/>
      <c r="KCL104" s="32"/>
      <c r="KCM104" s="32"/>
      <c r="KCN104" s="32"/>
      <c r="KCO104" s="32"/>
      <c r="KCP104" s="32"/>
      <c r="KCQ104" s="32"/>
      <c r="KCR104" s="32"/>
      <c r="KCS104" s="32"/>
      <c r="KCT104" s="32"/>
      <c r="KCU104" s="32"/>
      <c r="KCV104" s="32"/>
      <c r="KCW104" s="32"/>
      <c r="KCX104" s="32"/>
      <c r="KCY104" s="32"/>
      <c r="KCZ104" s="32"/>
      <c r="KDA104" s="31"/>
      <c r="KDB104" s="32"/>
      <c r="KDC104" s="32"/>
      <c r="KDD104" s="32"/>
      <c r="KDE104" s="32"/>
      <c r="KDF104" s="32"/>
      <c r="KDG104" s="32"/>
      <c r="KDH104" s="32"/>
      <c r="KDI104" s="32"/>
      <c r="KDJ104" s="32"/>
      <c r="KDK104" s="32"/>
      <c r="KDL104" s="32"/>
      <c r="KDM104" s="32"/>
      <c r="KDN104" s="32"/>
      <c r="KDO104" s="32"/>
      <c r="KDP104" s="32"/>
      <c r="KDQ104" s="32"/>
      <c r="KDR104" s="32"/>
      <c r="KDS104" s="32"/>
      <c r="KDT104" s="32"/>
      <c r="KDU104" s="32"/>
      <c r="KDV104" s="32"/>
      <c r="KDW104" s="32"/>
      <c r="KDX104" s="32"/>
      <c r="KDY104" s="32"/>
      <c r="KDZ104" s="32"/>
      <c r="KEA104" s="31"/>
      <c r="KEB104" s="32"/>
      <c r="KEC104" s="32"/>
      <c r="KED104" s="32"/>
      <c r="KEE104" s="32"/>
      <c r="KEF104" s="32"/>
      <c r="KEG104" s="32"/>
      <c r="KEH104" s="32"/>
      <c r="KEI104" s="32"/>
      <c r="KEJ104" s="32"/>
      <c r="KEK104" s="32"/>
      <c r="KEL104" s="32"/>
      <c r="KEM104" s="32"/>
      <c r="KEN104" s="32"/>
      <c r="KEO104" s="32"/>
      <c r="KEP104" s="32"/>
      <c r="KEQ104" s="32"/>
      <c r="KER104" s="32"/>
      <c r="KES104" s="32"/>
      <c r="KET104" s="32"/>
      <c r="KEU104" s="32"/>
      <c r="KEV104" s="32"/>
      <c r="KEW104" s="32"/>
      <c r="KEX104" s="32"/>
      <c r="KEY104" s="32"/>
      <c r="KEZ104" s="32"/>
      <c r="KFA104" s="31"/>
      <c r="KFB104" s="32"/>
      <c r="KFC104" s="32"/>
      <c r="KFD104" s="32"/>
      <c r="KFE104" s="32"/>
      <c r="KFF104" s="32"/>
      <c r="KFG104" s="32"/>
      <c r="KFH104" s="32"/>
      <c r="KFI104" s="32"/>
      <c r="KFJ104" s="32"/>
      <c r="KFK104" s="32"/>
      <c r="KFL104" s="32"/>
      <c r="KFM104" s="32"/>
      <c r="KFN104" s="32"/>
      <c r="KFO104" s="32"/>
      <c r="KFP104" s="32"/>
      <c r="KFQ104" s="32"/>
      <c r="KFR104" s="32"/>
      <c r="KFS104" s="32"/>
      <c r="KFT104" s="32"/>
      <c r="KFU104" s="32"/>
      <c r="KFV104" s="32"/>
      <c r="KFW104" s="32"/>
      <c r="KFX104" s="32"/>
      <c r="KFY104" s="32"/>
      <c r="KFZ104" s="32"/>
      <c r="KGA104" s="31"/>
      <c r="KGB104" s="32"/>
      <c r="KGC104" s="32"/>
      <c r="KGD104" s="32"/>
      <c r="KGE104" s="32"/>
      <c r="KGF104" s="32"/>
      <c r="KGG104" s="32"/>
      <c r="KGH104" s="32"/>
      <c r="KGI104" s="32"/>
      <c r="KGJ104" s="32"/>
      <c r="KGK104" s="32"/>
      <c r="KGL104" s="32"/>
      <c r="KGM104" s="32"/>
      <c r="KGN104" s="32"/>
      <c r="KGO104" s="32"/>
      <c r="KGP104" s="32"/>
      <c r="KGQ104" s="32"/>
      <c r="KGR104" s="32"/>
      <c r="KGS104" s="32"/>
      <c r="KGT104" s="32"/>
      <c r="KGU104" s="32"/>
      <c r="KGV104" s="32"/>
      <c r="KGW104" s="32"/>
      <c r="KGX104" s="32"/>
      <c r="KGY104" s="32"/>
      <c r="KGZ104" s="32"/>
      <c r="KHA104" s="31"/>
      <c r="KHB104" s="32"/>
      <c r="KHC104" s="32"/>
      <c r="KHD104" s="32"/>
      <c r="KHE104" s="32"/>
      <c r="KHF104" s="32"/>
      <c r="KHG104" s="32"/>
      <c r="KHH104" s="32"/>
      <c r="KHI104" s="32"/>
      <c r="KHJ104" s="32"/>
      <c r="KHK104" s="32"/>
      <c r="KHL104" s="32"/>
      <c r="KHM104" s="32"/>
      <c r="KHN104" s="32"/>
      <c r="KHO104" s="32"/>
      <c r="KHP104" s="32"/>
      <c r="KHQ104" s="32"/>
      <c r="KHR104" s="32"/>
      <c r="KHS104" s="32"/>
      <c r="KHT104" s="32"/>
      <c r="KHU104" s="32"/>
      <c r="KHV104" s="32"/>
      <c r="KHW104" s="32"/>
      <c r="KHX104" s="32"/>
      <c r="KHY104" s="32"/>
      <c r="KHZ104" s="32"/>
      <c r="KIA104" s="31"/>
      <c r="KIB104" s="32"/>
      <c r="KIC104" s="32"/>
      <c r="KID104" s="32"/>
      <c r="KIE104" s="32"/>
      <c r="KIF104" s="32"/>
      <c r="KIG104" s="32"/>
      <c r="KIH104" s="32"/>
      <c r="KII104" s="32"/>
      <c r="KIJ104" s="32"/>
      <c r="KIK104" s="32"/>
      <c r="KIL104" s="32"/>
      <c r="KIM104" s="32"/>
      <c r="KIN104" s="32"/>
      <c r="KIO104" s="32"/>
      <c r="KIP104" s="32"/>
      <c r="KIQ104" s="32"/>
      <c r="KIR104" s="32"/>
      <c r="KIS104" s="32"/>
      <c r="KIT104" s="32"/>
      <c r="KIU104" s="32"/>
      <c r="KIV104" s="32"/>
      <c r="KIW104" s="32"/>
      <c r="KIX104" s="32"/>
      <c r="KIY104" s="32"/>
      <c r="KIZ104" s="32"/>
      <c r="KJA104" s="31"/>
      <c r="KJB104" s="32"/>
      <c r="KJC104" s="32"/>
      <c r="KJD104" s="32"/>
      <c r="KJE104" s="32"/>
      <c r="KJF104" s="32"/>
      <c r="KJG104" s="32"/>
      <c r="KJH104" s="32"/>
      <c r="KJI104" s="32"/>
      <c r="KJJ104" s="32"/>
      <c r="KJK104" s="32"/>
      <c r="KJL104" s="32"/>
      <c r="KJM104" s="32"/>
      <c r="KJN104" s="32"/>
      <c r="KJO104" s="32"/>
      <c r="KJP104" s="32"/>
      <c r="KJQ104" s="32"/>
      <c r="KJR104" s="32"/>
      <c r="KJS104" s="32"/>
      <c r="KJT104" s="32"/>
      <c r="KJU104" s="32"/>
      <c r="KJV104" s="32"/>
      <c r="KJW104" s="32"/>
      <c r="KJX104" s="32"/>
      <c r="KJY104" s="32"/>
      <c r="KJZ104" s="32"/>
      <c r="KKA104" s="31"/>
      <c r="KKB104" s="32"/>
      <c r="KKC104" s="32"/>
      <c r="KKD104" s="32"/>
      <c r="KKE104" s="32"/>
      <c r="KKF104" s="32"/>
      <c r="KKG104" s="32"/>
      <c r="KKH104" s="32"/>
      <c r="KKI104" s="32"/>
      <c r="KKJ104" s="32"/>
      <c r="KKK104" s="32"/>
      <c r="KKL104" s="32"/>
      <c r="KKM104" s="32"/>
      <c r="KKN104" s="32"/>
      <c r="KKO104" s="32"/>
      <c r="KKP104" s="32"/>
      <c r="KKQ104" s="32"/>
      <c r="KKR104" s="32"/>
      <c r="KKS104" s="32"/>
      <c r="KKT104" s="32"/>
      <c r="KKU104" s="32"/>
      <c r="KKV104" s="32"/>
      <c r="KKW104" s="32"/>
      <c r="KKX104" s="32"/>
      <c r="KKY104" s="32"/>
      <c r="KKZ104" s="32"/>
      <c r="KLA104" s="31"/>
      <c r="KLB104" s="32"/>
      <c r="KLC104" s="32"/>
      <c r="KLD104" s="32"/>
      <c r="KLE104" s="32"/>
      <c r="KLF104" s="32"/>
      <c r="KLG104" s="32"/>
      <c r="KLH104" s="32"/>
      <c r="KLI104" s="32"/>
      <c r="KLJ104" s="32"/>
      <c r="KLK104" s="32"/>
      <c r="KLL104" s="32"/>
      <c r="KLM104" s="32"/>
      <c r="KLN104" s="32"/>
      <c r="KLO104" s="32"/>
      <c r="KLP104" s="32"/>
      <c r="KLQ104" s="32"/>
      <c r="KLR104" s="32"/>
      <c r="KLS104" s="32"/>
      <c r="KLT104" s="32"/>
      <c r="KLU104" s="32"/>
      <c r="KLV104" s="32"/>
      <c r="KLW104" s="32"/>
      <c r="KLX104" s="32"/>
      <c r="KLY104" s="32"/>
      <c r="KLZ104" s="32"/>
      <c r="KMA104" s="31"/>
      <c r="KMB104" s="32"/>
      <c r="KMC104" s="32"/>
      <c r="KMD104" s="32"/>
      <c r="KME104" s="32"/>
      <c r="KMF104" s="32"/>
      <c r="KMG104" s="32"/>
      <c r="KMH104" s="32"/>
      <c r="KMI104" s="32"/>
      <c r="KMJ104" s="32"/>
      <c r="KMK104" s="32"/>
      <c r="KML104" s="32"/>
      <c r="KMM104" s="32"/>
      <c r="KMN104" s="32"/>
      <c r="KMO104" s="32"/>
      <c r="KMP104" s="32"/>
      <c r="KMQ104" s="32"/>
      <c r="KMR104" s="32"/>
      <c r="KMS104" s="32"/>
      <c r="KMT104" s="32"/>
      <c r="KMU104" s="32"/>
      <c r="KMV104" s="32"/>
      <c r="KMW104" s="32"/>
      <c r="KMX104" s="32"/>
      <c r="KMY104" s="32"/>
      <c r="KMZ104" s="32"/>
      <c r="KNA104" s="31"/>
      <c r="KNB104" s="32"/>
      <c r="KNC104" s="32"/>
      <c r="KND104" s="32"/>
      <c r="KNE104" s="32"/>
      <c r="KNF104" s="32"/>
      <c r="KNG104" s="32"/>
      <c r="KNH104" s="32"/>
      <c r="KNI104" s="32"/>
      <c r="KNJ104" s="32"/>
      <c r="KNK104" s="32"/>
      <c r="KNL104" s="32"/>
      <c r="KNM104" s="32"/>
      <c r="KNN104" s="32"/>
      <c r="KNO104" s="32"/>
      <c r="KNP104" s="32"/>
      <c r="KNQ104" s="32"/>
      <c r="KNR104" s="32"/>
      <c r="KNS104" s="32"/>
      <c r="KNT104" s="32"/>
      <c r="KNU104" s="32"/>
      <c r="KNV104" s="32"/>
      <c r="KNW104" s="32"/>
      <c r="KNX104" s="32"/>
      <c r="KNY104" s="32"/>
      <c r="KNZ104" s="32"/>
      <c r="KOA104" s="31"/>
      <c r="KOB104" s="32"/>
      <c r="KOC104" s="32"/>
      <c r="KOD104" s="32"/>
      <c r="KOE104" s="32"/>
      <c r="KOF104" s="32"/>
      <c r="KOG104" s="32"/>
      <c r="KOH104" s="32"/>
      <c r="KOI104" s="32"/>
      <c r="KOJ104" s="32"/>
      <c r="KOK104" s="32"/>
      <c r="KOL104" s="32"/>
      <c r="KOM104" s="32"/>
      <c r="KON104" s="32"/>
      <c r="KOO104" s="32"/>
      <c r="KOP104" s="32"/>
      <c r="KOQ104" s="32"/>
      <c r="KOR104" s="32"/>
      <c r="KOS104" s="32"/>
      <c r="KOT104" s="32"/>
      <c r="KOU104" s="32"/>
      <c r="KOV104" s="32"/>
      <c r="KOW104" s="32"/>
      <c r="KOX104" s="32"/>
      <c r="KOY104" s="32"/>
      <c r="KOZ104" s="32"/>
      <c r="KPA104" s="31"/>
      <c r="KPB104" s="32"/>
      <c r="KPC104" s="32"/>
      <c r="KPD104" s="32"/>
      <c r="KPE104" s="32"/>
      <c r="KPF104" s="32"/>
      <c r="KPG104" s="32"/>
      <c r="KPH104" s="32"/>
      <c r="KPI104" s="32"/>
      <c r="KPJ104" s="32"/>
      <c r="KPK104" s="32"/>
      <c r="KPL104" s="32"/>
      <c r="KPM104" s="32"/>
      <c r="KPN104" s="32"/>
      <c r="KPO104" s="32"/>
      <c r="KPP104" s="32"/>
      <c r="KPQ104" s="32"/>
      <c r="KPR104" s="32"/>
      <c r="KPS104" s="32"/>
      <c r="KPT104" s="32"/>
      <c r="KPU104" s="32"/>
      <c r="KPV104" s="32"/>
      <c r="KPW104" s="32"/>
      <c r="KPX104" s="32"/>
      <c r="KPY104" s="32"/>
      <c r="KPZ104" s="32"/>
      <c r="KQA104" s="31"/>
      <c r="KQB104" s="32"/>
      <c r="KQC104" s="32"/>
      <c r="KQD104" s="32"/>
      <c r="KQE104" s="32"/>
      <c r="KQF104" s="32"/>
      <c r="KQG104" s="32"/>
      <c r="KQH104" s="32"/>
      <c r="KQI104" s="32"/>
      <c r="KQJ104" s="32"/>
      <c r="KQK104" s="32"/>
      <c r="KQL104" s="32"/>
      <c r="KQM104" s="32"/>
      <c r="KQN104" s="32"/>
      <c r="KQO104" s="32"/>
      <c r="KQP104" s="32"/>
      <c r="KQQ104" s="32"/>
      <c r="KQR104" s="32"/>
      <c r="KQS104" s="32"/>
      <c r="KQT104" s="32"/>
      <c r="KQU104" s="32"/>
      <c r="KQV104" s="32"/>
      <c r="KQW104" s="32"/>
      <c r="KQX104" s="32"/>
      <c r="KQY104" s="32"/>
      <c r="KQZ104" s="32"/>
      <c r="KRA104" s="31"/>
      <c r="KRB104" s="32"/>
      <c r="KRC104" s="32"/>
      <c r="KRD104" s="32"/>
      <c r="KRE104" s="32"/>
      <c r="KRF104" s="32"/>
      <c r="KRG104" s="32"/>
      <c r="KRH104" s="32"/>
      <c r="KRI104" s="32"/>
      <c r="KRJ104" s="32"/>
      <c r="KRK104" s="32"/>
      <c r="KRL104" s="32"/>
      <c r="KRM104" s="32"/>
      <c r="KRN104" s="32"/>
      <c r="KRO104" s="32"/>
      <c r="KRP104" s="32"/>
      <c r="KRQ104" s="32"/>
      <c r="KRR104" s="32"/>
      <c r="KRS104" s="32"/>
      <c r="KRT104" s="32"/>
      <c r="KRU104" s="32"/>
      <c r="KRV104" s="32"/>
      <c r="KRW104" s="32"/>
      <c r="KRX104" s="32"/>
      <c r="KRY104" s="32"/>
      <c r="KRZ104" s="32"/>
      <c r="KSA104" s="31"/>
      <c r="KSB104" s="32"/>
      <c r="KSC104" s="32"/>
      <c r="KSD104" s="32"/>
      <c r="KSE104" s="32"/>
      <c r="KSF104" s="32"/>
      <c r="KSG104" s="32"/>
      <c r="KSH104" s="32"/>
      <c r="KSI104" s="32"/>
      <c r="KSJ104" s="32"/>
      <c r="KSK104" s="32"/>
      <c r="KSL104" s="32"/>
      <c r="KSM104" s="32"/>
      <c r="KSN104" s="32"/>
      <c r="KSO104" s="32"/>
      <c r="KSP104" s="32"/>
      <c r="KSQ104" s="32"/>
      <c r="KSR104" s="32"/>
      <c r="KSS104" s="32"/>
      <c r="KST104" s="32"/>
      <c r="KSU104" s="32"/>
      <c r="KSV104" s="32"/>
      <c r="KSW104" s="32"/>
      <c r="KSX104" s="32"/>
      <c r="KSY104" s="32"/>
      <c r="KSZ104" s="32"/>
      <c r="KTA104" s="31"/>
      <c r="KTB104" s="32"/>
      <c r="KTC104" s="32"/>
      <c r="KTD104" s="32"/>
      <c r="KTE104" s="32"/>
      <c r="KTF104" s="32"/>
      <c r="KTG104" s="32"/>
      <c r="KTH104" s="32"/>
      <c r="KTI104" s="32"/>
      <c r="KTJ104" s="32"/>
      <c r="KTK104" s="32"/>
      <c r="KTL104" s="32"/>
      <c r="KTM104" s="32"/>
      <c r="KTN104" s="32"/>
      <c r="KTO104" s="32"/>
      <c r="KTP104" s="32"/>
      <c r="KTQ104" s="32"/>
      <c r="KTR104" s="32"/>
      <c r="KTS104" s="32"/>
      <c r="KTT104" s="32"/>
      <c r="KTU104" s="32"/>
      <c r="KTV104" s="32"/>
      <c r="KTW104" s="32"/>
      <c r="KTX104" s="32"/>
      <c r="KTY104" s="32"/>
      <c r="KTZ104" s="32"/>
      <c r="KUA104" s="31"/>
      <c r="KUB104" s="32"/>
      <c r="KUC104" s="32"/>
      <c r="KUD104" s="32"/>
      <c r="KUE104" s="32"/>
      <c r="KUF104" s="32"/>
      <c r="KUG104" s="32"/>
      <c r="KUH104" s="32"/>
      <c r="KUI104" s="32"/>
      <c r="KUJ104" s="32"/>
      <c r="KUK104" s="32"/>
      <c r="KUL104" s="32"/>
      <c r="KUM104" s="32"/>
      <c r="KUN104" s="32"/>
      <c r="KUO104" s="32"/>
      <c r="KUP104" s="32"/>
      <c r="KUQ104" s="32"/>
      <c r="KUR104" s="32"/>
      <c r="KUS104" s="32"/>
      <c r="KUT104" s="32"/>
      <c r="KUU104" s="32"/>
      <c r="KUV104" s="32"/>
      <c r="KUW104" s="32"/>
      <c r="KUX104" s="32"/>
      <c r="KUY104" s="32"/>
      <c r="KUZ104" s="32"/>
      <c r="KVA104" s="31"/>
      <c r="KVB104" s="32"/>
      <c r="KVC104" s="32"/>
      <c r="KVD104" s="32"/>
      <c r="KVE104" s="32"/>
      <c r="KVF104" s="32"/>
      <c r="KVG104" s="32"/>
      <c r="KVH104" s="32"/>
      <c r="KVI104" s="32"/>
      <c r="KVJ104" s="32"/>
      <c r="KVK104" s="32"/>
      <c r="KVL104" s="32"/>
      <c r="KVM104" s="32"/>
      <c r="KVN104" s="32"/>
      <c r="KVO104" s="32"/>
      <c r="KVP104" s="32"/>
      <c r="KVQ104" s="32"/>
      <c r="KVR104" s="32"/>
      <c r="KVS104" s="32"/>
      <c r="KVT104" s="32"/>
      <c r="KVU104" s="32"/>
      <c r="KVV104" s="32"/>
      <c r="KVW104" s="32"/>
      <c r="KVX104" s="32"/>
      <c r="KVY104" s="32"/>
      <c r="KVZ104" s="32"/>
      <c r="KWA104" s="31"/>
      <c r="KWB104" s="32"/>
      <c r="KWC104" s="32"/>
      <c r="KWD104" s="32"/>
      <c r="KWE104" s="32"/>
      <c r="KWF104" s="32"/>
      <c r="KWG104" s="32"/>
      <c r="KWH104" s="32"/>
      <c r="KWI104" s="32"/>
      <c r="KWJ104" s="32"/>
      <c r="KWK104" s="32"/>
      <c r="KWL104" s="32"/>
      <c r="KWM104" s="32"/>
      <c r="KWN104" s="32"/>
      <c r="KWO104" s="32"/>
      <c r="KWP104" s="32"/>
      <c r="KWQ104" s="32"/>
      <c r="KWR104" s="32"/>
      <c r="KWS104" s="32"/>
      <c r="KWT104" s="32"/>
      <c r="KWU104" s="32"/>
      <c r="KWV104" s="32"/>
      <c r="KWW104" s="32"/>
      <c r="KWX104" s="32"/>
      <c r="KWY104" s="32"/>
      <c r="KWZ104" s="32"/>
      <c r="KXA104" s="31"/>
      <c r="KXB104" s="32"/>
      <c r="KXC104" s="32"/>
      <c r="KXD104" s="32"/>
      <c r="KXE104" s="32"/>
      <c r="KXF104" s="32"/>
      <c r="KXG104" s="32"/>
      <c r="KXH104" s="32"/>
      <c r="KXI104" s="32"/>
      <c r="KXJ104" s="32"/>
      <c r="KXK104" s="32"/>
      <c r="KXL104" s="32"/>
      <c r="KXM104" s="32"/>
      <c r="KXN104" s="32"/>
      <c r="KXO104" s="32"/>
      <c r="KXP104" s="32"/>
      <c r="KXQ104" s="32"/>
      <c r="KXR104" s="32"/>
      <c r="KXS104" s="32"/>
      <c r="KXT104" s="32"/>
      <c r="KXU104" s="32"/>
      <c r="KXV104" s="32"/>
      <c r="KXW104" s="32"/>
      <c r="KXX104" s="32"/>
      <c r="KXY104" s="32"/>
      <c r="KXZ104" s="32"/>
      <c r="KYA104" s="31"/>
      <c r="KYB104" s="32"/>
      <c r="KYC104" s="32"/>
      <c r="KYD104" s="32"/>
      <c r="KYE104" s="32"/>
      <c r="KYF104" s="32"/>
      <c r="KYG104" s="32"/>
      <c r="KYH104" s="32"/>
      <c r="KYI104" s="32"/>
      <c r="KYJ104" s="32"/>
      <c r="KYK104" s="32"/>
      <c r="KYL104" s="32"/>
      <c r="KYM104" s="32"/>
      <c r="KYN104" s="32"/>
      <c r="KYO104" s="32"/>
      <c r="KYP104" s="32"/>
      <c r="KYQ104" s="32"/>
      <c r="KYR104" s="32"/>
      <c r="KYS104" s="32"/>
      <c r="KYT104" s="32"/>
      <c r="KYU104" s="32"/>
      <c r="KYV104" s="32"/>
      <c r="KYW104" s="32"/>
      <c r="KYX104" s="32"/>
      <c r="KYY104" s="32"/>
      <c r="KYZ104" s="32"/>
      <c r="KZA104" s="31"/>
      <c r="KZB104" s="32"/>
      <c r="KZC104" s="32"/>
      <c r="KZD104" s="32"/>
      <c r="KZE104" s="32"/>
      <c r="KZF104" s="32"/>
      <c r="KZG104" s="32"/>
      <c r="KZH104" s="32"/>
      <c r="KZI104" s="32"/>
      <c r="KZJ104" s="32"/>
      <c r="KZK104" s="32"/>
      <c r="KZL104" s="32"/>
      <c r="KZM104" s="32"/>
      <c r="KZN104" s="32"/>
      <c r="KZO104" s="32"/>
      <c r="KZP104" s="32"/>
      <c r="KZQ104" s="32"/>
      <c r="KZR104" s="32"/>
      <c r="KZS104" s="32"/>
      <c r="KZT104" s="32"/>
      <c r="KZU104" s="32"/>
      <c r="KZV104" s="32"/>
      <c r="KZW104" s="32"/>
      <c r="KZX104" s="32"/>
      <c r="KZY104" s="32"/>
      <c r="KZZ104" s="32"/>
      <c r="LAA104" s="31"/>
      <c r="LAB104" s="32"/>
      <c r="LAC104" s="32"/>
      <c r="LAD104" s="32"/>
      <c r="LAE104" s="32"/>
      <c r="LAF104" s="32"/>
      <c r="LAG104" s="32"/>
      <c r="LAH104" s="32"/>
      <c r="LAI104" s="32"/>
      <c r="LAJ104" s="32"/>
      <c r="LAK104" s="32"/>
      <c r="LAL104" s="32"/>
      <c r="LAM104" s="32"/>
      <c r="LAN104" s="32"/>
      <c r="LAO104" s="32"/>
      <c r="LAP104" s="32"/>
      <c r="LAQ104" s="32"/>
      <c r="LAR104" s="32"/>
      <c r="LAS104" s="32"/>
      <c r="LAT104" s="32"/>
      <c r="LAU104" s="32"/>
      <c r="LAV104" s="32"/>
      <c r="LAW104" s="32"/>
      <c r="LAX104" s="32"/>
      <c r="LAY104" s="32"/>
      <c r="LAZ104" s="32"/>
      <c r="LBA104" s="31"/>
      <c r="LBB104" s="32"/>
      <c r="LBC104" s="32"/>
      <c r="LBD104" s="32"/>
      <c r="LBE104" s="32"/>
      <c r="LBF104" s="32"/>
      <c r="LBG104" s="32"/>
      <c r="LBH104" s="32"/>
      <c r="LBI104" s="32"/>
      <c r="LBJ104" s="32"/>
      <c r="LBK104" s="32"/>
      <c r="LBL104" s="32"/>
      <c r="LBM104" s="32"/>
      <c r="LBN104" s="32"/>
      <c r="LBO104" s="32"/>
      <c r="LBP104" s="32"/>
      <c r="LBQ104" s="32"/>
      <c r="LBR104" s="32"/>
      <c r="LBS104" s="32"/>
      <c r="LBT104" s="32"/>
      <c r="LBU104" s="32"/>
      <c r="LBV104" s="32"/>
      <c r="LBW104" s="32"/>
      <c r="LBX104" s="32"/>
      <c r="LBY104" s="32"/>
      <c r="LBZ104" s="32"/>
      <c r="LCA104" s="31"/>
      <c r="LCB104" s="32"/>
      <c r="LCC104" s="32"/>
      <c r="LCD104" s="32"/>
      <c r="LCE104" s="32"/>
      <c r="LCF104" s="32"/>
      <c r="LCG104" s="32"/>
      <c r="LCH104" s="32"/>
      <c r="LCI104" s="32"/>
      <c r="LCJ104" s="32"/>
      <c r="LCK104" s="32"/>
      <c r="LCL104" s="32"/>
      <c r="LCM104" s="32"/>
      <c r="LCN104" s="32"/>
      <c r="LCO104" s="32"/>
      <c r="LCP104" s="32"/>
      <c r="LCQ104" s="32"/>
      <c r="LCR104" s="32"/>
      <c r="LCS104" s="32"/>
      <c r="LCT104" s="32"/>
      <c r="LCU104" s="32"/>
      <c r="LCV104" s="32"/>
      <c r="LCW104" s="32"/>
      <c r="LCX104" s="32"/>
      <c r="LCY104" s="32"/>
      <c r="LCZ104" s="32"/>
      <c r="LDA104" s="31"/>
      <c r="LDB104" s="32"/>
      <c r="LDC104" s="32"/>
      <c r="LDD104" s="32"/>
      <c r="LDE104" s="32"/>
      <c r="LDF104" s="32"/>
      <c r="LDG104" s="32"/>
      <c r="LDH104" s="32"/>
      <c r="LDI104" s="32"/>
      <c r="LDJ104" s="32"/>
      <c r="LDK104" s="32"/>
      <c r="LDL104" s="32"/>
      <c r="LDM104" s="32"/>
      <c r="LDN104" s="32"/>
      <c r="LDO104" s="32"/>
      <c r="LDP104" s="32"/>
      <c r="LDQ104" s="32"/>
      <c r="LDR104" s="32"/>
      <c r="LDS104" s="32"/>
      <c r="LDT104" s="32"/>
      <c r="LDU104" s="32"/>
      <c r="LDV104" s="32"/>
      <c r="LDW104" s="32"/>
      <c r="LDX104" s="32"/>
      <c r="LDY104" s="32"/>
      <c r="LDZ104" s="32"/>
      <c r="LEA104" s="31"/>
      <c r="LEB104" s="32"/>
      <c r="LEC104" s="32"/>
      <c r="LED104" s="32"/>
      <c r="LEE104" s="32"/>
      <c r="LEF104" s="32"/>
      <c r="LEG104" s="32"/>
      <c r="LEH104" s="32"/>
      <c r="LEI104" s="32"/>
      <c r="LEJ104" s="32"/>
      <c r="LEK104" s="32"/>
      <c r="LEL104" s="32"/>
      <c r="LEM104" s="32"/>
      <c r="LEN104" s="32"/>
      <c r="LEO104" s="32"/>
      <c r="LEP104" s="32"/>
      <c r="LEQ104" s="32"/>
      <c r="LER104" s="32"/>
      <c r="LES104" s="32"/>
      <c r="LET104" s="32"/>
      <c r="LEU104" s="32"/>
      <c r="LEV104" s="32"/>
      <c r="LEW104" s="32"/>
      <c r="LEX104" s="32"/>
      <c r="LEY104" s="32"/>
      <c r="LEZ104" s="32"/>
      <c r="LFA104" s="31"/>
      <c r="LFB104" s="32"/>
      <c r="LFC104" s="32"/>
      <c r="LFD104" s="32"/>
      <c r="LFE104" s="32"/>
      <c r="LFF104" s="32"/>
      <c r="LFG104" s="32"/>
      <c r="LFH104" s="32"/>
      <c r="LFI104" s="32"/>
      <c r="LFJ104" s="32"/>
      <c r="LFK104" s="32"/>
      <c r="LFL104" s="32"/>
      <c r="LFM104" s="32"/>
      <c r="LFN104" s="32"/>
      <c r="LFO104" s="32"/>
      <c r="LFP104" s="32"/>
      <c r="LFQ104" s="32"/>
      <c r="LFR104" s="32"/>
      <c r="LFS104" s="32"/>
      <c r="LFT104" s="32"/>
      <c r="LFU104" s="32"/>
      <c r="LFV104" s="32"/>
      <c r="LFW104" s="32"/>
      <c r="LFX104" s="32"/>
      <c r="LFY104" s="32"/>
      <c r="LFZ104" s="32"/>
      <c r="LGA104" s="31"/>
      <c r="LGB104" s="32"/>
      <c r="LGC104" s="32"/>
      <c r="LGD104" s="32"/>
      <c r="LGE104" s="32"/>
      <c r="LGF104" s="32"/>
      <c r="LGG104" s="32"/>
      <c r="LGH104" s="32"/>
      <c r="LGI104" s="32"/>
      <c r="LGJ104" s="32"/>
      <c r="LGK104" s="32"/>
      <c r="LGL104" s="32"/>
      <c r="LGM104" s="32"/>
      <c r="LGN104" s="32"/>
      <c r="LGO104" s="32"/>
      <c r="LGP104" s="32"/>
      <c r="LGQ104" s="32"/>
      <c r="LGR104" s="32"/>
      <c r="LGS104" s="32"/>
      <c r="LGT104" s="32"/>
      <c r="LGU104" s="32"/>
      <c r="LGV104" s="32"/>
      <c r="LGW104" s="32"/>
      <c r="LGX104" s="32"/>
      <c r="LGY104" s="32"/>
      <c r="LGZ104" s="32"/>
      <c r="LHA104" s="31"/>
      <c r="LHB104" s="32"/>
      <c r="LHC104" s="32"/>
      <c r="LHD104" s="32"/>
      <c r="LHE104" s="32"/>
      <c r="LHF104" s="32"/>
      <c r="LHG104" s="32"/>
      <c r="LHH104" s="32"/>
      <c r="LHI104" s="32"/>
      <c r="LHJ104" s="32"/>
      <c r="LHK104" s="32"/>
      <c r="LHL104" s="32"/>
      <c r="LHM104" s="32"/>
      <c r="LHN104" s="32"/>
      <c r="LHO104" s="32"/>
      <c r="LHP104" s="32"/>
      <c r="LHQ104" s="32"/>
      <c r="LHR104" s="32"/>
      <c r="LHS104" s="32"/>
      <c r="LHT104" s="32"/>
      <c r="LHU104" s="32"/>
      <c r="LHV104" s="32"/>
      <c r="LHW104" s="32"/>
      <c r="LHX104" s="32"/>
      <c r="LHY104" s="32"/>
      <c r="LHZ104" s="32"/>
      <c r="LIA104" s="31"/>
      <c r="LIB104" s="32"/>
      <c r="LIC104" s="32"/>
      <c r="LID104" s="32"/>
      <c r="LIE104" s="32"/>
      <c r="LIF104" s="32"/>
      <c r="LIG104" s="32"/>
      <c r="LIH104" s="32"/>
      <c r="LII104" s="32"/>
      <c r="LIJ104" s="32"/>
      <c r="LIK104" s="32"/>
      <c r="LIL104" s="32"/>
      <c r="LIM104" s="32"/>
      <c r="LIN104" s="32"/>
      <c r="LIO104" s="32"/>
      <c r="LIP104" s="32"/>
      <c r="LIQ104" s="32"/>
      <c r="LIR104" s="32"/>
      <c r="LIS104" s="32"/>
      <c r="LIT104" s="32"/>
      <c r="LIU104" s="32"/>
      <c r="LIV104" s="32"/>
      <c r="LIW104" s="32"/>
      <c r="LIX104" s="32"/>
      <c r="LIY104" s="32"/>
      <c r="LIZ104" s="32"/>
      <c r="LJA104" s="31"/>
      <c r="LJB104" s="32"/>
      <c r="LJC104" s="32"/>
      <c r="LJD104" s="32"/>
      <c r="LJE104" s="32"/>
      <c r="LJF104" s="32"/>
      <c r="LJG104" s="32"/>
      <c r="LJH104" s="32"/>
      <c r="LJI104" s="32"/>
      <c r="LJJ104" s="32"/>
      <c r="LJK104" s="32"/>
      <c r="LJL104" s="32"/>
      <c r="LJM104" s="32"/>
      <c r="LJN104" s="32"/>
      <c r="LJO104" s="32"/>
      <c r="LJP104" s="32"/>
      <c r="LJQ104" s="32"/>
      <c r="LJR104" s="32"/>
      <c r="LJS104" s="32"/>
      <c r="LJT104" s="32"/>
      <c r="LJU104" s="32"/>
      <c r="LJV104" s="32"/>
      <c r="LJW104" s="32"/>
      <c r="LJX104" s="32"/>
      <c r="LJY104" s="32"/>
      <c r="LJZ104" s="32"/>
      <c r="LKA104" s="31"/>
      <c r="LKB104" s="32"/>
      <c r="LKC104" s="32"/>
      <c r="LKD104" s="32"/>
      <c r="LKE104" s="32"/>
      <c r="LKF104" s="32"/>
      <c r="LKG104" s="32"/>
      <c r="LKH104" s="32"/>
      <c r="LKI104" s="32"/>
      <c r="LKJ104" s="32"/>
      <c r="LKK104" s="32"/>
      <c r="LKL104" s="32"/>
      <c r="LKM104" s="32"/>
      <c r="LKN104" s="32"/>
      <c r="LKO104" s="32"/>
      <c r="LKP104" s="32"/>
      <c r="LKQ104" s="32"/>
      <c r="LKR104" s="32"/>
      <c r="LKS104" s="32"/>
      <c r="LKT104" s="32"/>
      <c r="LKU104" s="32"/>
      <c r="LKV104" s="32"/>
      <c r="LKW104" s="32"/>
      <c r="LKX104" s="32"/>
      <c r="LKY104" s="32"/>
      <c r="LKZ104" s="32"/>
      <c r="LLA104" s="31"/>
      <c r="LLB104" s="32"/>
      <c r="LLC104" s="32"/>
      <c r="LLD104" s="32"/>
      <c r="LLE104" s="32"/>
      <c r="LLF104" s="32"/>
      <c r="LLG104" s="32"/>
      <c r="LLH104" s="32"/>
      <c r="LLI104" s="32"/>
      <c r="LLJ104" s="32"/>
      <c r="LLK104" s="32"/>
      <c r="LLL104" s="32"/>
      <c r="LLM104" s="32"/>
      <c r="LLN104" s="32"/>
      <c r="LLO104" s="32"/>
      <c r="LLP104" s="32"/>
      <c r="LLQ104" s="32"/>
      <c r="LLR104" s="32"/>
      <c r="LLS104" s="32"/>
      <c r="LLT104" s="32"/>
      <c r="LLU104" s="32"/>
      <c r="LLV104" s="32"/>
      <c r="LLW104" s="32"/>
      <c r="LLX104" s="32"/>
      <c r="LLY104" s="32"/>
      <c r="LLZ104" s="32"/>
      <c r="LMA104" s="31"/>
      <c r="LMB104" s="32"/>
      <c r="LMC104" s="32"/>
      <c r="LMD104" s="32"/>
      <c r="LME104" s="32"/>
      <c r="LMF104" s="32"/>
      <c r="LMG104" s="32"/>
      <c r="LMH104" s="32"/>
      <c r="LMI104" s="32"/>
      <c r="LMJ104" s="32"/>
      <c r="LMK104" s="32"/>
      <c r="LML104" s="32"/>
      <c r="LMM104" s="32"/>
      <c r="LMN104" s="32"/>
      <c r="LMO104" s="32"/>
      <c r="LMP104" s="32"/>
      <c r="LMQ104" s="32"/>
      <c r="LMR104" s="32"/>
      <c r="LMS104" s="32"/>
      <c r="LMT104" s="32"/>
      <c r="LMU104" s="32"/>
      <c r="LMV104" s="32"/>
      <c r="LMW104" s="32"/>
      <c r="LMX104" s="32"/>
      <c r="LMY104" s="32"/>
      <c r="LMZ104" s="32"/>
      <c r="LNA104" s="31"/>
      <c r="LNB104" s="32"/>
      <c r="LNC104" s="32"/>
      <c r="LND104" s="32"/>
      <c r="LNE104" s="32"/>
      <c r="LNF104" s="32"/>
      <c r="LNG104" s="32"/>
      <c r="LNH104" s="32"/>
      <c r="LNI104" s="32"/>
      <c r="LNJ104" s="32"/>
      <c r="LNK104" s="32"/>
      <c r="LNL104" s="32"/>
      <c r="LNM104" s="32"/>
      <c r="LNN104" s="32"/>
      <c r="LNO104" s="32"/>
      <c r="LNP104" s="32"/>
      <c r="LNQ104" s="32"/>
      <c r="LNR104" s="32"/>
      <c r="LNS104" s="32"/>
      <c r="LNT104" s="32"/>
      <c r="LNU104" s="32"/>
      <c r="LNV104" s="32"/>
      <c r="LNW104" s="32"/>
      <c r="LNX104" s="32"/>
      <c r="LNY104" s="32"/>
      <c r="LNZ104" s="32"/>
      <c r="LOA104" s="31"/>
      <c r="LOB104" s="32"/>
      <c r="LOC104" s="32"/>
      <c r="LOD104" s="32"/>
      <c r="LOE104" s="32"/>
      <c r="LOF104" s="32"/>
      <c r="LOG104" s="32"/>
      <c r="LOH104" s="32"/>
      <c r="LOI104" s="32"/>
      <c r="LOJ104" s="32"/>
      <c r="LOK104" s="32"/>
      <c r="LOL104" s="32"/>
      <c r="LOM104" s="32"/>
      <c r="LON104" s="32"/>
      <c r="LOO104" s="32"/>
      <c r="LOP104" s="32"/>
      <c r="LOQ104" s="32"/>
      <c r="LOR104" s="32"/>
      <c r="LOS104" s="32"/>
      <c r="LOT104" s="32"/>
      <c r="LOU104" s="32"/>
      <c r="LOV104" s="32"/>
      <c r="LOW104" s="32"/>
      <c r="LOX104" s="32"/>
      <c r="LOY104" s="32"/>
      <c r="LOZ104" s="32"/>
      <c r="LPA104" s="31"/>
      <c r="LPB104" s="32"/>
      <c r="LPC104" s="32"/>
      <c r="LPD104" s="32"/>
      <c r="LPE104" s="32"/>
      <c r="LPF104" s="32"/>
      <c r="LPG104" s="32"/>
      <c r="LPH104" s="32"/>
      <c r="LPI104" s="32"/>
      <c r="LPJ104" s="32"/>
      <c r="LPK104" s="32"/>
      <c r="LPL104" s="32"/>
      <c r="LPM104" s="32"/>
      <c r="LPN104" s="32"/>
      <c r="LPO104" s="32"/>
      <c r="LPP104" s="32"/>
      <c r="LPQ104" s="32"/>
      <c r="LPR104" s="32"/>
      <c r="LPS104" s="32"/>
      <c r="LPT104" s="32"/>
      <c r="LPU104" s="32"/>
      <c r="LPV104" s="32"/>
      <c r="LPW104" s="32"/>
      <c r="LPX104" s="32"/>
      <c r="LPY104" s="32"/>
      <c r="LPZ104" s="32"/>
      <c r="LQA104" s="31"/>
      <c r="LQB104" s="32"/>
      <c r="LQC104" s="32"/>
      <c r="LQD104" s="32"/>
      <c r="LQE104" s="32"/>
      <c r="LQF104" s="32"/>
      <c r="LQG104" s="32"/>
      <c r="LQH104" s="32"/>
      <c r="LQI104" s="32"/>
      <c r="LQJ104" s="32"/>
      <c r="LQK104" s="32"/>
      <c r="LQL104" s="32"/>
      <c r="LQM104" s="32"/>
      <c r="LQN104" s="32"/>
      <c r="LQO104" s="32"/>
      <c r="LQP104" s="32"/>
      <c r="LQQ104" s="32"/>
      <c r="LQR104" s="32"/>
      <c r="LQS104" s="32"/>
      <c r="LQT104" s="32"/>
      <c r="LQU104" s="32"/>
      <c r="LQV104" s="32"/>
      <c r="LQW104" s="32"/>
      <c r="LQX104" s="32"/>
      <c r="LQY104" s="32"/>
      <c r="LQZ104" s="32"/>
      <c r="LRA104" s="31"/>
      <c r="LRB104" s="32"/>
      <c r="LRC104" s="32"/>
      <c r="LRD104" s="32"/>
      <c r="LRE104" s="32"/>
      <c r="LRF104" s="32"/>
      <c r="LRG104" s="32"/>
      <c r="LRH104" s="32"/>
      <c r="LRI104" s="32"/>
      <c r="LRJ104" s="32"/>
      <c r="LRK104" s="32"/>
      <c r="LRL104" s="32"/>
      <c r="LRM104" s="32"/>
      <c r="LRN104" s="32"/>
      <c r="LRO104" s="32"/>
      <c r="LRP104" s="32"/>
      <c r="LRQ104" s="32"/>
      <c r="LRR104" s="32"/>
      <c r="LRS104" s="32"/>
      <c r="LRT104" s="32"/>
      <c r="LRU104" s="32"/>
      <c r="LRV104" s="32"/>
      <c r="LRW104" s="32"/>
      <c r="LRX104" s="32"/>
      <c r="LRY104" s="32"/>
      <c r="LRZ104" s="32"/>
      <c r="LSA104" s="31"/>
      <c r="LSB104" s="32"/>
      <c r="LSC104" s="32"/>
      <c r="LSD104" s="32"/>
      <c r="LSE104" s="32"/>
      <c r="LSF104" s="32"/>
      <c r="LSG104" s="32"/>
      <c r="LSH104" s="32"/>
      <c r="LSI104" s="32"/>
      <c r="LSJ104" s="32"/>
      <c r="LSK104" s="32"/>
      <c r="LSL104" s="32"/>
      <c r="LSM104" s="32"/>
      <c r="LSN104" s="32"/>
      <c r="LSO104" s="32"/>
      <c r="LSP104" s="32"/>
      <c r="LSQ104" s="32"/>
      <c r="LSR104" s="32"/>
      <c r="LSS104" s="32"/>
      <c r="LST104" s="32"/>
      <c r="LSU104" s="32"/>
      <c r="LSV104" s="32"/>
      <c r="LSW104" s="32"/>
      <c r="LSX104" s="32"/>
      <c r="LSY104" s="32"/>
      <c r="LSZ104" s="32"/>
      <c r="LTA104" s="31"/>
      <c r="LTB104" s="32"/>
      <c r="LTC104" s="32"/>
      <c r="LTD104" s="32"/>
      <c r="LTE104" s="32"/>
      <c r="LTF104" s="32"/>
      <c r="LTG104" s="32"/>
      <c r="LTH104" s="32"/>
      <c r="LTI104" s="32"/>
      <c r="LTJ104" s="32"/>
      <c r="LTK104" s="32"/>
      <c r="LTL104" s="32"/>
      <c r="LTM104" s="32"/>
      <c r="LTN104" s="32"/>
      <c r="LTO104" s="32"/>
      <c r="LTP104" s="32"/>
      <c r="LTQ104" s="32"/>
      <c r="LTR104" s="32"/>
      <c r="LTS104" s="32"/>
      <c r="LTT104" s="32"/>
      <c r="LTU104" s="32"/>
      <c r="LTV104" s="32"/>
      <c r="LTW104" s="32"/>
      <c r="LTX104" s="32"/>
      <c r="LTY104" s="32"/>
      <c r="LTZ104" s="32"/>
      <c r="LUA104" s="31"/>
      <c r="LUB104" s="32"/>
      <c r="LUC104" s="32"/>
      <c r="LUD104" s="32"/>
      <c r="LUE104" s="32"/>
      <c r="LUF104" s="32"/>
      <c r="LUG104" s="32"/>
      <c r="LUH104" s="32"/>
      <c r="LUI104" s="32"/>
      <c r="LUJ104" s="32"/>
      <c r="LUK104" s="32"/>
      <c r="LUL104" s="32"/>
      <c r="LUM104" s="32"/>
      <c r="LUN104" s="32"/>
      <c r="LUO104" s="32"/>
      <c r="LUP104" s="32"/>
      <c r="LUQ104" s="32"/>
      <c r="LUR104" s="32"/>
      <c r="LUS104" s="32"/>
      <c r="LUT104" s="32"/>
      <c r="LUU104" s="32"/>
      <c r="LUV104" s="32"/>
      <c r="LUW104" s="32"/>
      <c r="LUX104" s="32"/>
      <c r="LUY104" s="32"/>
      <c r="LUZ104" s="32"/>
      <c r="LVA104" s="31"/>
      <c r="LVB104" s="32"/>
      <c r="LVC104" s="32"/>
      <c r="LVD104" s="32"/>
      <c r="LVE104" s="32"/>
      <c r="LVF104" s="32"/>
      <c r="LVG104" s="32"/>
      <c r="LVH104" s="32"/>
      <c r="LVI104" s="32"/>
      <c r="LVJ104" s="32"/>
      <c r="LVK104" s="32"/>
      <c r="LVL104" s="32"/>
      <c r="LVM104" s="32"/>
      <c r="LVN104" s="32"/>
      <c r="LVO104" s="32"/>
      <c r="LVP104" s="32"/>
      <c r="LVQ104" s="32"/>
      <c r="LVR104" s="32"/>
      <c r="LVS104" s="32"/>
      <c r="LVT104" s="32"/>
      <c r="LVU104" s="32"/>
      <c r="LVV104" s="32"/>
      <c r="LVW104" s="32"/>
      <c r="LVX104" s="32"/>
      <c r="LVY104" s="32"/>
      <c r="LVZ104" s="32"/>
      <c r="LWA104" s="31"/>
      <c r="LWB104" s="32"/>
      <c r="LWC104" s="32"/>
      <c r="LWD104" s="32"/>
      <c r="LWE104" s="32"/>
      <c r="LWF104" s="32"/>
      <c r="LWG104" s="32"/>
      <c r="LWH104" s="32"/>
      <c r="LWI104" s="32"/>
      <c r="LWJ104" s="32"/>
      <c r="LWK104" s="32"/>
      <c r="LWL104" s="32"/>
      <c r="LWM104" s="32"/>
      <c r="LWN104" s="32"/>
      <c r="LWO104" s="32"/>
      <c r="LWP104" s="32"/>
      <c r="LWQ104" s="32"/>
      <c r="LWR104" s="32"/>
      <c r="LWS104" s="32"/>
      <c r="LWT104" s="32"/>
      <c r="LWU104" s="32"/>
      <c r="LWV104" s="32"/>
      <c r="LWW104" s="32"/>
      <c r="LWX104" s="32"/>
      <c r="LWY104" s="32"/>
      <c r="LWZ104" s="32"/>
      <c r="LXA104" s="31"/>
      <c r="LXB104" s="32"/>
      <c r="LXC104" s="32"/>
      <c r="LXD104" s="32"/>
      <c r="LXE104" s="32"/>
      <c r="LXF104" s="32"/>
      <c r="LXG104" s="32"/>
      <c r="LXH104" s="32"/>
      <c r="LXI104" s="32"/>
      <c r="LXJ104" s="32"/>
      <c r="LXK104" s="32"/>
      <c r="LXL104" s="32"/>
      <c r="LXM104" s="32"/>
      <c r="LXN104" s="32"/>
      <c r="LXO104" s="32"/>
      <c r="LXP104" s="32"/>
      <c r="LXQ104" s="32"/>
      <c r="LXR104" s="32"/>
      <c r="LXS104" s="32"/>
      <c r="LXT104" s="32"/>
      <c r="LXU104" s="32"/>
      <c r="LXV104" s="32"/>
      <c r="LXW104" s="32"/>
      <c r="LXX104" s="32"/>
      <c r="LXY104" s="32"/>
      <c r="LXZ104" s="32"/>
      <c r="LYA104" s="31"/>
      <c r="LYB104" s="32"/>
      <c r="LYC104" s="32"/>
      <c r="LYD104" s="32"/>
      <c r="LYE104" s="32"/>
      <c r="LYF104" s="32"/>
      <c r="LYG104" s="32"/>
      <c r="LYH104" s="32"/>
      <c r="LYI104" s="32"/>
      <c r="LYJ104" s="32"/>
      <c r="LYK104" s="32"/>
      <c r="LYL104" s="32"/>
      <c r="LYM104" s="32"/>
      <c r="LYN104" s="32"/>
      <c r="LYO104" s="32"/>
      <c r="LYP104" s="32"/>
      <c r="LYQ104" s="32"/>
      <c r="LYR104" s="32"/>
      <c r="LYS104" s="32"/>
      <c r="LYT104" s="32"/>
      <c r="LYU104" s="32"/>
      <c r="LYV104" s="32"/>
      <c r="LYW104" s="32"/>
      <c r="LYX104" s="32"/>
      <c r="LYY104" s="32"/>
      <c r="LYZ104" s="32"/>
      <c r="LZA104" s="31"/>
      <c r="LZB104" s="32"/>
      <c r="LZC104" s="32"/>
      <c r="LZD104" s="32"/>
      <c r="LZE104" s="32"/>
      <c r="LZF104" s="32"/>
      <c r="LZG104" s="32"/>
      <c r="LZH104" s="32"/>
      <c r="LZI104" s="32"/>
      <c r="LZJ104" s="32"/>
      <c r="LZK104" s="32"/>
      <c r="LZL104" s="32"/>
      <c r="LZM104" s="32"/>
      <c r="LZN104" s="32"/>
      <c r="LZO104" s="32"/>
      <c r="LZP104" s="32"/>
      <c r="LZQ104" s="32"/>
      <c r="LZR104" s="32"/>
      <c r="LZS104" s="32"/>
      <c r="LZT104" s="32"/>
      <c r="LZU104" s="32"/>
      <c r="LZV104" s="32"/>
      <c r="LZW104" s="32"/>
      <c r="LZX104" s="32"/>
      <c r="LZY104" s="32"/>
      <c r="LZZ104" s="32"/>
      <c r="MAA104" s="31"/>
      <c r="MAB104" s="32"/>
      <c r="MAC104" s="32"/>
      <c r="MAD104" s="32"/>
      <c r="MAE104" s="32"/>
      <c r="MAF104" s="32"/>
      <c r="MAG104" s="32"/>
      <c r="MAH104" s="32"/>
      <c r="MAI104" s="32"/>
      <c r="MAJ104" s="32"/>
      <c r="MAK104" s="32"/>
      <c r="MAL104" s="32"/>
      <c r="MAM104" s="32"/>
      <c r="MAN104" s="32"/>
      <c r="MAO104" s="32"/>
      <c r="MAP104" s="32"/>
      <c r="MAQ104" s="32"/>
      <c r="MAR104" s="32"/>
      <c r="MAS104" s="32"/>
      <c r="MAT104" s="32"/>
      <c r="MAU104" s="32"/>
      <c r="MAV104" s="32"/>
      <c r="MAW104" s="32"/>
      <c r="MAX104" s="32"/>
      <c r="MAY104" s="32"/>
      <c r="MAZ104" s="32"/>
      <c r="MBA104" s="31"/>
      <c r="MBB104" s="32"/>
      <c r="MBC104" s="32"/>
      <c r="MBD104" s="32"/>
      <c r="MBE104" s="32"/>
      <c r="MBF104" s="32"/>
      <c r="MBG104" s="32"/>
      <c r="MBH104" s="32"/>
      <c r="MBI104" s="32"/>
      <c r="MBJ104" s="32"/>
      <c r="MBK104" s="32"/>
      <c r="MBL104" s="32"/>
      <c r="MBM104" s="32"/>
      <c r="MBN104" s="32"/>
      <c r="MBO104" s="32"/>
      <c r="MBP104" s="32"/>
      <c r="MBQ104" s="32"/>
      <c r="MBR104" s="32"/>
      <c r="MBS104" s="32"/>
      <c r="MBT104" s="32"/>
      <c r="MBU104" s="32"/>
      <c r="MBV104" s="32"/>
      <c r="MBW104" s="32"/>
      <c r="MBX104" s="32"/>
      <c r="MBY104" s="32"/>
      <c r="MBZ104" s="32"/>
      <c r="MCA104" s="31"/>
      <c r="MCB104" s="32"/>
      <c r="MCC104" s="32"/>
      <c r="MCD104" s="32"/>
      <c r="MCE104" s="32"/>
      <c r="MCF104" s="32"/>
      <c r="MCG104" s="32"/>
      <c r="MCH104" s="32"/>
      <c r="MCI104" s="32"/>
      <c r="MCJ104" s="32"/>
      <c r="MCK104" s="32"/>
      <c r="MCL104" s="32"/>
      <c r="MCM104" s="32"/>
      <c r="MCN104" s="32"/>
      <c r="MCO104" s="32"/>
      <c r="MCP104" s="32"/>
      <c r="MCQ104" s="32"/>
      <c r="MCR104" s="32"/>
      <c r="MCS104" s="32"/>
      <c r="MCT104" s="32"/>
      <c r="MCU104" s="32"/>
      <c r="MCV104" s="32"/>
      <c r="MCW104" s="32"/>
      <c r="MCX104" s="32"/>
      <c r="MCY104" s="32"/>
      <c r="MCZ104" s="32"/>
      <c r="MDA104" s="31"/>
      <c r="MDB104" s="32"/>
      <c r="MDC104" s="32"/>
      <c r="MDD104" s="32"/>
      <c r="MDE104" s="32"/>
      <c r="MDF104" s="32"/>
      <c r="MDG104" s="32"/>
      <c r="MDH104" s="32"/>
      <c r="MDI104" s="32"/>
      <c r="MDJ104" s="32"/>
      <c r="MDK104" s="32"/>
      <c r="MDL104" s="32"/>
      <c r="MDM104" s="32"/>
      <c r="MDN104" s="32"/>
      <c r="MDO104" s="32"/>
      <c r="MDP104" s="32"/>
      <c r="MDQ104" s="32"/>
      <c r="MDR104" s="32"/>
      <c r="MDS104" s="32"/>
      <c r="MDT104" s="32"/>
      <c r="MDU104" s="32"/>
      <c r="MDV104" s="32"/>
      <c r="MDW104" s="32"/>
      <c r="MDX104" s="32"/>
      <c r="MDY104" s="32"/>
      <c r="MDZ104" s="32"/>
      <c r="MEA104" s="31"/>
      <c r="MEB104" s="32"/>
      <c r="MEC104" s="32"/>
      <c r="MED104" s="32"/>
      <c r="MEE104" s="32"/>
      <c r="MEF104" s="32"/>
      <c r="MEG104" s="32"/>
      <c r="MEH104" s="32"/>
      <c r="MEI104" s="32"/>
      <c r="MEJ104" s="32"/>
      <c r="MEK104" s="32"/>
      <c r="MEL104" s="32"/>
      <c r="MEM104" s="32"/>
      <c r="MEN104" s="32"/>
      <c r="MEO104" s="32"/>
      <c r="MEP104" s="32"/>
      <c r="MEQ104" s="32"/>
      <c r="MER104" s="32"/>
      <c r="MES104" s="32"/>
      <c r="MET104" s="32"/>
      <c r="MEU104" s="32"/>
      <c r="MEV104" s="32"/>
      <c r="MEW104" s="32"/>
      <c r="MEX104" s="32"/>
      <c r="MEY104" s="32"/>
      <c r="MEZ104" s="32"/>
      <c r="MFA104" s="31"/>
      <c r="MFB104" s="32"/>
      <c r="MFC104" s="32"/>
      <c r="MFD104" s="32"/>
      <c r="MFE104" s="32"/>
      <c r="MFF104" s="32"/>
      <c r="MFG104" s="32"/>
      <c r="MFH104" s="32"/>
      <c r="MFI104" s="32"/>
      <c r="MFJ104" s="32"/>
      <c r="MFK104" s="32"/>
      <c r="MFL104" s="32"/>
      <c r="MFM104" s="32"/>
      <c r="MFN104" s="32"/>
      <c r="MFO104" s="32"/>
      <c r="MFP104" s="32"/>
      <c r="MFQ104" s="32"/>
      <c r="MFR104" s="32"/>
      <c r="MFS104" s="32"/>
      <c r="MFT104" s="32"/>
      <c r="MFU104" s="32"/>
      <c r="MFV104" s="32"/>
      <c r="MFW104" s="32"/>
      <c r="MFX104" s="32"/>
      <c r="MFY104" s="32"/>
      <c r="MFZ104" s="32"/>
      <c r="MGA104" s="31"/>
      <c r="MGB104" s="32"/>
      <c r="MGC104" s="32"/>
      <c r="MGD104" s="32"/>
      <c r="MGE104" s="32"/>
      <c r="MGF104" s="32"/>
      <c r="MGG104" s="32"/>
      <c r="MGH104" s="32"/>
      <c r="MGI104" s="32"/>
      <c r="MGJ104" s="32"/>
      <c r="MGK104" s="32"/>
      <c r="MGL104" s="32"/>
      <c r="MGM104" s="32"/>
      <c r="MGN104" s="32"/>
      <c r="MGO104" s="32"/>
      <c r="MGP104" s="32"/>
      <c r="MGQ104" s="32"/>
      <c r="MGR104" s="32"/>
      <c r="MGS104" s="32"/>
      <c r="MGT104" s="32"/>
      <c r="MGU104" s="32"/>
      <c r="MGV104" s="32"/>
      <c r="MGW104" s="32"/>
      <c r="MGX104" s="32"/>
      <c r="MGY104" s="32"/>
      <c r="MGZ104" s="32"/>
      <c r="MHA104" s="31"/>
      <c r="MHB104" s="32"/>
      <c r="MHC104" s="32"/>
      <c r="MHD104" s="32"/>
      <c r="MHE104" s="32"/>
      <c r="MHF104" s="32"/>
      <c r="MHG104" s="32"/>
      <c r="MHH104" s="32"/>
      <c r="MHI104" s="32"/>
      <c r="MHJ104" s="32"/>
      <c r="MHK104" s="32"/>
      <c r="MHL104" s="32"/>
      <c r="MHM104" s="32"/>
      <c r="MHN104" s="32"/>
      <c r="MHO104" s="32"/>
      <c r="MHP104" s="32"/>
      <c r="MHQ104" s="32"/>
      <c r="MHR104" s="32"/>
      <c r="MHS104" s="32"/>
      <c r="MHT104" s="32"/>
      <c r="MHU104" s="32"/>
      <c r="MHV104" s="32"/>
      <c r="MHW104" s="32"/>
      <c r="MHX104" s="32"/>
      <c r="MHY104" s="32"/>
      <c r="MHZ104" s="32"/>
      <c r="MIA104" s="31"/>
      <c r="MIB104" s="32"/>
      <c r="MIC104" s="32"/>
      <c r="MID104" s="32"/>
      <c r="MIE104" s="32"/>
      <c r="MIF104" s="32"/>
      <c r="MIG104" s="32"/>
      <c r="MIH104" s="32"/>
      <c r="MII104" s="32"/>
      <c r="MIJ104" s="32"/>
      <c r="MIK104" s="32"/>
      <c r="MIL104" s="32"/>
      <c r="MIM104" s="32"/>
      <c r="MIN104" s="32"/>
      <c r="MIO104" s="32"/>
      <c r="MIP104" s="32"/>
      <c r="MIQ104" s="32"/>
      <c r="MIR104" s="32"/>
      <c r="MIS104" s="32"/>
      <c r="MIT104" s="32"/>
      <c r="MIU104" s="32"/>
      <c r="MIV104" s="32"/>
      <c r="MIW104" s="32"/>
      <c r="MIX104" s="32"/>
      <c r="MIY104" s="32"/>
      <c r="MIZ104" s="32"/>
      <c r="MJA104" s="31"/>
      <c r="MJB104" s="32"/>
      <c r="MJC104" s="32"/>
      <c r="MJD104" s="32"/>
      <c r="MJE104" s="32"/>
      <c r="MJF104" s="32"/>
      <c r="MJG104" s="32"/>
      <c r="MJH104" s="32"/>
      <c r="MJI104" s="32"/>
      <c r="MJJ104" s="32"/>
      <c r="MJK104" s="32"/>
      <c r="MJL104" s="32"/>
      <c r="MJM104" s="32"/>
      <c r="MJN104" s="32"/>
      <c r="MJO104" s="32"/>
      <c r="MJP104" s="32"/>
      <c r="MJQ104" s="32"/>
      <c r="MJR104" s="32"/>
      <c r="MJS104" s="32"/>
      <c r="MJT104" s="32"/>
      <c r="MJU104" s="32"/>
      <c r="MJV104" s="32"/>
      <c r="MJW104" s="32"/>
      <c r="MJX104" s="32"/>
      <c r="MJY104" s="32"/>
      <c r="MJZ104" s="32"/>
      <c r="MKA104" s="31"/>
      <c r="MKB104" s="32"/>
      <c r="MKC104" s="32"/>
      <c r="MKD104" s="32"/>
      <c r="MKE104" s="32"/>
      <c r="MKF104" s="32"/>
      <c r="MKG104" s="32"/>
      <c r="MKH104" s="32"/>
      <c r="MKI104" s="32"/>
      <c r="MKJ104" s="32"/>
      <c r="MKK104" s="32"/>
      <c r="MKL104" s="32"/>
      <c r="MKM104" s="32"/>
      <c r="MKN104" s="32"/>
      <c r="MKO104" s="32"/>
      <c r="MKP104" s="32"/>
      <c r="MKQ104" s="32"/>
      <c r="MKR104" s="32"/>
      <c r="MKS104" s="32"/>
      <c r="MKT104" s="32"/>
      <c r="MKU104" s="32"/>
      <c r="MKV104" s="32"/>
      <c r="MKW104" s="32"/>
      <c r="MKX104" s="32"/>
      <c r="MKY104" s="32"/>
      <c r="MKZ104" s="32"/>
      <c r="MLA104" s="31"/>
      <c r="MLB104" s="32"/>
      <c r="MLC104" s="32"/>
      <c r="MLD104" s="32"/>
      <c r="MLE104" s="32"/>
      <c r="MLF104" s="32"/>
      <c r="MLG104" s="32"/>
      <c r="MLH104" s="32"/>
      <c r="MLI104" s="32"/>
      <c r="MLJ104" s="32"/>
      <c r="MLK104" s="32"/>
      <c r="MLL104" s="32"/>
      <c r="MLM104" s="32"/>
      <c r="MLN104" s="32"/>
      <c r="MLO104" s="32"/>
      <c r="MLP104" s="32"/>
      <c r="MLQ104" s="32"/>
      <c r="MLR104" s="32"/>
      <c r="MLS104" s="32"/>
      <c r="MLT104" s="32"/>
      <c r="MLU104" s="32"/>
      <c r="MLV104" s="32"/>
      <c r="MLW104" s="32"/>
      <c r="MLX104" s="32"/>
      <c r="MLY104" s="32"/>
      <c r="MLZ104" s="32"/>
      <c r="MMA104" s="31"/>
      <c r="MMB104" s="32"/>
      <c r="MMC104" s="32"/>
      <c r="MMD104" s="32"/>
      <c r="MME104" s="32"/>
      <c r="MMF104" s="32"/>
      <c r="MMG104" s="32"/>
      <c r="MMH104" s="32"/>
      <c r="MMI104" s="32"/>
      <c r="MMJ104" s="32"/>
      <c r="MMK104" s="32"/>
      <c r="MML104" s="32"/>
      <c r="MMM104" s="32"/>
      <c r="MMN104" s="32"/>
      <c r="MMO104" s="32"/>
      <c r="MMP104" s="32"/>
      <c r="MMQ104" s="32"/>
      <c r="MMR104" s="32"/>
      <c r="MMS104" s="32"/>
      <c r="MMT104" s="32"/>
      <c r="MMU104" s="32"/>
      <c r="MMV104" s="32"/>
      <c r="MMW104" s="32"/>
      <c r="MMX104" s="32"/>
      <c r="MMY104" s="32"/>
      <c r="MMZ104" s="32"/>
      <c r="MNA104" s="31"/>
      <c r="MNB104" s="32"/>
      <c r="MNC104" s="32"/>
      <c r="MND104" s="32"/>
      <c r="MNE104" s="32"/>
      <c r="MNF104" s="32"/>
      <c r="MNG104" s="32"/>
      <c r="MNH104" s="32"/>
      <c r="MNI104" s="32"/>
      <c r="MNJ104" s="32"/>
      <c r="MNK104" s="32"/>
      <c r="MNL104" s="32"/>
      <c r="MNM104" s="32"/>
      <c r="MNN104" s="32"/>
      <c r="MNO104" s="32"/>
      <c r="MNP104" s="32"/>
      <c r="MNQ104" s="32"/>
      <c r="MNR104" s="32"/>
      <c r="MNS104" s="32"/>
      <c r="MNT104" s="32"/>
      <c r="MNU104" s="32"/>
      <c r="MNV104" s="32"/>
      <c r="MNW104" s="32"/>
      <c r="MNX104" s="32"/>
      <c r="MNY104" s="32"/>
      <c r="MNZ104" s="32"/>
      <c r="MOA104" s="31"/>
      <c r="MOB104" s="32"/>
      <c r="MOC104" s="32"/>
      <c r="MOD104" s="32"/>
      <c r="MOE104" s="32"/>
      <c r="MOF104" s="32"/>
      <c r="MOG104" s="32"/>
      <c r="MOH104" s="32"/>
      <c r="MOI104" s="32"/>
      <c r="MOJ104" s="32"/>
      <c r="MOK104" s="32"/>
      <c r="MOL104" s="32"/>
      <c r="MOM104" s="32"/>
      <c r="MON104" s="32"/>
      <c r="MOO104" s="32"/>
      <c r="MOP104" s="32"/>
      <c r="MOQ104" s="32"/>
      <c r="MOR104" s="32"/>
      <c r="MOS104" s="32"/>
      <c r="MOT104" s="32"/>
      <c r="MOU104" s="32"/>
      <c r="MOV104" s="32"/>
      <c r="MOW104" s="32"/>
      <c r="MOX104" s="32"/>
      <c r="MOY104" s="32"/>
      <c r="MOZ104" s="32"/>
      <c r="MPA104" s="31"/>
      <c r="MPB104" s="32"/>
      <c r="MPC104" s="32"/>
      <c r="MPD104" s="32"/>
      <c r="MPE104" s="32"/>
      <c r="MPF104" s="32"/>
      <c r="MPG104" s="32"/>
      <c r="MPH104" s="32"/>
      <c r="MPI104" s="32"/>
      <c r="MPJ104" s="32"/>
      <c r="MPK104" s="32"/>
      <c r="MPL104" s="32"/>
      <c r="MPM104" s="32"/>
      <c r="MPN104" s="32"/>
      <c r="MPO104" s="32"/>
      <c r="MPP104" s="32"/>
      <c r="MPQ104" s="32"/>
      <c r="MPR104" s="32"/>
      <c r="MPS104" s="32"/>
      <c r="MPT104" s="32"/>
      <c r="MPU104" s="32"/>
      <c r="MPV104" s="32"/>
      <c r="MPW104" s="32"/>
      <c r="MPX104" s="32"/>
      <c r="MPY104" s="32"/>
      <c r="MPZ104" s="32"/>
      <c r="MQA104" s="31"/>
      <c r="MQB104" s="32"/>
      <c r="MQC104" s="32"/>
      <c r="MQD104" s="32"/>
      <c r="MQE104" s="32"/>
      <c r="MQF104" s="32"/>
      <c r="MQG104" s="32"/>
      <c r="MQH104" s="32"/>
      <c r="MQI104" s="32"/>
      <c r="MQJ104" s="32"/>
      <c r="MQK104" s="32"/>
      <c r="MQL104" s="32"/>
      <c r="MQM104" s="32"/>
      <c r="MQN104" s="32"/>
      <c r="MQO104" s="32"/>
      <c r="MQP104" s="32"/>
      <c r="MQQ104" s="32"/>
      <c r="MQR104" s="32"/>
      <c r="MQS104" s="32"/>
      <c r="MQT104" s="32"/>
      <c r="MQU104" s="32"/>
      <c r="MQV104" s="32"/>
      <c r="MQW104" s="32"/>
      <c r="MQX104" s="32"/>
      <c r="MQY104" s="32"/>
      <c r="MQZ104" s="32"/>
      <c r="MRA104" s="31"/>
      <c r="MRB104" s="32"/>
      <c r="MRC104" s="32"/>
      <c r="MRD104" s="32"/>
      <c r="MRE104" s="32"/>
      <c r="MRF104" s="32"/>
      <c r="MRG104" s="32"/>
      <c r="MRH104" s="32"/>
      <c r="MRI104" s="32"/>
      <c r="MRJ104" s="32"/>
      <c r="MRK104" s="32"/>
      <c r="MRL104" s="32"/>
      <c r="MRM104" s="32"/>
      <c r="MRN104" s="32"/>
      <c r="MRO104" s="32"/>
      <c r="MRP104" s="32"/>
      <c r="MRQ104" s="32"/>
      <c r="MRR104" s="32"/>
      <c r="MRS104" s="32"/>
      <c r="MRT104" s="32"/>
      <c r="MRU104" s="32"/>
      <c r="MRV104" s="32"/>
      <c r="MRW104" s="32"/>
      <c r="MRX104" s="32"/>
      <c r="MRY104" s="32"/>
      <c r="MRZ104" s="32"/>
      <c r="MSA104" s="31"/>
      <c r="MSB104" s="32"/>
      <c r="MSC104" s="32"/>
      <c r="MSD104" s="32"/>
      <c r="MSE104" s="32"/>
      <c r="MSF104" s="32"/>
      <c r="MSG104" s="32"/>
      <c r="MSH104" s="32"/>
      <c r="MSI104" s="32"/>
      <c r="MSJ104" s="32"/>
      <c r="MSK104" s="32"/>
      <c r="MSL104" s="32"/>
      <c r="MSM104" s="32"/>
      <c r="MSN104" s="32"/>
      <c r="MSO104" s="32"/>
      <c r="MSP104" s="32"/>
      <c r="MSQ104" s="32"/>
      <c r="MSR104" s="32"/>
      <c r="MSS104" s="32"/>
      <c r="MST104" s="32"/>
      <c r="MSU104" s="32"/>
      <c r="MSV104" s="32"/>
      <c r="MSW104" s="32"/>
      <c r="MSX104" s="32"/>
      <c r="MSY104" s="32"/>
      <c r="MSZ104" s="32"/>
      <c r="MTA104" s="31"/>
      <c r="MTB104" s="32"/>
      <c r="MTC104" s="32"/>
      <c r="MTD104" s="32"/>
      <c r="MTE104" s="32"/>
      <c r="MTF104" s="32"/>
      <c r="MTG104" s="32"/>
      <c r="MTH104" s="32"/>
      <c r="MTI104" s="32"/>
      <c r="MTJ104" s="32"/>
      <c r="MTK104" s="32"/>
      <c r="MTL104" s="32"/>
      <c r="MTM104" s="32"/>
      <c r="MTN104" s="32"/>
      <c r="MTO104" s="32"/>
      <c r="MTP104" s="32"/>
      <c r="MTQ104" s="32"/>
      <c r="MTR104" s="32"/>
      <c r="MTS104" s="32"/>
      <c r="MTT104" s="32"/>
      <c r="MTU104" s="32"/>
      <c r="MTV104" s="32"/>
      <c r="MTW104" s="32"/>
      <c r="MTX104" s="32"/>
      <c r="MTY104" s="32"/>
      <c r="MTZ104" s="32"/>
      <c r="MUA104" s="31"/>
      <c r="MUB104" s="32"/>
      <c r="MUC104" s="32"/>
      <c r="MUD104" s="32"/>
      <c r="MUE104" s="32"/>
      <c r="MUF104" s="32"/>
      <c r="MUG104" s="32"/>
      <c r="MUH104" s="32"/>
      <c r="MUI104" s="32"/>
      <c r="MUJ104" s="32"/>
      <c r="MUK104" s="32"/>
      <c r="MUL104" s="32"/>
      <c r="MUM104" s="32"/>
      <c r="MUN104" s="32"/>
      <c r="MUO104" s="32"/>
      <c r="MUP104" s="32"/>
      <c r="MUQ104" s="32"/>
      <c r="MUR104" s="32"/>
      <c r="MUS104" s="32"/>
      <c r="MUT104" s="32"/>
      <c r="MUU104" s="32"/>
      <c r="MUV104" s="32"/>
      <c r="MUW104" s="32"/>
      <c r="MUX104" s="32"/>
      <c r="MUY104" s="32"/>
      <c r="MUZ104" s="32"/>
      <c r="MVA104" s="31"/>
      <c r="MVB104" s="32"/>
      <c r="MVC104" s="32"/>
      <c r="MVD104" s="32"/>
      <c r="MVE104" s="32"/>
      <c r="MVF104" s="32"/>
      <c r="MVG104" s="32"/>
      <c r="MVH104" s="32"/>
      <c r="MVI104" s="32"/>
      <c r="MVJ104" s="32"/>
      <c r="MVK104" s="32"/>
      <c r="MVL104" s="32"/>
      <c r="MVM104" s="32"/>
      <c r="MVN104" s="32"/>
      <c r="MVO104" s="32"/>
      <c r="MVP104" s="32"/>
      <c r="MVQ104" s="32"/>
      <c r="MVR104" s="32"/>
      <c r="MVS104" s="32"/>
      <c r="MVT104" s="32"/>
      <c r="MVU104" s="32"/>
      <c r="MVV104" s="32"/>
      <c r="MVW104" s="32"/>
      <c r="MVX104" s="32"/>
      <c r="MVY104" s="32"/>
      <c r="MVZ104" s="32"/>
      <c r="MWA104" s="31"/>
      <c r="MWB104" s="32"/>
      <c r="MWC104" s="32"/>
      <c r="MWD104" s="32"/>
      <c r="MWE104" s="32"/>
      <c r="MWF104" s="32"/>
      <c r="MWG104" s="32"/>
      <c r="MWH104" s="32"/>
      <c r="MWI104" s="32"/>
      <c r="MWJ104" s="32"/>
      <c r="MWK104" s="32"/>
      <c r="MWL104" s="32"/>
      <c r="MWM104" s="32"/>
      <c r="MWN104" s="32"/>
      <c r="MWO104" s="32"/>
      <c r="MWP104" s="32"/>
      <c r="MWQ104" s="32"/>
      <c r="MWR104" s="32"/>
      <c r="MWS104" s="32"/>
      <c r="MWT104" s="32"/>
      <c r="MWU104" s="32"/>
      <c r="MWV104" s="32"/>
      <c r="MWW104" s="32"/>
      <c r="MWX104" s="32"/>
      <c r="MWY104" s="32"/>
      <c r="MWZ104" s="32"/>
      <c r="MXA104" s="31"/>
      <c r="MXB104" s="32"/>
      <c r="MXC104" s="32"/>
      <c r="MXD104" s="32"/>
      <c r="MXE104" s="32"/>
      <c r="MXF104" s="32"/>
      <c r="MXG104" s="32"/>
      <c r="MXH104" s="32"/>
      <c r="MXI104" s="32"/>
      <c r="MXJ104" s="32"/>
      <c r="MXK104" s="32"/>
      <c r="MXL104" s="32"/>
      <c r="MXM104" s="32"/>
      <c r="MXN104" s="32"/>
      <c r="MXO104" s="32"/>
      <c r="MXP104" s="32"/>
      <c r="MXQ104" s="32"/>
      <c r="MXR104" s="32"/>
      <c r="MXS104" s="32"/>
      <c r="MXT104" s="32"/>
      <c r="MXU104" s="32"/>
      <c r="MXV104" s="32"/>
      <c r="MXW104" s="32"/>
      <c r="MXX104" s="32"/>
      <c r="MXY104" s="32"/>
      <c r="MXZ104" s="32"/>
      <c r="MYA104" s="31"/>
      <c r="MYB104" s="32"/>
      <c r="MYC104" s="32"/>
      <c r="MYD104" s="32"/>
      <c r="MYE104" s="32"/>
      <c r="MYF104" s="32"/>
      <c r="MYG104" s="32"/>
      <c r="MYH104" s="32"/>
      <c r="MYI104" s="32"/>
      <c r="MYJ104" s="32"/>
      <c r="MYK104" s="32"/>
      <c r="MYL104" s="32"/>
      <c r="MYM104" s="32"/>
      <c r="MYN104" s="32"/>
      <c r="MYO104" s="32"/>
      <c r="MYP104" s="32"/>
      <c r="MYQ104" s="32"/>
      <c r="MYR104" s="32"/>
      <c r="MYS104" s="32"/>
      <c r="MYT104" s="32"/>
      <c r="MYU104" s="32"/>
      <c r="MYV104" s="32"/>
      <c r="MYW104" s="32"/>
      <c r="MYX104" s="32"/>
      <c r="MYY104" s="32"/>
      <c r="MYZ104" s="32"/>
      <c r="MZA104" s="31"/>
      <c r="MZB104" s="32"/>
      <c r="MZC104" s="32"/>
      <c r="MZD104" s="32"/>
      <c r="MZE104" s="32"/>
      <c r="MZF104" s="32"/>
      <c r="MZG104" s="32"/>
      <c r="MZH104" s="32"/>
      <c r="MZI104" s="32"/>
      <c r="MZJ104" s="32"/>
      <c r="MZK104" s="32"/>
      <c r="MZL104" s="32"/>
      <c r="MZM104" s="32"/>
      <c r="MZN104" s="32"/>
      <c r="MZO104" s="32"/>
      <c r="MZP104" s="32"/>
      <c r="MZQ104" s="32"/>
      <c r="MZR104" s="32"/>
      <c r="MZS104" s="32"/>
      <c r="MZT104" s="32"/>
      <c r="MZU104" s="32"/>
      <c r="MZV104" s="32"/>
      <c r="MZW104" s="32"/>
      <c r="MZX104" s="32"/>
      <c r="MZY104" s="32"/>
      <c r="MZZ104" s="32"/>
      <c r="NAA104" s="31"/>
      <c r="NAB104" s="32"/>
      <c r="NAC104" s="32"/>
      <c r="NAD104" s="32"/>
      <c r="NAE104" s="32"/>
      <c r="NAF104" s="32"/>
      <c r="NAG104" s="32"/>
      <c r="NAH104" s="32"/>
      <c r="NAI104" s="32"/>
      <c r="NAJ104" s="32"/>
      <c r="NAK104" s="32"/>
      <c r="NAL104" s="32"/>
      <c r="NAM104" s="32"/>
      <c r="NAN104" s="32"/>
      <c r="NAO104" s="32"/>
      <c r="NAP104" s="32"/>
      <c r="NAQ104" s="32"/>
      <c r="NAR104" s="32"/>
      <c r="NAS104" s="32"/>
      <c r="NAT104" s="32"/>
      <c r="NAU104" s="32"/>
      <c r="NAV104" s="32"/>
      <c r="NAW104" s="32"/>
      <c r="NAX104" s="32"/>
      <c r="NAY104" s="32"/>
      <c r="NAZ104" s="32"/>
      <c r="NBA104" s="31"/>
      <c r="NBB104" s="32"/>
      <c r="NBC104" s="32"/>
      <c r="NBD104" s="32"/>
      <c r="NBE104" s="32"/>
      <c r="NBF104" s="32"/>
      <c r="NBG104" s="32"/>
      <c r="NBH104" s="32"/>
      <c r="NBI104" s="32"/>
      <c r="NBJ104" s="32"/>
      <c r="NBK104" s="32"/>
      <c r="NBL104" s="32"/>
      <c r="NBM104" s="32"/>
      <c r="NBN104" s="32"/>
      <c r="NBO104" s="32"/>
      <c r="NBP104" s="32"/>
      <c r="NBQ104" s="32"/>
      <c r="NBR104" s="32"/>
      <c r="NBS104" s="32"/>
      <c r="NBT104" s="32"/>
      <c r="NBU104" s="32"/>
      <c r="NBV104" s="32"/>
      <c r="NBW104" s="32"/>
      <c r="NBX104" s="32"/>
      <c r="NBY104" s="32"/>
      <c r="NBZ104" s="32"/>
      <c r="NCA104" s="31"/>
      <c r="NCB104" s="32"/>
      <c r="NCC104" s="32"/>
      <c r="NCD104" s="32"/>
      <c r="NCE104" s="32"/>
      <c r="NCF104" s="32"/>
      <c r="NCG104" s="32"/>
      <c r="NCH104" s="32"/>
      <c r="NCI104" s="32"/>
      <c r="NCJ104" s="32"/>
      <c r="NCK104" s="32"/>
      <c r="NCL104" s="32"/>
      <c r="NCM104" s="32"/>
      <c r="NCN104" s="32"/>
      <c r="NCO104" s="32"/>
      <c r="NCP104" s="32"/>
      <c r="NCQ104" s="32"/>
      <c r="NCR104" s="32"/>
      <c r="NCS104" s="32"/>
      <c r="NCT104" s="32"/>
      <c r="NCU104" s="32"/>
      <c r="NCV104" s="32"/>
      <c r="NCW104" s="32"/>
      <c r="NCX104" s="32"/>
      <c r="NCY104" s="32"/>
      <c r="NCZ104" s="32"/>
      <c r="NDA104" s="31"/>
      <c r="NDB104" s="32"/>
      <c r="NDC104" s="32"/>
      <c r="NDD104" s="32"/>
      <c r="NDE104" s="32"/>
      <c r="NDF104" s="32"/>
      <c r="NDG104" s="32"/>
      <c r="NDH104" s="32"/>
      <c r="NDI104" s="32"/>
      <c r="NDJ104" s="32"/>
      <c r="NDK104" s="32"/>
      <c r="NDL104" s="32"/>
      <c r="NDM104" s="32"/>
      <c r="NDN104" s="32"/>
      <c r="NDO104" s="32"/>
      <c r="NDP104" s="32"/>
      <c r="NDQ104" s="32"/>
      <c r="NDR104" s="32"/>
      <c r="NDS104" s="32"/>
      <c r="NDT104" s="32"/>
      <c r="NDU104" s="32"/>
      <c r="NDV104" s="32"/>
      <c r="NDW104" s="32"/>
      <c r="NDX104" s="32"/>
      <c r="NDY104" s="32"/>
      <c r="NDZ104" s="32"/>
      <c r="NEA104" s="31"/>
      <c r="NEB104" s="32"/>
      <c r="NEC104" s="32"/>
      <c r="NED104" s="32"/>
      <c r="NEE104" s="32"/>
      <c r="NEF104" s="32"/>
      <c r="NEG104" s="32"/>
      <c r="NEH104" s="32"/>
      <c r="NEI104" s="32"/>
      <c r="NEJ104" s="32"/>
      <c r="NEK104" s="32"/>
      <c r="NEL104" s="32"/>
      <c r="NEM104" s="32"/>
      <c r="NEN104" s="32"/>
      <c r="NEO104" s="32"/>
      <c r="NEP104" s="32"/>
      <c r="NEQ104" s="32"/>
      <c r="NER104" s="32"/>
      <c r="NES104" s="32"/>
      <c r="NET104" s="32"/>
      <c r="NEU104" s="32"/>
      <c r="NEV104" s="32"/>
      <c r="NEW104" s="32"/>
      <c r="NEX104" s="32"/>
      <c r="NEY104" s="32"/>
      <c r="NEZ104" s="32"/>
      <c r="NFA104" s="31"/>
      <c r="NFB104" s="32"/>
      <c r="NFC104" s="32"/>
      <c r="NFD104" s="32"/>
      <c r="NFE104" s="32"/>
      <c r="NFF104" s="32"/>
      <c r="NFG104" s="32"/>
      <c r="NFH104" s="32"/>
      <c r="NFI104" s="32"/>
      <c r="NFJ104" s="32"/>
      <c r="NFK104" s="32"/>
      <c r="NFL104" s="32"/>
      <c r="NFM104" s="32"/>
      <c r="NFN104" s="32"/>
      <c r="NFO104" s="32"/>
      <c r="NFP104" s="32"/>
      <c r="NFQ104" s="32"/>
      <c r="NFR104" s="32"/>
      <c r="NFS104" s="32"/>
      <c r="NFT104" s="32"/>
      <c r="NFU104" s="32"/>
      <c r="NFV104" s="32"/>
      <c r="NFW104" s="32"/>
      <c r="NFX104" s="32"/>
      <c r="NFY104" s="32"/>
      <c r="NFZ104" s="32"/>
      <c r="NGA104" s="31"/>
      <c r="NGB104" s="32"/>
      <c r="NGC104" s="32"/>
      <c r="NGD104" s="32"/>
      <c r="NGE104" s="32"/>
      <c r="NGF104" s="32"/>
      <c r="NGG104" s="32"/>
      <c r="NGH104" s="32"/>
      <c r="NGI104" s="32"/>
      <c r="NGJ104" s="32"/>
      <c r="NGK104" s="32"/>
      <c r="NGL104" s="32"/>
      <c r="NGM104" s="32"/>
      <c r="NGN104" s="32"/>
      <c r="NGO104" s="32"/>
      <c r="NGP104" s="32"/>
      <c r="NGQ104" s="32"/>
      <c r="NGR104" s="32"/>
      <c r="NGS104" s="32"/>
      <c r="NGT104" s="32"/>
      <c r="NGU104" s="32"/>
      <c r="NGV104" s="32"/>
      <c r="NGW104" s="32"/>
      <c r="NGX104" s="32"/>
      <c r="NGY104" s="32"/>
      <c r="NGZ104" s="32"/>
      <c r="NHA104" s="31"/>
      <c r="NHB104" s="32"/>
      <c r="NHC104" s="32"/>
      <c r="NHD104" s="32"/>
      <c r="NHE104" s="32"/>
      <c r="NHF104" s="32"/>
      <c r="NHG104" s="32"/>
      <c r="NHH104" s="32"/>
      <c r="NHI104" s="32"/>
      <c r="NHJ104" s="32"/>
      <c r="NHK104" s="32"/>
      <c r="NHL104" s="32"/>
      <c r="NHM104" s="32"/>
      <c r="NHN104" s="32"/>
      <c r="NHO104" s="32"/>
      <c r="NHP104" s="32"/>
      <c r="NHQ104" s="32"/>
      <c r="NHR104" s="32"/>
      <c r="NHS104" s="32"/>
      <c r="NHT104" s="32"/>
      <c r="NHU104" s="32"/>
      <c r="NHV104" s="32"/>
      <c r="NHW104" s="32"/>
      <c r="NHX104" s="32"/>
      <c r="NHY104" s="32"/>
      <c r="NHZ104" s="32"/>
      <c r="NIA104" s="31"/>
      <c r="NIB104" s="32"/>
      <c r="NIC104" s="32"/>
      <c r="NID104" s="32"/>
      <c r="NIE104" s="32"/>
      <c r="NIF104" s="32"/>
      <c r="NIG104" s="32"/>
      <c r="NIH104" s="32"/>
      <c r="NII104" s="32"/>
      <c r="NIJ104" s="32"/>
      <c r="NIK104" s="32"/>
      <c r="NIL104" s="32"/>
      <c r="NIM104" s="32"/>
      <c r="NIN104" s="32"/>
      <c r="NIO104" s="32"/>
      <c r="NIP104" s="32"/>
      <c r="NIQ104" s="32"/>
      <c r="NIR104" s="32"/>
      <c r="NIS104" s="32"/>
      <c r="NIT104" s="32"/>
      <c r="NIU104" s="32"/>
      <c r="NIV104" s="32"/>
      <c r="NIW104" s="32"/>
      <c r="NIX104" s="32"/>
      <c r="NIY104" s="32"/>
      <c r="NIZ104" s="32"/>
      <c r="NJA104" s="31"/>
      <c r="NJB104" s="32"/>
      <c r="NJC104" s="32"/>
      <c r="NJD104" s="32"/>
      <c r="NJE104" s="32"/>
      <c r="NJF104" s="32"/>
      <c r="NJG104" s="32"/>
      <c r="NJH104" s="32"/>
      <c r="NJI104" s="32"/>
      <c r="NJJ104" s="32"/>
      <c r="NJK104" s="32"/>
      <c r="NJL104" s="32"/>
      <c r="NJM104" s="32"/>
      <c r="NJN104" s="32"/>
      <c r="NJO104" s="32"/>
      <c r="NJP104" s="32"/>
      <c r="NJQ104" s="32"/>
      <c r="NJR104" s="32"/>
      <c r="NJS104" s="32"/>
      <c r="NJT104" s="32"/>
      <c r="NJU104" s="32"/>
      <c r="NJV104" s="32"/>
      <c r="NJW104" s="32"/>
      <c r="NJX104" s="32"/>
      <c r="NJY104" s="32"/>
      <c r="NJZ104" s="32"/>
      <c r="NKA104" s="31"/>
      <c r="NKB104" s="32"/>
      <c r="NKC104" s="32"/>
      <c r="NKD104" s="32"/>
      <c r="NKE104" s="32"/>
      <c r="NKF104" s="32"/>
      <c r="NKG104" s="32"/>
      <c r="NKH104" s="32"/>
      <c r="NKI104" s="32"/>
      <c r="NKJ104" s="32"/>
      <c r="NKK104" s="32"/>
      <c r="NKL104" s="32"/>
      <c r="NKM104" s="32"/>
      <c r="NKN104" s="32"/>
      <c r="NKO104" s="32"/>
      <c r="NKP104" s="32"/>
      <c r="NKQ104" s="32"/>
      <c r="NKR104" s="32"/>
      <c r="NKS104" s="32"/>
      <c r="NKT104" s="32"/>
      <c r="NKU104" s="32"/>
      <c r="NKV104" s="32"/>
      <c r="NKW104" s="32"/>
      <c r="NKX104" s="32"/>
      <c r="NKY104" s="32"/>
      <c r="NKZ104" s="32"/>
      <c r="NLA104" s="31"/>
      <c r="NLB104" s="32"/>
      <c r="NLC104" s="32"/>
      <c r="NLD104" s="32"/>
      <c r="NLE104" s="32"/>
      <c r="NLF104" s="32"/>
      <c r="NLG104" s="32"/>
      <c r="NLH104" s="32"/>
      <c r="NLI104" s="32"/>
      <c r="NLJ104" s="32"/>
      <c r="NLK104" s="32"/>
      <c r="NLL104" s="32"/>
      <c r="NLM104" s="32"/>
      <c r="NLN104" s="32"/>
      <c r="NLO104" s="32"/>
      <c r="NLP104" s="32"/>
      <c r="NLQ104" s="32"/>
      <c r="NLR104" s="32"/>
      <c r="NLS104" s="32"/>
      <c r="NLT104" s="32"/>
      <c r="NLU104" s="32"/>
      <c r="NLV104" s="32"/>
      <c r="NLW104" s="32"/>
      <c r="NLX104" s="32"/>
      <c r="NLY104" s="32"/>
      <c r="NLZ104" s="32"/>
      <c r="NMA104" s="31"/>
      <c r="NMB104" s="32"/>
      <c r="NMC104" s="32"/>
      <c r="NMD104" s="32"/>
      <c r="NME104" s="32"/>
      <c r="NMF104" s="32"/>
      <c r="NMG104" s="32"/>
      <c r="NMH104" s="32"/>
      <c r="NMI104" s="32"/>
      <c r="NMJ104" s="32"/>
      <c r="NMK104" s="32"/>
      <c r="NML104" s="32"/>
      <c r="NMM104" s="32"/>
      <c r="NMN104" s="32"/>
      <c r="NMO104" s="32"/>
      <c r="NMP104" s="32"/>
      <c r="NMQ104" s="32"/>
      <c r="NMR104" s="32"/>
      <c r="NMS104" s="32"/>
      <c r="NMT104" s="32"/>
      <c r="NMU104" s="32"/>
      <c r="NMV104" s="32"/>
      <c r="NMW104" s="32"/>
      <c r="NMX104" s="32"/>
      <c r="NMY104" s="32"/>
      <c r="NMZ104" s="32"/>
      <c r="NNA104" s="31"/>
      <c r="NNB104" s="32"/>
      <c r="NNC104" s="32"/>
      <c r="NND104" s="32"/>
      <c r="NNE104" s="32"/>
      <c r="NNF104" s="32"/>
      <c r="NNG104" s="32"/>
      <c r="NNH104" s="32"/>
      <c r="NNI104" s="32"/>
      <c r="NNJ104" s="32"/>
      <c r="NNK104" s="32"/>
      <c r="NNL104" s="32"/>
      <c r="NNM104" s="32"/>
      <c r="NNN104" s="32"/>
      <c r="NNO104" s="32"/>
      <c r="NNP104" s="32"/>
      <c r="NNQ104" s="32"/>
      <c r="NNR104" s="32"/>
      <c r="NNS104" s="32"/>
      <c r="NNT104" s="32"/>
      <c r="NNU104" s="32"/>
      <c r="NNV104" s="32"/>
      <c r="NNW104" s="32"/>
      <c r="NNX104" s="32"/>
      <c r="NNY104" s="32"/>
      <c r="NNZ104" s="32"/>
      <c r="NOA104" s="31"/>
      <c r="NOB104" s="32"/>
      <c r="NOC104" s="32"/>
      <c r="NOD104" s="32"/>
      <c r="NOE104" s="32"/>
      <c r="NOF104" s="32"/>
      <c r="NOG104" s="32"/>
      <c r="NOH104" s="32"/>
      <c r="NOI104" s="32"/>
      <c r="NOJ104" s="32"/>
      <c r="NOK104" s="32"/>
      <c r="NOL104" s="32"/>
      <c r="NOM104" s="32"/>
      <c r="NON104" s="32"/>
      <c r="NOO104" s="32"/>
      <c r="NOP104" s="32"/>
      <c r="NOQ104" s="32"/>
      <c r="NOR104" s="32"/>
      <c r="NOS104" s="32"/>
      <c r="NOT104" s="32"/>
      <c r="NOU104" s="32"/>
      <c r="NOV104" s="32"/>
      <c r="NOW104" s="32"/>
      <c r="NOX104" s="32"/>
      <c r="NOY104" s="32"/>
      <c r="NOZ104" s="32"/>
      <c r="NPA104" s="31"/>
      <c r="NPB104" s="32"/>
      <c r="NPC104" s="32"/>
      <c r="NPD104" s="32"/>
      <c r="NPE104" s="32"/>
      <c r="NPF104" s="32"/>
      <c r="NPG104" s="32"/>
      <c r="NPH104" s="32"/>
      <c r="NPI104" s="32"/>
      <c r="NPJ104" s="32"/>
      <c r="NPK104" s="32"/>
      <c r="NPL104" s="32"/>
      <c r="NPM104" s="32"/>
      <c r="NPN104" s="32"/>
      <c r="NPO104" s="32"/>
      <c r="NPP104" s="32"/>
      <c r="NPQ104" s="32"/>
      <c r="NPR104" s="32"/>
      <c r="NPS104" s="32"/>
      <c r="NPT104" s="32"/>
      <c r="NPU104" s="32"/>
      <c r="NPV104" s="32"/>
      <c r="NPW104" s="32"/>
      <c r="NPX104" s="32"/>
      <c r="NPY104" s="32"/>
      <c r="NPZ104" s="32"/>
      <c r="NQA104" s="31"/>
      <c r="NQB104" s="32"/>
      <c r="NQC104" s="32"/>
      <c r="NQD104" s="32"/>
      <c r="NQE104" s="32"/>
      <c r="NQF104" s="32"/>
      <c r="NQG104" s="32"/>
      <c r="NQH104" s="32"/>
      <c r="NQI104" s="32"/>
      <c r="NQJ104" s="32"/>
      <c r="NQK104" s="32"/>
      <c r="NQL104" s="32"/>
      <c r="NQM104" s="32"/>
      <c r="NQN104" s="32"/>
      <c r="NQO104" s="32"/>
      <c r="NQP104" s="32"/>
      <c r="NQQ104" s="32"/>
      <c r="NQR104" s="32"/>
      <c r="NQS104" s="32"/>
      <c r="NQT104" s="32"/>
      <c r="NQU104" s="32"/>
      <c r="NQV104" s="32"/>
      <c r="NQW104" s="32"/>
      <c r="NQX104" s="32"/>
      <c r="NQY104" s="32"/>
      <c r="NQZ104" s="32"/>
      <c r="NRA104" s="31"/>
      <c r="NRB104" s="32"/>
      <c r="NRC104" s="32"/>
      <c r="NRD104" s="32"/>
      <c r="NRE104" s="32"/>
      <c r="NRF104" s="32"/>
      <c r="NRG104" s="32"/>
      <c r="NRH104" s="32"/>
      <c r="NRI104" s="32"/>
      <c r="NRJ104" s="32"/>
      <c r="NRK104" s="32"/>
      <c r="NRL104" s="32"/>
      <c r="NRM104" s="32"/>
      <c r="NRN104" s="32"/>
      <c r="NRO104" s="32"/>
      <c r="NRP104" s="32"/>
      <c r="NRQ104" s="32"/>
      <c r="NRR104" s="32"/>
      <c r="NRS104" s="32"/>
      <c r="NRT104" s="32"/>
      <c r="NRU104" s="32"/>
      <c r="NRV104" s="32"/>
      <c r="NRW104" s="32"/>
      <c r="NRX104" s="32"/>
      <c r="NRY104" s="32"/>
      <c r="NRZ104" s="32"/>
      <c r="NSA104" s="31"/>
      <c r="NSB104" s="32"/>
      <c r="NSC104" s="32"/>
      <c r="NSD104" s="32"/>
      <c r="NSE104" s="32"/>
      <c r="NSF104" s="32"/>
      <c r="NSG104" s="32"/>
      <c r="NSH104" s="32"/>
      <c r="NSI104" s="32"/>
      <c r="NSJ104" s="32"/>
      <c r="NSK104" s="32"/>
      <c r="NSL104" s="32"/>
      <c r="NSM104" s="32"/>
      <c r="NSN104" s="32"/>
      <c r="NSO104" s="32"/>
      <c r="NSP104" s="32"/>
      <c r="NSQ104" s="32"/>
      <c r="NSR104" s="32"/>
      <c r="NSS104" s="32"/>
      <c r="NST104" s="32"/>
      <c r="NSU104" s="32"/>
      <c r="NSV104" s="32"/>
      <c r="NSW104" s="32"/>
      <c r="NSX104" s="32"/>
      <c r="NSY104" s="32"/>
      <c r="NSZ104" s="32"/>
      <c r="NTA104" s="31"/>
      <c r="NTB104" s="32"/>
      <c r="NTC104" s="32"/>
      <c r="NTD104" s="32"/>
      <c r="NTE104" s="32"/>
      <c r="NTF104" s="32"/>
      <c r="NTG104" s="32"/>
      <c r="NTH104" s="32"/>
      <c r="NTI104" s="32"/>
      <c r="NTJ104" s="32"/>
      <c r="NTK104" s="32"/>
      <c r="NTL104" s="32"/>
      <c r="NTM104" s="32"/>
      <c r="NTN104" s="32"/>
      <c r="NTO104" s="32"/>
      <c r="NTP104" s="32"/>
      <c r="NTQ104" s="32"/>
      <c r="NTR104" s="32"/>
      <c r="NTS104" s="32"/>
      <c r="NTT104" s="32"/>
      <c r="NTU104" s="32"/>
      <c r="NTV104" s="32"/>
      <c r="NTW104" s="32"/>
      <c r="NTX104" s="32"/>
      <c r="NTY104" s="32"/>
      <c r="NTZ104" s="32"/>
      <c r="NUA104" s="31"/>
      <c r="NUB104" s="32"/>
      <c r="NUC104" s="32"/>
      <c r="NUD104" s="32"/>
      <c r="NUE104" s="32"/>
      <c r="NUF104" s="32"/>
      <c r="NUG104" s="32"/>
      <c r="NUH104" s="32"/>
      <c r="NUI104" s="32"/>
      <c r="NUJ104" s="32"/>
      <c r="NUK104" s="32"/>
      <c r="NUL104" s="32"/>
      <c r="NUM104" s="32"/>
      <c r="NUN104" s="32"/>
      <c r="NUO104" s="32"/>
      <c r="NUP104" s="32"/>
      <c r="NUQ104" s="32"/>
      <c r="NUR104" s="32"/>
      <c r="NUS104" s="32"/>
      <c r="NUT104" s="32"/>
      <c r="NUU104" s="32"/>
      <c r="NUV104" s="32"/>
      <c r="NUW104" s="32"/>
      <c r="NUX104" s="32"/>
      <c r="NUY104" s="32"/>
      <c r="NUZ104" s="32"/>
      <c r="NVA104" s="31"/>
      <c r="NVB104" s="32"/>
      <c r="NVC104" s="32"/>
      <c r="NVD104" s="32"/>
      <c r="NVE104" s="32"/>
      <c r="NVF104" s="32"/>
      <c r="NVG104" s="32"/>
      <c r="NVH104" s="32"/>
      <c r="NVI104" s="32"/>
      <c r="NVJ104" s="32"/>
      <c r="NVK104" s="32"/>
      <c r="NVL104" s="32"/>
      <c r="NVM104" s="32"/>
      <c r="NVN104" s="32"/>
      <c r="NVO104" s="32"/>
      <c r="NVP104" s="32"/>
      <c r="NVQ104" s="32"/>
      <c r="NVR104" s="32"/>
      <c r="NVS104" s="32"/>
      <c r="NVT104" s="32"/>
      <c r="NVU104" s="32"/>
      <c r="NVV104" s="32"/>
      <c r="NVW104" s="32"/>
      <c r="NVX104" s="32"/>
      <c r="NVY104" s="32"/>
      <c r="NVZ104" s="32"/>
      <c r="NWA104" s="31"/>
      <c r="NWB104" s="32"/>
      <c r="NWC104" s="32"/>
      <c r="NWD104" s="32"/>
      <c r="NWE104" s="32"/>
      <c r="NWF104" s="32"/>
      <c r="NWG104" s="32"/>
      <c r="NWH104" s="32"/>
      <c r="NWI104" s="32"/>
      <c r="NWJ104" s="32"/>
      <c r="NWK104" s="32"/>
      <c r="NWL104" s="32"/>
      <c r="NWM104" s="32"/>
      <c r="NWN104" s="32"/>
      <c r="NWO104" s="32"/>
      <c r="NWP104" s="32"/>
      <c r="NWQ104" s="32"/>
      <c r="NWR104" s="32"/>
      <c r="NWS104" s="32"/>
      <c r="NWT104" s="32"/>
      <c r="NWU104" s="32"/>
      <c r="NWV104" s="32"/>
      <c r="NWW104" s="32"/>
      <c r="NWX104" s="32"/>
      <c r="NWY104" s="32"/>
      <c r="NWZ104" s="32"/>
      <c r="NXA104" s="31"/>
      <c r="NXB104" s="32"/>
      <c r="NXC104" s="32"/>
      <c r="NXD104" s="32"/>
      <c r="NXE104" s="32"/>
      <c r="NXF104" s="32"/>
      <c r="NXG104" s="32"/>
      <c r="NXH104" s="32"/>
      <c r="NXI104" s="32"/>
      <c r="NXJ104" s="32"/>
      <c r="NXK104" s="32"/>
      <c r="NXL104" s="32"/>
      <c r="NXM104" s="32"/>
      <c r="NXN104" s="32"/>
      <c r="NXO104" s="32"/>
      <c r="NXP104" s="32"/>
      <c r="NXQ104" s="32"/>
      <c r="NXR104" s="32"/>
      <c r="NXS104" s="32"/>
      <c r="NXT104" s="32"/>
      <c r="NXU104" s="32"/>
      <c r="NXV104" s="32"/>
      <c r="NXW104" s="32"/>
      <c r="NXX104" s="32"/>
      <c r="NXY104" s="32"/>
      <c r="NXZ104" s="32"/>
      <c r="NYA104" s="31"/>
      <c r="NYB104" s="32"/>
      <c r="NYC104" s="32"/>
      <c r="NYD104" s="32"/>
      <c r="NYE104" s="32"/>
      <c r="NYF104" s="32"/>
      <c r="NYG104" s="32"/>
      <c r="NYH104" s="32"/>
      <c r="NYI104" s="32"/>
      <c r="NYJ104" s="32"/>
      <c r="NYK104" s="32"/>
      <c r="NYL104" s="32"/>
      <c r="NYM104" s="32"/>
      <c r="NYN104" s="32"/>
      <c r="NYO104" s="32"/>
      <c r="NYP104" s="32"/>
      <c r="NYQ104" s="32"/>
      <c r="NYR104" s="32"/>
      <c r="NYS104" s="32"/>
      <c r="NYT104" s="32"/>
      <c r="NYU104" s="32"/>
      <c r="NYV104" s="32"/>
      <c r="NYW104" s="32"/>
      <c r="NYX104" s="32"/>
      <c r="NYY104" s="32"/>
      <c r="NYZ104" s="32"/>
      <c r="NZA104" s="31"/>
      <c r="NZB104" s="32"/>
      <c r="NZC104" s="32"/>
      <c r="NZD104" s="32"/>
      <c r="NZE104" s="32"/>
      <c r="NZF104" s="32"/>
      <c r="NZG104" s="32"/>
      <c r="NZH104" s="32"/>
      <c r="NZI104" s="32"/>
      <c r="NZJ104" s="32"/>
      <c r="NZK104" s="32"/>
      <c r="NZL104" s="32"/>
      <c r="NZM104" s="32"/>
      <c r="NZN104" s="32"/>
      <c r="NZO104" s="32"/>
      <c r="NZP104" s="32"/>
      <c r="NZQ104" s="32"/>
      <c r="NZR104" s="32"/>
      <c r="NZS104" s="32"/>
      <c r="NZT104" s="32"/>
      <c r="NZU104" s="32"/>
      <c r="NZV104" s="32"/>
      <c r="NZW104" s="32"/>
      <c r="NZX104" s="32"/>
      <c r="NZY104" s="32"/>
      <c r="NZZ104" s="32"/>
      <c r="OAA104" s="31"/>
      <c r="OAB104" s="32"/>
      <c r="OAC104" s="32"/>
      <c r="OAD104" s="32"/>
      <c r="OAE104" s="32"/>
      <c r="OAF104" s="32"/>
      <c r="OAG104" s="32"/>
      <c r="OAH104" s="32"/>
      <c r="OAI104" s="32"/>
      <c r="OAJ104" s="32"/>
      <c r="OAK104" s="32"/>
      <c r="OAL104" s="32"/>
      <c r="OAM104" s="32"/>
      <c r="OAN104" s="32"/>
      <c r="OAO104" s="32"/>
      <c r="OAP104" s="32"/>
      <c r="OAQ104" s="32"/>
      <c r="OAR104" s="32"/>
      <c r="OAS104" s="32"/>
      <c r="OAT104" s="32"/>
      <c r="OAU104" s="32"/>
      <c r="OAV104" s="32"/>
      <c r="OAW104" s="32"/>
      <c r="OAX104" s="32"/>
      <c r="OAY104" s="32"/>
      <c r="OAZ104" s="32"/>
      <c r="OBA104" s="31"/>
      <c r="OBB104" s="32"/>
      <c r="OBC104" s="32"/>
      <c r="OBD104" s="32"/>
      <c r="OBE104" s="32"/>
      <c r="OBF104" s="32"/>
      <c r="OBG104" s="32"/>
      <c r="OBH104" s="32"/>
      <c r="OBI104" s="32"/>
      <c r="OBJ104" s="32"/>
      <c r="OBK104" s="32"/>
      <c r="OBL104" s="32"/>
      <c r="OBM104" s="32"/>
      <c r="OBN104" s="32"/>
      <c r="OBO104" s="32"/>
      <c r="OBP104" s="32"/>
      <c r="OBQ104" s="32"/>
      <c r="OBR104" s="32"/>
      <c r="OBS104" s="32"/>
      <c r="OBT104" s="32"/>
      <c r="OBU104" s="32"/>
      <c r="OBV104" s="32"/>
      <c r="OBW104" s="32"/>
      <c r="OBX104" s="32"/>
      <c r="OBY104" s="32"/>
      <c r="OBZ104" s="32"/>
      <c r="OCA104" s="31"/>
      <c r="OCB104" s="32"/>
      <c r="OCC104" s="32"/>
      <c r="OCD104" s="32"/>
      <c r="OCE104" s="32"/>
      <c r="OCF104" s="32"/>
      <c r="OCG104" s="32"/>
      <c r="OCH104" s="32"/>
      <c r="OCI104" s="32"/>
      <c r="OCJ104" s="32"/>
      <c r="OCK104" s="32"/>
      <c r="OCL104" s="32"/>
      <c r="OCM104" s="32"/>
      <c r="OCN104" s="32"/>
      <c r="OCO104" s="32"/>
      <c r="OCP104" s="32"/>
      <c r="OCQ104" s="32"/>
      <c r="OCR104" s="32"/>
      <c r="OCS104" s="32"/>
      <c r="OCT104" s="32"/>
      <c r="OCU104" s="32"/>
      <c r="OCV104" s="32"/>
      <c r="OCW104" s="32"/>
      <c r="OCX104" s="32"/>
      <c r="OCY104" s="32"/>
      <c r="OCZ104" s="32"/>
      <c r="ODA104" s="31"/>
      <c r="ODB104" s="32"/>
      <c r="ODC104" s="32"/>
      <c r="ODD104" s="32"/>
      <c r="ODE104" s="32"/>
      <c r="ODF104" s="32"/>
      <c r="ODG104" s="32"/>
      <c r="ODH104" s="32"/>
      <c r="ODI104" s="32"/>
      <c r="ODJ104" s="32"/>
      <c r="ODK104" s="32"/>
      <c r="ODL104" s="32"/>
      <c r="ODM104" s="32"/>
      <c r="ODN104" s="32"/>
      <c r="ODO104" s="32"/>
      <c r="ODP104" s="32"/>
      <c r="ODQ104" s="32"/>
      <c r="ODR104" s="32"/>
      <c r="ODS104" s="32"/>
      <c r="ODT104" s="32"/>
      <c r="ODU104" s="32"/>
      <c r="ODV104" s="32"/>
      <c r="ODW104" s="32"/>
      <c r="ODX104" s="32"/>
      <c r="ODY104" s="32"/>
      <c r="ODZ104" s="32"/>
      <c r="OEA104" s="31"/>
      <c r="OEB104" s="32"/>
      <c r="OEC104" s="32"/>
      <c r="OED104" s="32"/>
      <c r="OEE104" s="32"/>
      <c r="OEF104" s="32"/>
      <c r="OEG104" s="32"/>
      <c r="OEH104" s="32"/>
      <c r="OEI104" s="32"/>
      <c r="OEJ104" s="32"/>
      <c r="OEK104" s="32"/>
      <c r="OEL104" s="32"/>
      <c r="OEM104" s="32"/>
      <c r="OEN104" s="32"/>
      <c r="OEO104" s="32"/>
      <c r="OEP104" s="32"/>
      <c r="OEQ104" s="32"/>
      <c r="OER104" s="32"/>
      <c r="OES104" s="32"/>
      <c r="OET104" s="32"/>
      <c r="OEU104" s="32"/>
      <c r="OEV104" s="32"/>
      <c r="OEW104" s="32"/>
      <c r="OEX104" s="32"/>
      <c r="OEY104" s="32"/>
      <c r="OEZ104" s="32"/>
      <c r="OFA104" s="31"/>
      <c r="OFB104" s="32"/>
      <c r="OFC104" s="32"/>
      <c r="OFD104" s="32"/>
      <c r="OFE104" s="32"/>
      <c r="OFF104" s="32"/>
      <c r="OFG104" s="32"/>
      <c r="OFH104" s="32"/>
      <c r="OFI104" s="32"/>
      <c r="OFJ104" s="32"/>
      <c r="OFK104" s="32"/>
      <c r="OFL104" s="32"/>
      <c r="OFM104" s="32"/>
      <c r="OFN104" s="32"/>
      <c r="OFO104" s="32"/>
      <c r="OFP104" s="32"/>
      <c r="OFQ104" s="32"/>
      <c r="OFR104" s="32"/>
      <c r="OFS104" s="32"/>
      <c r="OFT104" s="32"/>
      <c r="OFU104" s="32"/>
      <c r="OFV104" s="32"/>
      <c r="OFW104" s="32"/>
      <c r="OFX104" s="32"/>
      <c r="OFY104" s="32"/>
      <c r="OFZ104" s="32"/>
      <c r="OGA104" s="31"/>
      <c r="OGB104" s="32"/>
      <c r="OGC104" s="32"/>
      <c r="OGD104" s="32"/>
      <c r="OGE104" s="32"/>
      <c r="OGF104" s="32"/>
      <c r="OGG104" s="32"/>
      <c r="OGH104" s="32"/>
      <c r="OGI104" s="32"/>
      <c r="OGJ104" s="32"/>
      <c r="OGK104" s="32"/>
      <c r="OGL104" s="32"/>
      <c r="OGM104" s="32"/>
      <c r="OGN104" s="32"/>
      <c r="OGO104" s="32"/>
      <c r="OGP104" s="32"/>
      <c r="OGQ104" s="32"/>
      <c r="OGR104" s="32"/>
      <c r="OGS104" s="32"/>
      <c r="OGT104" s="32"/>
      <c r="OGU104" s="32"/>
      <c r="OGV104" s="32"/>
      <c r="OGW104" s="32"/>
      <c r="OGX104" s="32"/>
      <c r="OGY104" s="32"/>
      <c r="OGZ104" s="32"/>
      <c r="OHA104" s="31"/>
      <c r="OHB104" s="32"/>
      <c r="OHC104" s="32"/>
      <c r="OHD104" s="32"/>
      <c r="OHE104" s="32"/>
      <c r="OHF104" s="32"/>
      <c r="OHG104" s="32"/>
      <c r="OHH104" s="32"/>
      <c r="OHI104" s="32"/>
      <c r="OHJ104" s="32"/>
      <c r="OHK104" s="32"/>
      <c r="OHL104" s="32"/>
      <c r="OHM104" s="32"/>
      <c r="OHN104" s="32"/>
      <c r="OHO104" s="32"/>
      <c r="OHP104" s="32"/>
      <c r="OHQ104" s="32"/>
      <c r="OHR104" s="32"/>
      <c r="OHS104" s="32"/>
      <c r="OHT104" s="32"/>
      <c r="OHU104" s="32"/>
      <c r="OHV104" s="32"/>
      <c r="OHW104" s="32"/>
      <c r="OHX104" s="32"/>
      <c r="OHY104" s="32"/>
      <c r="OHZ104" s="32"/>
      <c r="OIA104" s="31"/>
      <c r="OIB104" s="32"/>
      <c r="OIC104" s="32"/>
      <c r="OID104" s="32"/>
      <c r="OIE104" s="32"/>
      <c r="OIF104" s="32"/>
      <c r="OIG104" s="32"/>
      <c r="OIH104" s="32"/>
      <c r="OII104" s="32"/>
      <c r="OIJ104" s="32"/>
      <c r="OIK104" s="32"/>
      <c r="OIL104" s="32"/>
      <c r="OIM104" s="32"/>
      <c r="OIN104" s="32"/>
      <c r="OIO104" s="32"/>
      <c r="OIP104" s="32"/>
      <c r="OIQ104" s="32"/>
      <c r="OIR104" s="32"/>
      <c r="OIS104" s="32"/>
      <c r="OIT104" s="32"/>
      <c r="OIU104" s="32"/>
      <c r="OIV104" s="32"/>
      <c r="OIW104" s="32"/>
      <c r="OIX104" s="32"/>
      <c r="OIY104" s="32"/>
      <c r="OIZ104" s="32"/>
      <c r="OJA104" s="31"/>
      <c r="OJB104" s="32"/>
      <c r="OJC104" s="32"/>
      <c r="OJD104" s="32"/>
      <c r="OJE104" s="32"/>
      <c r="OJF104" s="32"/>
      <c r="OJG104" s="32"/>
      <c r="OJH104" s="32"/>
      <c r="OJI104" s="32"/>
      <c r="OJJ104" s="32"/>
      <c r="OJK104" s="32"/>
      <c r="OJL104" s="32"/>
      <c r="OJM104" s="32"/>
      <c r="OJN104" s="32"/>
      <c r="OJO104" s="32"/>
      <c r="OJP104" s="32"/>
      <c r="OJQ104" s="32"/>
      <c r="OJR104" s="32"/>
      <c r="OJS104" s="32"/>
      <c r="OJT104" s="32"/>
      <c r="OJU104" s="32"/>
      <c r="OJV104" s="32"/>
      <c r="OJW104" s="32"/>
      <c r="OJX104" s="32"/>
      <c r="OJY104" s="32"/>
      <c r="OJZ104" s="32"/>
      <c r="OKA104" s="31"/>
      <c r="OKB104" s="32"/>
      <c r="OKC104" s="32"/>
      <c r="OKD104" s="32"/>
      <c r="OKE104" s="32"/>
      <c r="OKF104" s="32"/>
      <c r="OKG104" s="32"/>
      <c r="OKH104" s="32"/>
      <c r="OKI104" s="32"/>
      <c r="OKJ104" s="32"/>
      <c r="OKK104" s="32"/>
      <c r="OKL104" s="32"/>
      <c r="OKM104" s="32"/>
      <c r="OKN104" s="32"/>
      <c r="OKO104" s="32"/>
      <c r="OKP104" s="32"/>
      <c r="OKQ104" s="32"/>
      <c r="OKR104" s="32"/>
      <c r="OKS104" s="32"/>
      <c r="OKT104" s="32"/>
      <c r="OKU104" s="32"/>
      <c r="OKV104" s="32"/>
      <c r="OKW104" s="32"/>
      <c r="OKX104" s="32"/>
      <c r="OKY104" s="32"/>
      <c r="OKZ104" s="32"/>
      <c r="OLA104" s="31"/>
      <c r="OLB104" s="32"/>
      <c r="OLC104" s="32"/>
      <c r="OLD104" s="32"/>
      <c r="OLE104" s="32"/>
      <c r="OLF104" s="32"/>
      <c r="OLG104" s="32"/>
      <c r="OLH104" s="32"/>
      <c r="OLI104" s="32"/>
      <c r="OLJ104" s="32"/>
      <c r="OLK104" s="32"/>
      <c r="OLL104" s="32"/>
      <c r="OLM104" s="32"/>
      <c r="OLN104" s="32"/>
      <c r="OLO104" s="32"/>
      <c r="OLP104" s="32"/>
      <c r="OLQ104" s="32"/>
      <c r="OLR104" s="32"/>
      <c r="OLS104" s="32"/>
      <c r="OLT104" s="32"/>
      <c r="OLU104" s="32"/>
      <c r="OLV104" s="32"/>
      <c r="OLW104" s="32"/>
      <c r="OLX104" s="32"/>
      <c r="OLY104" s="32"/>
      <c r="OLZ104" s="32"/>
      <c r="OMA104" s="31"/>
      <c r="OMB104" s="32"/>
      <c r="OMC104" s="32"/>
      <c r="OMD104" s="32"/>
      <c r="OME104" s="32"/>
      <c r="OMF104" s="32"/>
      <c r="OMG104" s="32"/>
      <c r="OMH104" s="32"/>
      <c r="OMI104" s="32"/>
      <c r="OMJ104" s="32"/>
      <c r="OMK104" s="32"/>
      <c r="OML104" s="32"/>
      <c r="OMM104" s="32"/>
      <c r="OMN104" s="32"/>
      <c r="OMO104" s="32"/>
      <c r="OMP104" s="32"/>
      <c r="OMQ104" s="32"/>
      <c r="OMR104" s="32"/>
      <c r="OMS104" s="32"/>
      <c r="OMT104" s="32"/>
      <c r="OMU104" s="32"/>
      <c r="OMV104" s="32"/>
      <c r="OMW104" s="32"/>
      <c r="OMX104" s="32"/>
      <c r="OMY104" s="32"/>
      <c r="OMZ104" s="32"/>
      <c r="ONA104" s="31"/>
      <c r="ONB104" s="32"/>
      <c r="ONC104" s="32"/>
      <c r="OND104" s="32"/>
      <c r="ONE104" s="32"/>
      <c r="ONF104" s="32"/>
      <c r="ONG104" s="32"/>
      <c r="ONH104" s="32"/>
      <c r="ONI104" s="32"/>
      <c r="ONJ104" s="32"/>
      <c r="ONK104" s="32"/>
      <c r="ONL104" s="32"/>
      <c r="ONM104" s="32"/>
      <c r="ONN104" s="32"/>
      <c r="ONO104" s="32"/>
      <c r="ONP104" s="32"/>
      <c r="ONQ104" s="32"/>
      <c r="ONR104" s="32"/>
      <c r="ONS104" s="32"/>
      <c r="ONT104" s="32"/>
      <c r="ONU104" s="32"/>
      <c r="ONV104" s="32"/>
      <c r="ONW104" s="32"/>
      <c r="ONX104" s="32"/>
      <c r="ONY104" s="32"/>
      <c r="ONZ104" s="32"/>
      <c r="OOA104" s="31"/>
      <c r="OOB104" s="32"/>
      <c r="OOC104" s="32"/>
      <c r="OOD104" s="32"/>
      <c r="OOE104" s="32"/>
      <c r="OOF104" s="32"/>
      <c r="OOG104" s="32"/>
      <c r="OOH104" s="32"/>
      <c r="OOI104" s="32"/>
      <c r="OOJ104" s="32"/>
      <c r="OOK104" s="32"/>
      <c r="OOL104" s="32"/>
      <c r="OOM104" s="32"/>
      <c r="OON104" s="32"/>
      <c r="OOO104" s="32"/>
      <c r="OOP104" s="32"/>
      <c r="OOQ104" s="32"/>
      <c r="OOR104" s="32"/>
      <c r="OOS104" s="32"/>
      <c r="OOT104" s="32"/>
      <c r="OOU104" s="32"/>
      <c r="OOV104" s="32"/>
      <c r="OOW104" s="32"/>
      <c r="OOX104" s="32"/>
      <c r="OOY104" s="32"/>
      <c r="OOZ104" s="32"/>
      <c r="OPA104" s="31"/>
      <c r="OPB104" s="32"/>
      <c r="OPC104" s="32"/>
      <c r="OPD104" s="32"/>
      <c r="OPE104" s="32"/>
      <c r="OPF104" s="32"/>
      <c r="OPG104" s="32"/>
      <c r="OPH104" s="32"/>
      <c r="OPI104" s="32"/>
      <c r="OPJ104" s="32"/>
      <c r="OPK104" s="32"/>
      <c r="OPL104" s="32"/>
      <c r="OPM104" s="32"/>
      <c r="OPN104" s="32"/>
      <c r="OPO104" s="32"/>
      <c r="OPP104" s="32"/>
      <c r="OPQ104" s="32"/>
      <c r="OPR104" s="32"/>
      <c r="OPS104" s="32"/>
      <c r="OPT104" s="32"/>
      <c r="OPU104" s="32"/>
      <c r="OPV104" s="32"/>
      <c r="OPW104" s="32"/>
      <c r="OPX104" s="32"/>
      <c r="OPY104" s="32"/>
      <c r="OPZ104" s="32"/>
      <c r="OQA104" s="31"/>
      <c r="OQB104" s="32"/>
      <c r="OQC104" s="32"/>
      <c r="OQD104" s="32"/>
      <c r="OQE104" s="32"/>
      <c r="OQF104" s="32"/>
      <c r="OQG104" s="32"/>
      <c r="OQH104" s="32"/>
      <c r="OQI104" s="32"/>
      <c r="OQJ104" s="32"/>
      <c r="OQK104" s="32"/>
      <c r="OQL104" s="32"/>
      <c r="OQM104" s="32"/>
      <c r="OQN104" s="32"/>
      <c r="OQO104" s="32"/>
      <c r="OQP104" s="32"/>
      <c r="OQQ104" s="32"/>
      <c r="OQR104" s="32"/>
      <c r="OQS104" s="32"/>
      <c r="OQT104" s="32"/>
      <c r="OQU104" s="32"/>
      <c r="OQV104" s="32"/>
      <c r="OQW104" s="32"/>
      <c r="OQX104" s="32"/>
      <c r="OQY104" s="32"/>
      <c r="OQZ104" s="32"/>
      <c r="ORA104" s="31"/>
      <c r="ORB104" s="32"/>
      <c r="ORC104" s="32"/>
      <c r="ORD104" s="32"/>
      <c r="ORE104" s="32"/>
      <c r="ORF104" s="32"/>
      <c r="ORG104" s="32"/>
      <c r="ORH104" s="32"/>
      <c r="ORI104" s="32"/>
      <c r="ORJ104" s="32"/>
      <c r="ORK104" s="32"/>
      <c r="ORL104" s="32"/>
      <c r="ORM104" s="32"/>
      <c r="ORN104" s="32"/>
      <c r="ORO104" s="32"/>
      <c r="ORP104" s="32"/>
      <c r="ORQ104" s="32"/>
      <c r="ORR104" s="32"/>
      <c r="ORS104" s="32"/>
      <c r="ORT104" s="32"/>
      <c r="ORU104" s="32"/>
      <c r="ORV104" s="32"/>
      <c r="ORW104" s="32"/>
      <c r="ORX104" s="32"/>
      <c r="ORY104" s="32"/>
      <c r="ORZ104" s="32"/>
      <c r="OSA104" s="31"/>
      <c r="OSB104" s="32"/>
      <c r="OSC104" s="32"/>
      <c r="OSD104" s="32"/>
      <c r="OSE104" s="32"/>
      <c r="OSF104" s="32"/>
      <c r="OSG104" s="32"/>
      <c r="OSH104" s="32"/>
      <c r="OSI104" s="32"/>
      <c r="OSJ104" s="32"/>
      <c r="OSK104" s="32"/>
      <c r="OSL104" s="32"/>
      <c r="OSM104" s="32"/>
      <c r="OSN104" s="32"/>
      <c r="OSO104" s="32"/>
      <c r="OSP104" s="32"/>
      <c r="OSQ104" s="32"/>
      <c r="OSR104" s="32"/>
      <c r="OSS104" s="32"/>
      <c r="OST104" s="32"/>
      <c r="OSU104" s="32"/>
      <c r="OSV104" s="32"/>
      <c r="OSW104" s="32"/>
      <c r="OSX104" s="32"/>
      <c r="OSY104" s="32"/>
      <c r="OSZ104" s="32"/>
      <c r="OTA104" s="31"/>
      <c r="OTB104" s="32"/>
      <c r="OTC104" s="32"/>
      <c r="OTD104" s="32"/>
      <c r="OTE104" s="32"/>
      <c r="OTF104" s="32"/>
      <c r="OTG104" s="32"/>
      <c r="OTH104" s="32"/>
      <c r="OTI104" s="32"/>
      <c r="OTJ104" s="32"/>
      <c r="OTK104" s="32"/>
      <c r="OTL104" s="32"/>
      <c r="OTM104" s="32"/>
      <c r="OTN104" s="32"/>
      <c r="OTO104" s="32"/>
      <c r="OTP104" s="32"/>
      <c r="OTQ104" s="32"/>
      <c r="OTR104" s="32"/>
      <c r="OTS104" s="32"/>
      <c r="OTT104" s="32"/>
      <c r="OTU104" s="32"/>
      <c r="OTV104" s="32"/>
      <c r="OTW104" s="32"/>
      <c r="OTX104" s="32"/>
      <c r="OTY104" s="32"/>
      <c r="OTZ104" s="32"/>
      <c r="OUA104" s="31"/>
      <c r="OUB104" s="32"/>
      <c r="OUC104" s="32"/>
      <c r="OUD104" s="32"/>
      <c r="OUE104" s="32"/>
      <c r="OUF104" s="32"/>
      <c r="OUG104" s="32"/>
      <c r="OUH104" s="32"/>
      <c r="OUI104" s="32"/>
      <c r="OUJ104" s="32"/>
      <c r="OUK104" s="32"/>
      <c r="OUL104" s="32"/>
      <c r="OUM104" s="32"/>
      <c r="OUN104" s="32"/>
      <c r="OUO104" s="32"/>
      <c r="OUP104" s="32"/>
      <c r="OUQ104" s="32"/>
      <c r="OUR104" s="32"/>
      <c r="OUS104" s="32"/>
      <c r="OUT104" s="32"/>
      <c r="OUU104" s="32"/>
      <c r="OUV104" s="32"/>
      <c r="OUW104" s="32"/>
      <c r="OUX104" s="32"/>
      <c r="OUY104" s="32"/>
      <c r="OUZ104" s="32"/>
      <c r="OVA104" s="31"/>
      <c r="OVB104" s="32"/>
      <c r="OVC104" s="32"/>
      <c r="OVD104" s="32"/>
      <c r="OVE104" s="32"/>
      <c r="OVF104" s="32"/>
      <c r="OVG104" s="32"/>
      <c r="OVH104" s="32"/>
      <c r="OVI104" s="32"/>
      <c r="OVJ104" s="32"/>
      <c r="OVK104" s="32"/>
      <c r="OVL104" s="32"/>
      <c r="OVM104" s="32"/>
      <c r="OVN104" s="32"/>
      <c r="OVO104" s="32"/>
      <c r="OVP104" s="32"/>
      <c r="OVQ104" s="32"/>
      <c r="OVR104" s="32"/>
      <c r="OVS104" s="32"/>
      <c r="OVT104" s="32"/>
      <c r="OVU104" s="32"/>
      <c r="OVV104" s="32"/>
      <c r="OVW104" s="32"/>
      <c r="OVX104" s="32"/>
      <c r="OVY104" s="32"/>
      <c r="OVZ104" s="32"/>
      <c r="OWA104" s="31"/>
      <c r="OWB104" s="32"/>
      <c r="OWC104" s="32"/>
      <c r="OWD104" s="32"/>
      <c r="OWE104" s="32"/>
      <c r="OWF104" s="32"/>
      <c r="OWG104" s="32"/>
      <c r="OWH104" s="32"/>
      <c r="OWI104" s="32"/>
      <c r="OWJ104" s="32"/>
      <c r="OWK104" s="32"/>
      <c r="OWL104" s="32"/>
      <c r="OWM104" s="32"/>
      <c r="OWN104" s="32"/>
      <c r="OWO104" s="32"/>
      <c r="OWP104" s="32"/>
      <c r="OWQ104" s="32"/>
      <c r="OWR104" s="32"/>
      <c r="OWS104" s="32"/>
      <c r="OWT104" s="32"/>
      <c r="OWU104" s="32"/>
      <c r="OWV104" s="32"/>
      <c r="OWW104" s="32"/>
      <c r="OWX104" s="32"/>
      <c r="OWY104" s="32"/>
      <c r="OWZ104" s="32"/>
      <c r="OXA104" s="31"/>
      <c r="OXB104" s="32"/>
      <c r="OXC104" s="32"/>
      <c r="OXD104" s="32"/>
      <c r="OXE104" s="32"/>
      <c r="OXF104" s="32"/>
      <c r="OXG104" s="32"/>
      <c r="OXH104" s="32"/>
      <c r="OXI104" s="32"/>
      <c r="OXJ104" s="32"/>
      <c r="OXK104" s="32"/>
      <c r="OXL104" s="32"/>
      <c r="OXM104" s="32"/>
      <c r="OXN104" s="32"/>
      <c r="OXO104" s="32"/>
      <c r="OXP104" s="32"/>
      <c r="OXQ104" s="32"/>
      <c r="OXR104" s="32"/>
      <c r="OXS104" s="32"/>
      <c r="OXT104" s="32"/>
      <c r="OXU104" s="32"/>
      <c r="OXV104" s="32"/>
      <c r="OXW104" s="32"/>
      <c r="OXX104" s="32"/>
      <c r="OXY104" s="32"/>
      <c r="OXZ104" s="32"/>
      <c r="OYA104" s="31"/>
      <c r="OYB104" s="32"/>
      <c r="OYC104" s="32"/>
      <c r="OYD104" s="32"/>
      <c r="OYE104" s="32"/>
      <c r="OYF104" s="32"/>
      <c r="OYG104" s="32"/>
      <c r="OYH104" s="32"/>
      <c r="OYI104" s="32"/>
      <c r="OYJ104" s="32"/>
      <c r="OYK104" s="32"/>
      <c r="OYL104" s="32"/>
      <c r="OYM104" s="32"/>
      <c r="OYN104" s="32"/>
      <c r="OYO104" s="32"/>
      <c r="OYP104" s="32"/>
      <c r="OYQ104" s="32"/>
      <c r="OYR104" s="32"/>
      <c r="OYS104" s="32"/>
      <c r="OYT104" s="32"/>
      <c r="OYU104" s="32"/>
      <c r="OYV104" s="32"/>
      <c r="OYW104" s="32"/>
      <c r="OYX104" s="32"/>
      <c r="OYY104" s="32"/>
      <c r="OYZ104" s="32"/>
      <c r="OZA104" s="31"/>
      <c r="OZB104" s="32"/>
      <c r="OZC104" s="32"/>
      <c r="OZD104" s="32"/>
      <c r="OZE104" s="32"/>
      <c r="OZF104" s="32"/>
      <c r="OZG104" s="32"/>
      <c r="OZH104" s="32"/>
      <c r="OZI104" s="32"/>
      <c r="OZJ104" s="32"/>
      <c r="OZK104" s="32"/>
      <c r="OZL104" s="32"/>
      <c r="OZM104" s="32"/>
      <c r="OZN104" s="32"/>
      <c r="OZO104" s="32"/>
      <c r="OZP104" s="32"/>
      <c r="OZQ104" s="32"/>
      <c r="OZR104" s="32"/>
      <c r="OZS104" s="32"/>
      <c r="OZT104" s="32"/>
      <c r="OZU104" s="32"/>
      <c r="OZV104" s="32"/>
      <c r="OZW104" s="32"/>
      <c r="OZX104" s="32"/>
      <c r="OZY104" s="32"/>
      <c r="OZZ104" s="32"/>
      <c r="PAA104" s="31"/>
      <c r="PAB104" s="32"/>
      <c r="PAC104" s="32"/>
      <c r="PAD104" s="32"/>
      <c r="PAE104" s="32"/>
      <c r="PAF104" s="32"/>
      <c r="PAG104" s="32"/>
      <c r="PAH104" s="32"/>
      <c r="PAI104" s="32"/>
      <c r="PAJ104" s="32"/>
      <c r="PAK104" s="32"/>
      <c r="PAL104" s="32"/>
      <c r="PAM104" s="32"/>
      <c r="PAN104" s="32"/>
      <c r="PAO104" s="32"/>
      <c r="PAP104" s="32"/>
      <c r="PAQ104" s="32"/>
      <c r="PAR104" s="32"/>
      <c r="PAS104" s="32"/>
      <c r="PAT104" s="32"/>
      <c r="PAU104" s="32"/>
      <c r="PAV104" s="32"/>
      <c r="PAW104" s="32"/>
      <c r="PAX104" s="32"/>
      <c r="PAY104" s="32"/>
      <c r="PAZ104" s="32"/>
      <c r="PBA104" s="31"/>
      <c r="PBB104" s="32"/>
      <c r="PBC104" s="32"/>
      <c r="PBD104" s="32"/>
      <c r="PBE104" s="32"/>
      <c r="PBF104" s="32"/>
      <c r="PBG104" s="32"/>
      <c r="PBH104" s="32"/>
      <c r="PBI104" s="32"/>
      <c r="PBJ104" s="32"/>
      <c r="PBK104" s="32"/>
      <c r="PBL104" s="32"/>
      <c r="PBM104" s="32"/>
      <c r="PBN104" s="32"/>
      <c r="PBO104" s="32"/>
      <c r="PBP104" s="32"/>
      <c r="PBQ104" s="32"/>
      <c r="PBR104" s="32"/>
      <c r="PBS104" s="32"/>
      <c r="PBT104" s="32"/>
      <c r="PBU104" s="32"/>
      <c r="PBV104" s="32"/>
      <c r="PBW104" s="32"/>
      <c r="PBX104" s="32"/>
      <c r="PBY104" s="32"/>
      <c r="PBZ104" s="32"/>
      <c r="PCA104" s="31"/>
      <c r="PCB104" s="32"/>
      <c r="PCC104" s="32"/>
      <c r="PCD104" s="32"/>
      <c r="PCE104" s="32"/>
      <c r="PCF104" s="32"/>
      <c r="PCG104" s="32"/>
      <c r="PCH104" s="32"/>
      <c r="PCI104" s="32"/>
      <c r="PCJ104" s="32"/>
      <c r="PCK104" s="32"/>
      <c r="PCL104" s="32"/>
      <c r="PCM104" s="32"/>
      <c r="PCN104" s="32"/>
      <c r="PCO104" s="32"/>
      <c r="PCP104" s="32"/>
      <c r="PCQ104" s="32"/>
      <c r="PCR104" s="32"/>
      <c r="PCS104" s="32"/>
      <c r="PCT104" s="32"/>
      <c r="PCU104" s="32"/>
      <c r="PCV104" s="32"/>
      <c r="PCW104" s="32"/>
      <c r="PCX104" s="32"/>
      <c r="PCY104" s="32"/>
      <c r="PCZ104" s="32"/>
      <c r="PDA104" s="31"/>
      <c r="PDB104" s="32"/>
      <c r="PDC104" s="32"/>
      <c r="PDD104" s="32"/>
      <c r="PDE104" s="32"/>
      <c r="PDF104" s="32"/>
      <c r="PDG104" s="32"/>
      <c r="PDH104" s="32"/>
      <c r="PDI104" s="32"/>
      <c r="PDJ104" s="32"/>
      <c r="PDK104" s="32"/>
      <c r="PDL104" s="32"/>
      <c r="PDM104" s="32"/>
      <c r="PDN104" s="32"/>
      <c r="PDO104" s="32"/>
      <c r="PDP104" s="32"/>
      <c r="PDQ104" s="32"/>
      <c r="PDR104" s="32"/>
      <c r="PDS104" s="32"/>
      <c r="PDT104" s="32"/>
      <c r="PDU104" s="32"/>
      <c r="PDV104" s="32"/>
      <c r="PDW104" s="32"/>
      <c r="PDX104" s="32"/>
      <c r="PDY104" s="32"/>
      <c r="PDZ104" s="32"/>
      <c r="PEA104" s="31"/>
      <c r="PEB104" s="32"/>
      <c r="PEC104" s="32"/>
      <c r="PED104" s="32"/>
      <c r="PEE104" s="32"/>
      <c r="PEF104" s="32"/>
      <c r="PEG104" s="32"/>
      <c r="PEH104" s="32"/>
      <c r="PEI104" s="32"/>
      <c r="PEJ104" s="32"/>
      <c r="PEK104" s="32"/>
      <c r="PEL104" s="32"/>
      <c r="PEM104" s="32"/>
      <c r="PEN104" s="32"/>
      <c r="PEO104" s="32"/>
      <c r="PEP104" s="32"/>
      <c r="PEQ104" s="32"/>
      <c r="PER104" s="32"/>
      <c r="PES104" s="32"/>
      <c r="PET104" s="32"/>
      <c r="PEU104" s="32"/>
      <c r="PEV104" s="32"/>
      <c r="PEW104" s="32"/>
      <c r="PEX104" s="32"/>
      <c r="PEY104" s="32"/>
      <c r="PEZ104" s="32"/>
      <c r="PFA104" s="31"/>
      <c r="PFB104" s="32"/>
      <c r="PFC104" s="32"/>
      <c r="PFD104" s="32"/>
      <c r="PFE104" s="32"/>
      <c r="PFF104" s="32"/>
      <c r="PFG104" s="32"/>
      <c r="PFH104" s="32"/>
      <c r="PFI104" s="32"/>
      <c r="PFJ104" s="32"/>
      <c r="PFK104" s="32"/>
      <c r="PFL104" s="32"/>
      <c r="PFM104" s="32"/>
      <c r="PFN104" s="32"/>
      <c r="PFO104" s="32"/>
      <c r="PFP104" s="32"/>
      <c r="PFQ104" s="32"/>
      <c r="PFR104" s="32"/>
      <c r="PFS104" s="32"/>
      <c r="PFT104" s="32"/>
      <c r="PFU104" s="32"/>
      <c r="PFV104" s="32"/>
      <c r="PFW104" s="32"/>
      <c r="PFX104" s="32"/>
      <c r="PFY104" s="32"/>
      <c r="PFZ104" s="32"/>
      <c r="PGA104" s="31"/>
      <c r="PGB104" s="32"/>
      <c r="PGC104" s="32"/>
      <c r="PGD104" s="32"/>
      <c r="PGE104" s="32"/>
      <c r="PGF104" s="32"/>
      <c r="PGG104" s="32"/>
      <c r="PGH104" s="32"/>
      <c r="PGI104" s="32"/>
      <c r="PGJ104" s="32"/>
      <c r="PGK104" s="32"/>
      <c r="PGL104" s="32"/>
      <c r="PGM104" s="32"/>
      <c r="PGN104" s="32"/>
      <c r="PGO104" s="32"/>
      <c r="PGP104" s="32"/>
      <c r="PGQ104" s="32"/>
      <c r="PGR104" s="32"/>
      <c r="PGS104" s="32"/>
      <c r="PGT104" s="32"/>
      <c r="PGU104" s="32"/>
      <c r="PGV104" s="32"/>
      <c r="PGW104" s="32"/>
      <c r="PGX104" s="32"/>
      <c r="PGY104" s="32"/>
      <c r="PGZ104" s="32"/>
      <c r="PHA104" s="31"/>
      <c r="PHB104" s="32"/>
      <c r="PHC104" s="32"/>
      <c r="PHD104" s="32"/>
      <c r="PHE104" s="32"/>
      <c r="PHF104" s="32"/>
      <c r="PHG104" s="32"/>
      <c r="PHH104" s="32"/>
      <c r="PHI104" s="32"/>
      <c r="PHJ104" s="32"/>
      <c r="PHK104" s="32"/>
      <c r="PHL104" s="32"/>
      <c r="PHM104" s="32"/>
      <c r="PHN104" s="32"/>
      <c r="PHO104" s="32"/>
      <c r="PHP104" s="32"/>
      <c r="PHQ104" s="32"/>
      <c r="PHR104" s="32"/>
      <c r="PHS104" s="32"/>
      <c r="PHT104" s="32"/>
      <c r="PHU104" s="32"/>
      <c r="PHV104" s="32"/>
      <c r="PHW104" s="32"/>
      <c r="PHX104" s="32"/>
      <c r="PHY104" s="32"/>
      <c r="PHZ104" s="32"/>
      <c r="PIA104" s="31"/>
      <c r="PIB104" s="32"/>
      <c r="PIC104" s="32"/>
      <c r="PID104" s="32"/>
      <c r="PIE104" s="32"/>
      <c r="PIF104" s="32"/>
      <c r="PIG104" s="32"/>
      <c r="PIH104" s="32"/>
      <c r="PII104" s="32"/>
      <c r="PIJ104" s="32"/>
      <c r="PIK104" s="32"/>
      <c r="PIL104" s="32"/>
      <c r="PIM104" s="32"/>
      <c r="PIN104" s="32"/>
      <c r="PIO104" s="32"/>
      <c r="PIP104" s="32"/>
      <c r="PIQ104" s="32"/>
      <c r="PIR104" s="32"/>
      <c r="PIS104" s="32"/>
      <c r="PIT104" s="32"/>
      <c r="PIU104" s="32"/>
      <c r="PIV104" s="32"/>
      <c r="PIW104" s="32"/>
      <c r="PIX104" s="32"/>
      <c r="PIY104" s="32"/>
      <c r="PIZ104" s="32"/>
      <c r="PJA104" s="31"/>
      <c r="PJB104" s="32"/>
      <c r="PJC104" s="32"/>
      <c r="PJD104" s="32"/>
      <c r="PJE104" s="32"/>
      <c r="PJF104" s="32"/>
      <c r="PJG104" s="32"/>
      <c r="PJH104" s="32"/>
      <c r="PJI104" s="32"/>
      <c r="PJJ104" s="32"/>
      <c r="PJK104" s="32"/>
      <c r="PJL104" s="32"/>
      <c r="PJM104" s="32"/>
      <c r="PJN104" s="32"/>
      <c r="PJO104" s="32"/>
      <c r="PJP104" s="32"/>
      <c r="PJQ104" s="32"/>
      <c r="PJR104" s="32"/>
      <c r="PJS104" s="32"/>
      <c r="PJT104" s="32"/>
      <c r="PJU104" s="32"/>
      <c r="PJV104" s="32"/>
      <c r="PJW104" s="32"/>
      <c r="PJX104" s="32"/>
      <c r="PJY104" s="32"/>
      <c r="PJZ104" s="32"/>
      <c r="PKA104" s="31"/>
      <c r="PKB104" s="32"/>
      <c r="PKC104" s="32"/>
      <c r="PKD104" s="32"/>
      <c r="PKE104" s="32"/>
      <c r="PKF104" s="32"/>
      <c r="PKG104" s="32"/>
      <c r="PKH104" s="32"/>
      <c r="PKI104" s="32"/>
      <c r="PKJ104" s="32"/>
      <c r="PKK104" s="32"/>
      <c r="PKL104" s="32"/>
      <c r="PKM104" s="32"/>
      <c r="PKN104" s="32"/>
      <c r="PKO104" s="32"/>
      <c r="PKP104" s="32"/>
      <c r="PKQ104" s="32"/>
      <c r="PKR104" s="32"/>
      <c r="PKS104" s="32"/>
      <c r="PKT104" s="32"/>
      <c r="PKU104" s="32"/>
      <c r="PKV104" s="32"/>
      <c r="PKW104" s="32"/>
      <c r="PKX104" s="32"/>
      <c r="PKY104" s="32"/>
      <c r="PKZ104" s="32"/>
      <c r="PLA104" s="31"/>
      <c r="PLB104" s="32"/>
      <c r="PLC104" s="32"/>
      <c r="PLD104" s="32"/>
      <c r="PLE104" s="32"/>
      <c r="PLF104" s="32"/>
      <c r="PLG104" s="32"/>
      <c r="PLH104" s="32"/>
      <c r="PLI104" s="32"/>
      <c r="PLJ104" s="32"/>
      <c r="PLK104" s="32"/>
      <c r="PLL104" s="32"/>
      <c r="PLM104" s="32"/>
      <c r="PLN104" s="32"/>
      <c r="PLO104" s="32"/>
      <c r="PLP104" s="32"/>
      <c r="PLQ104" s="32"/>
      <c r="PLR104" s="32"/>
      <c r="PLS104" s="32"/>
      <c r="PLT104" s="32"/>
      <c r="PLU104" s="32"/>
      <c r="PLV104" s="32"/>
      <c r="PLW104" s="32"/>
      <c r="PLX104" s="32"/>
      <c r="PLY104" s="32"/>
      <c r="PLZ104" s="32"/>
      <c r="PMA104" s="31"/>
      <c r="PMB104" s="32"/>
      <c r="PMC104" s="32"/>
      <c r="PMD104" s="32"/>
      <c r="PME104" s="32"/>
      <c r="PMF104" s="32"/>
      <c r="PMG104" s="32"/>
      <c r="PMH104" s="32"/>
      <c r="PMI104" s="32"/>
      <c r="PMJ104" s="32"/>
      <c r="PMK104" s="32"/>
      <c r="PML104" s="32"/>
      <c r="PMM104" s="32"/>
      <c r="PMN104" s="32"/>
      <c r="PMO104" s="32"/>
      <c r="PMP104" s="32"/>
      <c r="PMQ104" s="32"/>
      <c r="PMR104" s="32"/>
      <c r="PMS104" s="32"/>
      <c r="PMT104" s="32"/>
      <c r="PMU104" s="32"/>
      <c r="PMV104" s="32"/>
      <c r="PMW104" s="32"/>
      <c r="PMX104" s="32"/>
      <c r="PMY104" s="32"/>
      <c r="PMZ104" s="32"/>
      <c r="PNA104" s="31"/>
      <c r="PNB104" s="32"/>
      <c r="PNC104" s="32"/>
      <c r="PND104" s="32"/>
      <c r="PNE104" s="32"/>
      <c r="PNF104" s="32"/>
      <c r="PNG104" s="32"/>
      <c r="PNH104" s="32"/>
      <c r="PNI104" s="32"/>
      <c r="PNJ104" s="32"/>
      <c r="PNK104" s="32"/>
      <c r="PNL104" s="32"/>
      <c r="PNM104" s="32"/>
      <c r="PNN104" s="32"/>
      <c r="PNO104" s="32"/>
      <c r="PNP104" s="32"/>
      <c r="PNQ104" s="32"/>
      <c r="PNR104" s="32"/>
      <c r="PNS104" s="32"/>
      <c r="PNT104" s="32"/>
      <c r="PNU104" s="32"/>
      <c r="PNV104" s="32"/>
      <c r="PNW104" s="32"/>
      <c r="PNX104" s="32"/>
      <c r="PNY104" s="32"/>
      <c r="PNZ104" s="32"/>
      <c r="POA104" s="31"/>
      <c r="POB104" s="32"/>
      <c r="POC104" s="32"/>
      <c r="POD104" s="32"/>
      <c r="POE104" s="32"/>
      <c r="POF104" s="32"/>
      <c r="POG104" s="32"/>
      <c r="POH104" s="32"/>
      <c r="POI104" s="32"/>
      <c r="POJ104" s="32"/>
      <c r="POK104" s="32"/>
      <c r="POL104" s="32"/>
      <c r="POM104" s="32"/>
      <c r="PON104" s="32"/>
      <c r="POO104" s="32"/>
      <c r="POP104" s="32"/>
      <c r="POQ104" s="32"/>
      <c r="POR104" s="32"/>
      <c r="POS104" s="32"/>
      <c r="POT104" s="32"/>
      <c r="POU104" s="32"/>
      <c r="POV104" s="32"/>
      <c r="POW104" s="32"/>
      <c r="POX104" s="32"/>
      <c r="POY104" s="32"/>
      <c r="POZ104" s="32"/>
      <c r="PPA104" s="31"/>
      <c r="PPB104" s="32"/>
      <c r="PPC104" s="32"/>
      <c r="PPD104" s="32"/>
      <c r="PPE104" s="32"/>
      <c r="PPF104" s="32"/>
      <c r="PPG104" s="32"/>
      <c r="PPH104" s="32"/>
      <c r="PPI104" s="32"/>
      <c r="PPJ104" s="32"/>
      <c r="PPK104" s="32"/>
      <c r="PPL104" s="32"/>
      <c r="PPM104" s="32"/>
      <c r="PPN104" s="32"/>
      <c r="PPO104" s="32"/>
      <c r="PPP104" s="32"/>
      <c r="PPQ104" s="32"/>
      <c r="PPR104" s="32"/>
      <c r="PPS104" s="32"/>
      <c r="PPT104" s="32"/>
      <c r="PPU104" s="32"/>
      <c r="PPV104" s="32"/>
      <c r="PPW104" s="32"/>
      <c r="PPX104" s="32"/>
      <c r="PPY104" s="32"/>
      <c r="PPZ104" s="32"/>
      <c r="PQA104" s="31"/>
      <c r="PQB104" s="32"/>
      <c r="PQC104" s="32"/>
      <c r="PQD104" s="32"/>
      <c r="PQE104" s="32"/>
      <c r="PQF104" s="32"/>
      <c r="PQG104" s="32"/>
      <c r="PQH104" s="32"/>
      <c r="PQI104" s="32"/>
      <c r="PQJ104" s="32"/>
      <c r="PQK104" s="32"/>
      <c r="PQL104" s="32"/>
      <c r="PQM104" s="32"/>
      <c r="PQN104" s="32"/>
      <c r="PQO104" s="32"/>
      <c r="PQP104" s="32"/>
      <c r="PQQ104" s="32"/>
      <c r="PQR104" s="32"/>
      <c r="PQS104" s="32"/>
      <c r="PQT104" s="32"/>
      <c r="PQU104" s="32"/>
      <c r="PQV104" s="32"/>
      <c r="PQW104" s="32"/>
      <c r="PQX104" s="32"/>
      <c r="PQY104" s="32"/>
      <c r="PQZ104" s="32"/>
      <c r="PRA104" s="31"/>
      <c r="PRB104" s="32"/>
      <c r="PRC104" s="32"/>
      <c r="PRD104" s="32"/>
      <c r="PRE104" s="32"/>
      <c r="PRF104" s="32"/>
      <c r="PRG104" s="32"/>
      <c r="PRH104" s="32"/>
      <c r="PRI104" s="32"/>
      <c r="PRJ104" s="32"/>
      <c r="PRK104" s="32"/>
      <c r="PRL104" s="32"/>
      <c r="PRM104" s="32"/>
      <c r="PRN104" s="32"/>
      <c r="PRO104" s="32"/>
      <c r="PRP104" s="32"/>
      <c r="PRQ104" s="32"/>
      <c r="PRR104" s="32"/>
      <c r="PRS104" s="32"/>
      <c r="PRT104" s="32"/>
      <c r="PRU104" s="32"/>
      <c r="PRV104" s="32"/>
      <c r="PRW104" s="32"/>
      <c r="PRX104" s="32"/>
      <c r="PRY104" s="32"/>
      <c r="PRZ104" s="32"/>
      <c r="PSA104" s="31"/>
      <c r="PSB104" s="32"/>
      <c r="PSC104" s="32"/>
      <c r="PSD104" s="32"/>
      <c r="PSE104" s="32"/>
      <c r="PSF104" s="32"/>
      <c r="PSG104" s="32"/>
      <c r="PSH104" s="32"/>
      <c r="PSI104" s="32"/>
      <c r="PSJ104" s="32"/>
      <c r="PSK104" s="32"/>
      <c r="PSL104" s="32"/>
      <c r="PSM104" s="32"/>
      <c r="PSN104" s="32"/>
      <c r="PSO104" s="32"/>
      <c r="PSP104" s="32"/>
      <c r="PSQ104" s="32"/>
      <c r="PSR104" s="32"/>
      <c r="PSS104" s="32"/>
      <c r="PST104" s="32"/>
      <c r="PSU104" s="32"/>
      <c r="PSV104" s="32"/>
      <c r="PSW104" s="32"/>
      <c r="PSX104" s="32"/>
      <c r="PSY104" s="32"/>
      <c r="PSZ104" s="32"/>
      <c r="PTA104" s="31"/>
      <c r="PTB104" s="32"/>
      <c r="PTC104" s="32"/>
      <c r="PTD104" s="32"/>
      <c r="PTE104" s="32"/>
      <c r="PTF104" s="32"/>
      <c r="PTG104" s="32"/>
      <c r="PTH104" s="32"/>
      <c r="PTI104" s="32"/>
      <c r="PTJ104" s="32"/>
      <c r="PTK104" s="32"/>
      <c r="PTL104" s="32"/>
      <c r="PTM104" s="32"/>
      <c r="PTN104" s="32"/>
      <c r="PTO104" s="32"/>
      <c r="PTP104" s="32"/>
      <c r="PTQ104" s="32"/>
      <c r="PTR104" s="32"/>
      <c r="PTS104" s="32"/>
      <c r="PTT104" s="32"/>
      <c r="PTU104" s="32"/>
      <c r="PTV104" s="32"/>
      <c r="PTW104" s="32"/>
      <c r="PTX104" s="32"/>
      <c r="PTY104" s="32"/>
      <c r="PTZ104" s="32"/>
      <c r="PUA104" s="31"/>
      <c r="PUB104" s="32"/>
      <c r="PUC104" s="32"/>
      <c r="PUD104" s="32"/>
      <c r="PUE104" s="32"/>
      <c r="PUF104" s="32"/>
      <c r="PUG104" s="32"/>
      <c r="PUH104" s="32"/>
      <c r="PUI104" s="32"/>
      <c r="PUJ104" s="32"/>
      <c r="PUK104" s="32"/>
      <c r="PUL104" s="32"/>
      <c r="PUM104" s="32"/>
      <c r="PUN104" s="32"/>
      <c r="PUO104" s="32"/>
      <c r="PUP104" s="32"/>
      <c r="PUQ104" s="32"/>
      <c r="PUR104" s="32"/>
      <c r="PUS104" s="32"/>
      <c r="PUT104" s="32"/>
      <c r="PUU104" s="32"/>
      <c r="PUV104" s="32"/>
      <c r="PUW104" s="32"/>
      <c r="PUX104" s="32"/>
      <c r="PUY104" s="32"/>
      <c r="PUZ104" s="32"/>
      <c r="PVA104" s="31"/>
      <c r="PVB104" s="32"/>
      <c r="PVC104" s="32"/>
      <c r="PVD104" s="32"/>
      <c r="PVE104" s="32"/>
      <c r="PVF104" s="32"/>
      <c r="PVG104" s="32"/>
      <c r="PVH104" s="32"/>
      <c r="PVI104" s="32"/>
      <c r="PVJ104" s="32"/>
      <c r="PVK104" s="32"/>
      <c r="PVL104" s="32"/>
      <c r="PVM104" s="32"/>
      <c r="PVN104" s="32"/>
      <c r="PVO104" s="32"/>
      <c r="PVP104" s="32"/>
      <c r="PVQ104" s="32"/>
      <c r="PVR104" s="32"/>
      <c r="PVS104" s="32"/>
      <c r="PVT104" s="32"/>
      <c r="PVU104" s="32"/>
      <c r="PVV104" s="32"/>
      <c r="PVW104" s="32"/>
      <c r="PVX104" s="32"/>
      <c r="PVY104" s="32"/>
      <c r="PVZ104" s="32"/>
      <c r="PWA104" s="31"/>
      <c r="PWB104" s="32"/>
      <c r="PWC104" s="32"/>
      <c r="PWD104" s="32"/>
      <c r="PWE104" s="32"/>
      <c r="PWF104" s="32"/>
      <c r="PWG104" s="32"/>
      <c r="PWH104" s="32"/>
      <c r="PWI104" s="32"/>
      <c r="PWJ104" s="32"/>
      <c r="PWK104" s="32"/>
      <c r="PWL104" s="32"/>
      <c r="PWM104" s="32"/>
      <c r="PWN104" s="32"/>
      <c r="PWO104" s="32"/>
      <c r="PWP104" s="32"/>
      <c r="PWQ104" s="32"/>
      <c r="PWR104" s="32"/>
      <c r="PWS104" s="32"/>
      <c r="PWT104" s="32"/>
      <c r="PWU104" s="32"/>
      <c r="PWV104" s="32"/>
      <c r="PWW104" s="32"/>
      <c r="PWX104" s="32"/>
      <c r="PWY104" s="32"/>
      <c r="PWZ104" s="32"/>
      <c r="PXA104" s="31"/>
      <c r="PXB104" s="32"/>
      <c r="PXC104" s="32"/>
      <c r="PXD104" s="32"/>
      <c r="PXE104" s="32"/>
      <c r="PXF104" s="32"/>
      <c r="PXG104" s="32"/>
      <c r="PXH104" s="32"/>
      <c r="PXI104" s="32"/>
      <c r="PXJ104" s="32"/>
      <c r="PXK104" s="32"/>
      <c r="PXL104" s="32"/>
      <c r="PXM104" s="32"/>
      <c r="PXN104" s="32"/>
      <c r="PXO104" s="32"/>
      <c r="PXP104" s="32"/>
      <c r="PXQ104" s="32"/>
      <c r="PXR104" s="32"/>
      <c r="PXS104" s="32"/>
      <c r="PXT104" s="32"/>
      <c r="PXU104" s="32"/>
      <c r="PXV104" s="32"/>
      <c r="PXW104" s="32"/>
      <c r="PXX104" s="32"/>
      <c r="PXY104" s="32"/>
      <c r="PXZ104" s="32"/>
      <c r="PYA104" s="31"/>
      <c r="PYB104" s="32"/>
      <c r="PYC104" s="32"/>
      <c r="PYD104" s="32"/>
      <c r="PYE104" s="32"/>
      <c r="PYF104" s="32"/>
      <c r="PYG104" s="32"/>
      <c r="PYH104" s="32"/>
      <c r="PYI104" s="32"/>
      <c r="PYJ104" s="32"/>
      <c r="PYK104" s="32"/>
      <c r="PYL104" s="32"/>
      <c r="PYM104" s="32"/>
      <c r="PYN104" s="32"/>
      <c r="PYO104" s="32"/>
      <c r="PYP104" s="32"/>
      <c r="PYQ104" s="32"/>
      <c r="PYR104" s="32"/>
      <c r="PYS104" s="32"/>
      <c r="PYT104" s="32"/>
      <c r="PYU104" s="32"/>
      <c r="PYV104" s="32"/>
      <c r="PYW104" s="32"/>
      <c r="PYX104" s="32"/>
      <c r="PYY104" s="32"/>
      <c r="PYZ104" s="32"/>
      <c r="PZA104" s="31"/>
      <c r="PZB104" s="32"/>
      <c r="PZC104" s="32"/>
      <c r="PZD104" s="32"/>
      <c r="PZE104" s="32"/>
      <c r="PZF104" s="32"/>
      <c r="PZG104" s="32"/>
      <c r="PZH104" s="32"/>
      <c r="PZI104" s="32"/>
      <c r="PZJ104" s="32"/>
      <c r="PZK104" s="32"/>
      <c r="PZL104" s="32"/>
      <c r="PZM104" s="32"/>
      <c r="PZN104" s="32"/>
      <c r="PZO104" s="32"/>
      <c r="PZP104" s="32"/>
      <c r="PZQ104" s="32"/>
      <c r="PZR104" s="32"/>
      <c r="PZS104" s="32"/>
      <c r="PZT104" s="32"/>
      <c r="PZU104" s="32"/>
      <c r="PZV104" s="32"/>
      <c r="PZW104" s="32"/>
      <c r="PZX104" s="32"/>
      <c r="PZY104" s="32"/>
      <c r="PZZ104" s="32"/>
      <c r="QAA104" s="31"/>
      <c r="QAB104" s="32"/>
      <c r="QAC104" s="32"/>
      <c r="QAD104" s="32"/>
      <c r="QAE104" s="32"/>
      <c r="QAF104" s="32"/>
      <c r="QAG104" s="32"/>
      <c r="QAH104" s="32"/>
      <c r="QAI104" s="32"/>
      <c r="QAJ104" s="32"/>
      <c r="QAK104" s="32"/>
      <c r="QAL104" s="32"/>
      <c r="QAM104" s="32"/>
      <c r="QAN104" s="32"/>
      <c r="QAO104" s="32"/>
      <c r="QAP104" s="32"/>
      <c r="QAQ104" s="32"/>
      <c r="QAR104" s="32"/>
      <c r="QAS104" s="32"/>
      <c r="QAT104" s="32"/>
      <c r="QAU104" s="32"/>
      <c r="QAV104" s="32"/>
      <c r="QAW104" s="32"/>
      <c r="QAX104" s="32"/>
      <c r="QAY104" s="32"/>
      <c r="QAZ104" s="32"/>
      <c r="QBA104" s="31"/>
      <c r="QBB104" s="32"/>
      <c r="QBC104" s="32"/>
      <c r="QBD104" s="32"/>
      <c r="QBE104" s="32"/>
      <c r="QBF104" s="32"/>
      <c r="QBG104" s="32"/>
      <c r="QBH104" s="32"/>
      <c r="QBI104" s="32"/>
      <c r="QBJ104" s="32"/>
      <c r="QBK104" s="32"/>
      <c r="QBL104" s="32"/>
      <c r="QBM104" s="32"/>
      <c r="QBN104" s="32"/>
      <c r="QBO104" s="32"/>
      <c r="QBP104" s="32"/>
      <c r="QBQ104" s="32"/>
      <c r="QBR104" s="32"/>
      <c r="QBS104" s="32"/>
      <c r="QBT104" s="32"/>
      <c r="QBU104" s="32"/>
      <c r="QBV104" s="32"/>
      <c r="QBW104" s="32"/>
      <c r="QBX104" s="32"/>
      <c r="QBY104" s="32"/>
      <c r="QBZ104" s="32"/>
      <c r="QCA104" s="31"/>
      <c r="QCB104" s="32"/>
      <c r="QCC104" s="32"/>
      <c r="QCD104" s="32"/>
      <c r="QCE104" s="32"/>
      <c r="QCF104" s="32"/>
      <c r="QCG104" s="32"/>
      <c r="QCH104" s="32"/>
      <c r="QCI104" s="32"/>
      <c r="QCJ104" s="32"/>
      <c r="QCK104" s="32"/>
      <c r="QCL104" s="32"/>
      <c r="QCM104" s="32"/>
      <c r="QCN104" s="32"/>
      <c r="QCO104" s="32"/>
      <c r="QCP104" s="32"/>
      <c r="QCQ104" s="32"/>
      <c r="QCR104" s="32"/>
      <c r="QCS104" s="32"/>
      <c r="QCT104" s="32"/>
      <c r="QCU104" s="32"/>
      <c r="QCV104" s="32"/>
      <c r="QCW104" s="32"/>
      <c r="QCX104" s="32"/>
      <c r="QCY104" s="32"/>
      <c r="QCZ104" s="32"/>
      <c r="QDA104" s="31"/>
      <c r="QDB104" s="32"/>
      <c r="QDC104" s="32"/>
      <c r="QDD104" s="32"/>
      <c r="QDE104" s="32"/>
      <c r="QDF104" s="32"/>
      <c r="QDG104" s="32"/>
      <c r="QDH104" s="32"/>
      <c r="QDI104" s="32"/>
      <c r="QDJ104" s="32"/>
      <c r="QDK104" s="32"/>
      <c r="QDL104" s="32"/>
      <c r="QDM104" s="32"/>
      <c r="QDN104" s="32"/>
      <c r="QDO104" s="32"/>
      <c r="QDP104" s="32"/>
      <c r="QDQ104" s="32"/>
      <c r="QDR104" s="32"/>
      <c r="QDS104" s="32"/>
      <c r="QDT104" s="32"/>
      <c r="QDU104" s="32"/>
      <c r="QDV104" s="32"/>
      <c r="QDW104" s="32"/>
      <c r="QDX104" s="32"/>
      <c r="QDY104" s="32"/>
      <c r="QDZ104" s="32"/>
      <c r="QEA104" s="31"/>
      <c r="QEB104" s="32"/>
      <c r="QEC104" s="32"/>
      <c r="QED104" s="32"/>
      <c r="QEE104" s="32"/>
      <c r="QEF104" s="32"/>
      <c r="QEG104" s="32"/>
      <c r="QEH104" s="32"/>
      <c r="QEI104" s="32"/>
      <c r="QEJ104" s="32"/>
      <c r="QEK104" s="32"/>
      <c r="QEL104" s="32"/>
      <c r="QEM104" s="32"/>
      <c r="QEN104" s="32"/>
      <c r="QEO104" s="32"/>
      <c r="QEP104" s="32"/>
      <c r="QEQ104" s="32"/>
      <c r="QER104" s="32"/>
      <c r="QES104" s="32"/>
      <c r="QET104" s="32"/>
      <c r="QEU104" s="32"/>
      <c r="QEV104" s="32"/>
      <c r="QEW104" s="32"/>
      <c r="QEX104" s="32"/>
      <c r="QEY104" s="32"/>
      <c r="QEZ104" s="32"/>
      <c r="QFA104" s="31"/>
      <c r="QFB104" s="32"/>
      <c r="QFC104" s="32"/>
      <c r="QFD104" s="32"/>
      <c r="QFE104" s="32"/>
      <c r="QFF104" s="32"/>
      <c r="QFG104" s="32"/>
      <c r="QFH104" s="32"/>
      <c r="QFI104" s="32"/>
      <c r="QFJ104" s="32"/>
      <c r="QFK104" s="32"/>
      <c r="QFL104" s="32"/>
      <c r="QFM104" s="32"/>
      <c r="QFN104" s="32"/>
      <c r="QFO104" s="32"/>
      <c r="QFP104" s="32"/>
      <c r="QFQ104" s="32"/>
      <c r="QFR104" s="32"/>
      <c r="QFS104" s="32"/>
      <c r="QFT104" s="32"/>
      <c r="QFU104" s="32"/>
      <c r="QFV104" s="32"/>
      <c r="QFW104" s="32"/>
      <c r="QFX104" s="32"/>
      <c r="QFY104" s="32"/>
      <c r="QFZ104" s="32"/>
      <c r="QGA104" s="31"/>
      <c r="QGB104" s="32"/>
      <c r="QGC104" s="32"/>
      <c r="QGD104" s="32"/>
      <c r="QGE104" s="32"/>
      <c r="QGF104" s="32"/>
      <c r="QGG104" s="32"/>
      <c r="QGH104" s="32"/>
      <c r="QGI104" s="32"/>
      <c r="QGJ104" s="32"/>
      <c r="QGK104" s="32"/>
      <c r="QGL104" s="32"/>
      <c r="QGM104" s="32"/>
      <c r="QGN104" s="32"/>
      <c r="QGO104" s="32"/>
      <c r="QGP104" s="32"/>
      <c r="QGQ104" s="32"/>
      <c r="QGR104" s="32"/>
      <c r="QGS104" s="32"/>
      <c r="QGT104" s="32"/>
      <c r="QGU104" s="32"/>
      <c r="QGV104" s="32"/>
      <c r="QGW104" s="32"/>
      <c r="QGX104" s="32"/>
      <c r="QGY104" s="32"/>
      <c r="QGZ104" s="32"/>
      <c r="QHA104" s="31"/>
      <c r="QHB104" s="32"/>
      <c r="QHC104" s="32"/>
      <c r="QHD104" s="32"/>
      <c r="QHE104" s="32"/>
      <c r="QHF104" s="32"/>
      <c r="QHG104" s="32"/>
      <c r="QHH104" s="32"/>
      <c r="QHI104" s="32"/>
      <c r="QHJ104" s="32"/>
      <c r="QHK104" s="32"/>
      <c r="QHL104" s="32"/>
      <c r="QHM104" s="32"/>
      <c r="QHN104" s="32"/>
      <c r="QHO104" s="32"/>
      <c r="QHP104" s="32"/>
      <c r="QHQ104" s="32"/>
      <c r="QHR104" s="32"/>
      <c r="QHS104" s="32"/>
      <c r="QHT104" s="32"/>
      <c r="QHU104" s="32"/>
      <c r="QHV104" s="32"/>
      <c r="QHW104" s="32"/>
      <c r="QHX104" s="32"/>
      <c r="QHY104" s="32"/>
      <c r="QHZ104" s="32"/>
      <c r="QIA104" s="31"/>
      <c r="QIB104" s="32"/>
      <c r="QIC104" s="32"/>
      <c r="QID104" s="32"/>
      <c r="QIE104" s="32"/>
      <c r="QIF104" s="32"/>
      <c r="QIG104" s="32"/>
      <c r="QIH104" s="32"/>
      <c r="QII104" s="32"/>
      <c r="QIJ104" s="32"/>
      <c r="QIK104" s="32"/>
      <c r="QIL104" s="32"/>
      <c r="QIM104" s="32"/>
      <c r="QIN104" s="32"/>
      <c r="QIO104" s="32"/>
      <c r="QIP104" s="32"/>
      <c r="QIQ104" s="32"/>
      <c r="QIR104" s="32"/>
      <c r="QIS104" s="32"/>
      <c r="QIT104" s="32"/>
      <c r="QIU104" s="32"/>
      <c r="QIV104" s="32"/>
      <c r="QIW104" s="32"/>
      <c r="QIX104" s="32"/>
      <c r="QIY104" s="32"/>
      <c r="QIZ104" s="32"/>
      <c r="QJA104" s="31"/>
      <c r="QJB104" s="32"/>
      <c r="QJC104" s="32"/>
      <c r="QJD104" s="32"/>
      <c r="QJE104" s="32"/>
      <c r="QJF104" s="32"/>
      <c r="QJG104" s="32"/>
      <c r="QJH104" s="32"/>
      <c r="QJI104" s="32"/>
      <c r="QJJ104" s="32"/>
      <c r="QJK104" s="32"/>
      <c r="QJL104" s="32"/>
      <c r="QJM104" s="32"/>
      <c r="QJN104" s="32"/>
      <c r="QJO104" s="32"/>
      <c r="QJP104" s="32"/>
      <c r="QJQ104" s="32"/>
      <c r="QJR104" s="32"/>
      <c r="QJS104" s="32"/>
      <c r="QJT104" s="32"/>
      <c r="QJU104" s="32"/>
      <c r="QJV104" s="32"/>
      <c r="QJW104" s="32"/>
      <c r="QJX104" s="32"/>
      <c r="QJY104" s="32"/>
      <c r="QJZ104" s="32"/>
      <c r="QKA104" s="31"/>
      <c r="QKB104" s="32"/>
      <c r="QKC104" s="32"/>
      <c r="QKD104" s="32"/>
      <c r="QKE104" s="32"/>
      <c r="QKF104" s="32"/>
      <c r="QKG104" s="32"/>
      <c r="QKH104" s="32"/>
      <c r="QKI104" s="32"/>
      <c r="QKJ104" s="32"/>
      <c r="QKK104" s="32"/>
      <c r="QKL104" s="32"/>
      <c r="QKM104" s="32"/>
      <c r="QKN104" s="32"/>
      <c r="QKO104" s="32"/>
      <c r="QKP104" s="32"/>
      <c r="QKQ104" s="32"/>
      <c r="QKR104" s="32"/>
      <c r="QKS104" s="32"/>
      <c r="QKT104" s="32"/>
      <c r="QKU104" s="32"/>
      <c r="QKV104" s="32"/>
      <c r="QKW104" s="32"/>
      <c r="QKX104" s="32"/>
      <c r="QKY104" s="32"/>
      <c r="QKZ104" s="32"/>
      <c r="QLA104" s="31"/>
      <c r="QLB104" s="32"/>
      <c r="QLC104" s="32"/>
      <c r="QLD104" s="32"/>
      <c r="QLE104" s="32"/>
      <c r="QLF104" s="32"/>
      <c r="QLG104" s="32"/>
      <c r="QLH104" s="32"/>
      <c r="QLI104" s="32"/>
      <c r="QLJ104" s="32"/>
      <c r="QLK104" s="32"/>
      <c r="QLL104" s="32"/>
      <c r="QLM104" s="32"/>
      <c r="QLN104" s="32"/>
      <c r="QLO104" s="32"/>
      <c r="QLP104" s="32"/>
      <c r="QLQ104" s="32"/>
      <c r="QLR104" s="32"/>
      <c r="QLS104" s="32"/>
      <c r="QLT104" s="32"/>
      <c r="QLU104" s="32"/>
      <c r="QLV104" s="32"/>
      <c r="QLW104" s="32"/>
      <c r="QLX104" s="32"/>
      <c r="QLY104" s="32"/>
      <c r="QLZ104" s="32"/>
      <c r="QMA104" s="31"/>
      <c r="QMB104" s="32"/>
      <c r="QMC104" s="32"/>
      <c r="QMD104" s="32"/>
      <c r="QME104" s="32"/>
      <c r="QMF104" s="32"/>
      <c r="QMG104" s="32"/>
      <c r="QMH104" s="32"/>
      <c r="QMI104" s="32"/>
      <c r="QMJ104" s="32"/>
      <c r="QMK104" s="32"/>
      <c r="QML104" s="32"/>
      <c r="QMM104" s="32"/>
      <c r="QMN104" s="32"/>
      <c r="QMO104" s="32"/>
      <c r="QMP104" s="32"/>
      <c r="QMQ104" s="32"/>
      <c r="QMR104" s="32"/>
      <c r="QMS104" s="32"/>
      <c r="QMT104" s="32"/>
      <c r="QMU104" s="32"/>
      <c r="QMV104" s="32"/>
      <c r="QMW104" s="32"/>
      <c r="QMX104" s="32"/>
      <c r="QMY104" s="32"/>
      <c r="QMZ104" s="32"/>
      <c r="QNA104" s="31"/>
      <c r="QNB104" s="32"/>
      <c r="QNC104" s="32"/>
      <c r="QND104" s="32"/>
      <c r="QNE104" s="32"/>
      <c r="QNF104" s="32"/>
      <c r="QNG104" s="32"/>
      <c r="QNH104" s="32"/>
      <c r="QNI104" s="32"/>
      <c r="QNJ104" s="32"/>
      <c r="QNK104" s="32"/>
      <c r="QNL104" s="32"/>
      <c r="QNM104" s="32"/>
      <c r="QNN104" s="32"/>
      <c r="QNO104" s="32"/>
      <c r="QNP104" s="32"/>
      <c r="QNQ104" s="32"/>
      <c r="QNR104" s="32"/>
      <c r="QNS104" s="32"/>
      <c r="QNT104" s="32"/>
      <c r="QNU104" s="32"/>
      <c r="QNV104" s="32"/>
      <c r="QNW104" s="32"/>
      <c r="QNX104" s="32"/>
      <c r="QNY104" s="32"/>
      <c r="QNZ104" s="32"/>
      <c r="QOA104" s="31"/>
      <c r="QOB104" s="32"/>
      <c r="QOC104" s="32"/>
      <c r="QOD104" s="32"/>
      <c r="QOE104" s="32"/>
      <c r="QOF104" s="32"/>
      <c r="QOG104" s="32"/>
      <c r="QOH104" s="32"/>
      <c r="QOI104" s="32"/>
      <c r="QOJ104" s="32"/>
      <c r="QOK104" s="32"/>
      <c r="QOL104" s="32"/>
      <c r="QOM104" s="32"/>
      <c r="QON104" s="32"/>
      <c r="QOO104" s="32"/>
      <c r="QOP104" s="32"/>
      <c r="QOQ104" s="32"/>
      <c r="QOR104" s="32"/>
      <c r="QOS104" s="32"/>
      <c r="QOT104" s="32"/>
      <c r="QOU104" s="32"/>
      <c r="QOV104" s="32"/>
      <c r="QOW104" s="32"/>
      <c r="QOX104" s="32"/>
      <c r="QOY104" s="32"/>
      <c r="QOZ104" s="32"/>
      <c r="QPA104" s="31"/>
      <c r="QPB104" s="32"/>
      <c r="QPC104" s="32"/>
      <c r="QPD104" s="32"/>
      <c r="QPE104" s="32"/>
      <c r="QPF104" s="32"/>
      <c r="QPG104" s="32"/>
      <c r="QPH104" s="32"/>
      <c r="QPI104" s="32"/>
      <c r="QPJ104" s="32"/>
      <c r="QPK104" s="32"/>
      <c r="QPL104" s="32"/>
      <c r="QPM104" s="32"/>
      <c r="QPN104" s="32"/>
      <c r="QPO104" s="32"/>
      <c r="QPP104" s="32"/>
      <c r="QPQ104" s="32"/>
      <c r="QPR104" s="32"/>
      <c r="QPS104" s="32"/>
      <c r="QPT104" s="32"/>
      <c r="QPU104" s="32"/>
      <c r="QPV104" s="32"/>
      <c r="QPW104" s="32"/>
      <c r="QPX104" s="32"/>
      <c r="QPY104" s="32"/>
      <c r="QPZ104" s="32"/>
      <c r="QQA104" s="31"/>
      <c r="QQB104" s="32"/>
      <c r="QQC104" s="32"/>
      <c r="QQD104" s="32"/>
      <c r="QQE104" s="32"/>
      <c r="QQF104" s="32"/>
      <c r="QQG104" s="32"/>
      <c r="QQH104" s="32"/>
      <c r="QQI104" s="32"/>
      <c r="QQJ104" s="32"/>
      <c r="QQK104" s="32"/>
      <c r="QQL104" s="32"/>
      <c r="QQM104" s="32"/>
      <c r="QQN104" s="32"/>
      <c r="QQO104" s="32"/>
      <c r="QQP104" s="32"/>
      <c r="QQQ104" s="32"/>
      <c r="QQR104" s="32"/>
      <c r="QQS104" s="32"/>
      <c r="QQT104" s="32"/>
      <c r="QQU104" s="32"/>
      <c r="QQV104" s="32"/>
      <c r="QQW104" s="32"/>
      <c r="QQX104" s="32"/>
      <c r="QQY104" s="32"/>
      <c r="QQZ104" s="32"/>
      <c r="QRA104" s="31"/>
      <c r="QRB104" s="32"/>
      <c r="QRC104" s="32"/>
      <c r="QRD104" s="32"/>
      <c r="QRE104" s="32"/>
      <c r="QRF104" s="32"/>
      <c r="QRG104" s="32"/>
      <c r="QRH104" s="32"/>
      <c r="QRI104" s="32"/>
      <c r="QRJ104" s="32"/>
      <c r="QRK104" s="32"/>
      <c r="QRL104" s="32"/>
      <c r="QRM104" s="32"/>
      <c r="QRN104" s="32"/>
      <c r="QRO104" s="32"/>
      <c r="QRP104" s="32"/>
      <c r="QRQ104" s="32"/>
      <c r="QRR104" s="32"/>
      <c r="QRS104" s="32"/>
      <c r="QRT104" s="32"/>
      <c r="QRU104" s="32"/>
      <c r="QRV104" s="32"/>
      <c r="QRW104" s="32"/>
      <c r="QRX104" s="32"/>
      <c r="QRY104" s="32"/>
      <c r="QRZ104" s="32"/>
      <c r="QSA104" s="31"/>
      <c r="QSB104" s="32"/>
      <c r="QSC104" s="32"/>
      <c r="QSD104" s="32"/>
      <c r="QSE104" s="32"/>
      <c r="QSF104" s="32"/>
      <c r="QSG104" s="32"/>
      <c r="QSH104" s="32"/>
      <c r="QSI104" s="32"/>
      <c r="QSJ104" s="32"/>
      <c r="QSK104" s="32"/>
      <c r="QSL104" s="32"/>
      <c r="QSM104" s="32"/>
      <c r="QSN104" s="32"/>
      <c r="QSO104" s="32"/>
      <c r="QSP104" s="32"/>
      <c r="QSQ104" s="32"/>
      <c r="QSR104" s="32"/>
      <c r="QSS104" s="32"/>
      <c r="QST104" s="32"/>
      <c r="QSU104" s="32"/>
      <c r="QSV104" s="32"/>
      <c r="QSW104" s="32"/>
      <c r="QSX104" s="32"/>
      <c r="QSY104" s="32"/>
      <c r="QSZ104" s="32"/>
      <c r="QTA104" s="31"/>
      <c r="QTB104" s="32"/>
      <c r="QTC104" s="32"/>
      <c r="QTD104" s="32"/>
      <c r="QTE104" s="32"/>
      <c r="QTF104" s="32"/>
      <c r="QTG104" s="32"/>
      <c r="QTH104" s="32"/>
      <c r="QTI104" s="32"/>
      <c r="QTJ104" s="32"/>
      <c r="QTK104" s="32"/>
      <c r="QTL104" s="32"/>
      <c r="QTM104" s="32"/>
      <c r="QTN104" s="32"/>
      <c r="QTO104" s="32"/>
      <c r="QTP104" s="32"/>
      <c r="QTQ104" s="32"/>
      <c r="QTR104" s="32"/>
      <c r="QTS104" s="32"/>
      <c r="QTT104" s="32"/>
      <c r="QTU104" s="32"/>
      <c r="QTV104" s="32"/>
      <c r="QTW104" s="32"/>
      <c r="QTX104" s="32"/>
      <c r="QTY104" s="32"/>
      <c r="QTZ104" s="32"/>
      <c r="QUA104" s="31"/>
      <c r="QUB104" s="32"/>
      <c r="QUC104" s="32"/>
      <c r="QUD104" s="32"/>
      <c r="QUE104" s="32"/>
      <c r="QUF104" s="32"/>
      <c r="QUG104" s="32"/>
      <c r="QUH104" s="32"/>
      <c r="QUI104" s="32"/>
      <c r="QUJ104" s="32"/>
      <c r="QUK104" s="32"/>
      <c r="QUL104" s="32"/>
      <c r="QUM104" s="32"/>
      <c r="QUN104" s="32"/>
      <c r="QUO104" s="32"/>
      <c r="QUP104" s="32"/>
      <c r="QUQ104" s="32"/>
      <c r="QUR104" s="32"/>
      <c r="QUS104" s="32"/>
      <c r="QUT104" s="32"/>
      <c r="QUU104" s="32"/>
      <c r="QUV104" s="32"/>
      <c r="QUW104" s="32"/>
      <c r="QUX104" s="32"/>
      <c r="QUY104" s="32"/>
      <c r="QUZ104" s="32"/>
      <c r="QVA104" s="31"/>
      <c r="QVB104" s="32"/>
      <c r="QVC104" s="32"/>
      <c r="QVD104" s="32"/>
      <c r="QVE104" s="32"/>
      <c r="QVF104" s="32"/>
      <c r="QVG104" s="32"/>
      <c r="QVH104" s="32"/>
      <c r="QVI104" s="32"/>
      <c r="QVJ104" s="32"/>
      <c r="QVK104" s="32"/>
      <c r="QVL104" s="32"/>
      <c r="QVM104" s="32"/>
      <c r="QVN104" s="32"/>
      <c r="QVO104" s="32"/>
      <c r="QVP104" s="32"/>
      <c r="QVQ104" s="32"/>
      <c r="QVR104" s="32"/>
      <c r="QVS104" s="32"/>
      <c r="QVT104" s="32"/>
      <c r="QVU104" s="32"/>
      <c r="QVV104" s="32"/>
      <c r="QVW104" s="32"/>
      <c r="QVX104" s="32"/>
      <c r="QVY104" s="32"/>
      <c r="QVZ104" s="32"/>
      <c r="QWA104" s="31"/>
      <c r="QWB104" s="32"/>
      <c r="QWC104" s="32"/>
      <c r="QWD104" s="32"/>
      <c r="QWE104" s="32"/>
      <c r="QWF104" s="32"/>
      <c r="QWG104" s="32"/>
      <c r="QWH104" s="32"/>
      <c r="QWI104" s="32"/>
      <c r="QWJ104" s="32"/>
      <c r="QWK104" s="32"/>
      <c r="QWL104" s="32"/>
      <c r="QWM104" s="32"/>
      <c r="QWN104" s="32"/>
      <c r="QWO104" s="32"/>
      <c r="QWP104" s="32"/>
      <c r="QWQ104" s="32"/>
      <c r="QWR104" s="32"/>
      <c r="QWS104" s="32"/>
      <c r="QWT104" s="32"/>
      <c r="QWU104" s="32"/>
      <c r="QWV104" s="32"/>
      <c r="QWW104" s="32"/>
      <c r="QWX104" s="32"/>
      <c r="QWY104" s="32"/>
      <c r="QWZ104" s="32"/>
      <c r="QXA104" s="31"/>
      <c r="QXB104" s="32"/>
      <c r="QXC104" s="32"/>
      <c r="QXD104" s="32"/>
      <c r="QXE104" s="32"/>
      <c r="QXF104" s="32"/>
      <c r="QXG104" s="32"/>
      <c r="QXH104" s="32"/>
      <c r="QXI104" s="32"/>
      <c r="QXJ104" s="32"/>
      <c r="QXK104" s="32"/>
      <c r="QXL104" s="32"/>
      <c r="QXM104" s="32"/>
      <c r="QXN104" s="32"/>
      <c r="QXO104" s="32"/>
      <c r="QXP104" s="32"/>
      <c r="QXQ104" s="32"/>
      <c r="QXR104" s="32"/>
      <c r="QXS104" s="32"/>
      <c r="QXT104" s="32"/>
      <c r="QXU104" s="32"/>
      <c r="QXV104" s="32"/>
      <c r="QXW104" s="32"/>
      <c r="QXX104" s="32"/>
      <c r="QXY104" s="32"/>
      <c r="QXZ104" s="32"/>
      <c r="QYA104" s="31"/>
      <c r="QYB104" s="32"/>
      <c r="QYC104" s="32"/>
      <c r="QYD104" s="32"/>
      <c r="QYE104" s="32"/>
      <c r="QYF104" s="32"/>
      <c r="QYG104" s="32"/>
      <c r="QYH104" s="32"/>
      <c r="QYI104" s="32"/>
      <c r="QYJ104" s="32"/>
      <c r="QYK104" s="32"/>
      <c r="QYL104" s="32"/>
      <c r="QYM104" s="32"/>
      <c r="QYN104" s="32"/>
      <c r="QYO104" s="32"/>
      <c r="QYP104" s="32"/>
      <c r="QYQ104" s="32"/>
      <c r="QYR104" s="32"/>
      <c r="QYS104" s="32"/>
      <c r="QYT104" s="32"/>
      <c r="QYU104" s="32"/>
      <c r="QYV104" s="32"/>
      <c r="QYW104" s="32"/>
      <c r="QYX104" s="32"/>
      <c r="QYY104" s="32"/>
      <c r="QYZ104" s="32"/>
      <c r="QZA104" s="31"/>
      <c r="QZB104" s="32"/>
      <c r="QZC104" s="32"/>
      <c r="QZD104" s="32"/>
      <c r="QZE104" s="32"/>
      <c r="QZF104" s="32"/>
      <c r="QZG104" s="32"/>
      <c r="QZH104" s="32"/>
      <c r="QZI104" s="32"/>
      <c r="QZJ104" s="32"/>
      <c r="QZK104" s="32"/>
      <c r="QZL104" s="32"/>
      <c r="QZM104" s="32"/>
      <c r="QZN104" s="32"/>
      <c r="QZO104" s="32"/>
      <c r="QZP104" s="32"/>
      <c r="QZQ104" s="32"/>
      <c r="QZR104" s="32"/>
      <c r="QZS104" s="32"/>
      <c r="QZT104" s="32"/>
      <c r="QZU104" s="32"/>
      <c r="QZV104" s="32"/>
      <c r="QZW104" s="32"/>
      <c r="QZX104" s="32"/>
      <c r="QZY104" s="32"/>
      <c r="QZZ104" s="32"/>
      <c r="RAA104" s="31"/>
      <c r="RAB104" s="32"/>
      <c r="RAC104" s="32"/>
      <c r="RAD104" s="32"/>
      <c r="RAE104" s="32"/>
      <c r="RAF104" s="32"/>
      <c r="RAG104" s="32"/>
      <c r="RAH104" s="32"/>
      <c r="RAI104" s="32"/>
      <c r="RAJ104" s="32"/>
      <c r="RAK104" s="32"/>
      <c r="RAL104" s="32"/>
      <c r="RAM104" s="32"/>
      <c r="RAN104" s="32"/>
      <c r="RAO104" s="32"/>
      <c r="RAP104" s="32"/>
      <c r="RAQ104" s="32"/>
      <c r="RAR104" s="32"/>
      <c r="RAS104" s="32"/>
      <c r="RAT104" s="32"/>
      <c r="RAU104" s="32"/>
      <c r="RAV104" s="32"/>
      <c r="RAW104" s="32"/>
      <c r="RAX104" s="32"/>
      <c r="RAY104" s="32"/>
      <c r="RAZ104" s="32"/>
      <c r="RBA104" s="31"/>
      <c r="RBB104" s="32"/>
      <c r="RBC104" s="32"/>
      <c r="RBD104" s="32"/>
      <c r="RBE104" s="32"/>
      <c r="RBF104" s="32"/>
      <c r="RBG104" s="32"/>
      <c r="RBH104" s="32"/>
      <c r="RBI104" s="32"/>
      <c r="RBJ104" s="32"/>
      <c r="RBK104" s="32"/>
      <c r="RBL104" s="32"/>
      <c r="RBM104" s="32"/>
      <c r="RBN104" s="32"/>
      <c r="RBO104" s="32"/>
      <c r="RBP104" s="32"/>
      <c r="RBQ104" s="32"/>
      <c r="RBR104" s="32"/>
      <c r="RBS104" s="32"/>
      <c r="RBT104" s="32"/>
      <c r="RBU104" s="32"/>
      <c r="RBV104" s="32"/>
      <c r="RBW104" s="32"/>
      <c r="RBX104" s="32"/>
      <c r="RBY104" s="32"/>
      <c r="RBZ104" s="32"/>
      <c r="RCA104" s="31"/>
      <c r="RCB104" s="32"/>
      <c r="RCC104" s="32"/>
      <c r="RCD104" s="32"/>
      <c r="RCE104" s="32"/>
      <c r="RCF104" s="32"/>
      <c r="RCG104" s="32"/>
      <c r="RCH104" s="32"/>
      <c r="RCI104" s="32"/>
      <c r="RCJ104" s="32"/>
      <c r="RCK104" s="32"/>
      <c r="RCL104" s="32"/>
      <c r="RCM104" s="32"/>
      <c r="RCN104" s="32"/>
      <c r="RCO104" s="32"/>
      <c r="RCP104" s="32"/>
      <c r="RCQ104" s="32"/>
      <c r="RCR104" s="32"/>
      <c r="RCS104" s="32"/>
      <c r="RCT104" s="32"/>
      <c r="RCU104" s="32"/>
      <c r="RCV104" s="32"/>
      <c r="RCW104" s="32"/>
      <c r="RCX104" s="32"/>
      <c r="RCY104" s="32"/>
      <c r="RCZ104" s="32"/>
      <c r="RDA104" s="31"/>
      <c r="RDB104" s="32"/>
      <c r="RDC104" s="32"/>
      <c r="RDD104" s="32"/>
      <c r="RDE104" s="32"/>
      <c r="RDF104" s="32"/>
      <c r="RDG104" s="32"/>
      <c r="RDH104" s="32"/>
      <c r="RDI104" s="32"/>
      <c r="RDJ104" s="32"/>
      <c r="RDK104" s="32"/>
      <c r="RDL104" s="32"/>
      <c r="RDM104" s="32"/>
      <c r="RDN104" s="32"/>
      <c r="RDO104" s="32"/>
      <c r="RDP104" s="32"/>
      <c r="RDQ104" s="32"/>
      <c r="RDR104" s="32"/>
      <c r="RDS104" s="32"/>
      <c r="RDT104" s="32"/>
      <c r="RDU104" s="32"/>
      <c r="RDV104" s="32"/>
      <c r="RDW104" s="32"/>
      <c r="RDX104" s="32"/>
      <c r="RDY104" s="32"/>
      <c r="RDZ104" s="32"/>
      <c r="REA104" s="31"/>
      <c r="REB104" s="32"/>
      <c r="REC104" s="32"/>
      <c r="RED104" s="32"/>
      <c r="REE104" s="32"/>
      <c r="REF104" s="32"/>
      <c r="REG104" s="32"/>
      <c r="REH104" s="32"/>
      <c r="REI104" s="32"/>
      <c r="REJ104" s="32"/>
      <c r="REK104" s="32"/>
      <c r="REL104" s="32"/>
      <c r="REM104" s="32"/>
      <c r="REN104" s="32"/>
      <c r="REO104" s="32"/>
      <c r="REP104" s="32"/>
      <c r="REQ104" s="32"/>
      <c r="RER104" s="32"/>
      <c r="RES104" s="32"/>
      <c r="RET104" s="32"/>
      <c r="REU104" s="32"/>
      <c r="REV104" s="32"/>
      <c r="REW104" s="32"/>
      <c r="REX104" s="32"/>
      <c r="REY104" s="32"/>
      <c r="REZ104" s="32"/>
      <c r="RFA104" s="31"/>
      <c r="RFB104" s="32"/>
      <c r="RFC104" s="32"/>
      <c r="RFD104" s="32"/>
      <c r="RFE104" s="32"/>
      <c r="RFF104" s="32"/>
      <c r="RFG104" s="32"/>
      <c r="RFH104" s="32"/>
      <c r="RFI104" s="32"/>
      <c r="RFJ104" s="32"/>
      <c r="RFK104" s="32"/>
      <c r="RFL104" s="32"/>
      <c r="RFM104" s="32"/>
      <c r="RFN104" s="32"/>
      <c r="RFO104" s="32"/>
      <c r="RFP104" s="32"/>
      <c r="RFQ104" s="32"/>
      <c r="RFR104" s="32"/>
      <c r="RFS104" s="32"/>
      <c r="RFT104" s="32"/>
      <c r="RFU104" s="32"/>
      <c r="RFV104" s="32"/>
      <c r="RFW104" s="32"/>
      <c r="RFX104" s="32"/>
      <c r="RFY104" s="32"/>
      <c r="RFZ104" s="32"/>
      <c r="RGA104" s="31"/>
      <c r="RGB104" s="32"/>
      <c r="RGC104" s="32"/>
      <c r="RGD104" s="32"/>
      <c r="RGE104" s="32"/>
      <c r="RGF104" s="32"/>
      <c r="RGG104" s="32"/>
      <c r="RGH104" s="32"/>
      <c r="RGI104" s="32"/>
      <c r="RGJ104" s="32"/>
      <c r="RGK104" s="32"/>
      <c r="RGL104" s="32"/>
      <c r="RGM104" s="32"/>
      <c r="RGN104" s="32"/>
      <c r="RGO104" s="32"/>
      <c r="RGP104" s="32"/>
      <c r="RGQ104" s="32"/>
      <c r="RGR104" s="32"/>
      <c r="RGS104" s="32"/>
      <c r="RGT104" s="32"/>
      <c r="RGU104" s="32"/>
      <c r="RGV104" s="32"/>
      <c r="RGW104" s="32"/>
      <c r="RGX104" s="32"/>
      <c r="RGY104" s="32"/>
      <c r="RGZ104" s="32"/>
      <c r="RHA104" s="31"/>
      <c r="RHB104" s="32"/>
      <c r="RHC104" s="32"/>
      <c r="RHD104" s="32"/>
      <c r="RHE104" s="32"/>
      <c r="RHF104" s="32"/>
      <c r="RHG104" s="32"/>
      <c r="RHH104" s="32"/>
      <c r="RHI104" s="32"/>
      <c r="RHJ104" s="32"/>
      <c r="RHK104" s="32"/>
      <c r="RHL104" s="32"/>
      <c r="RHM104" s="32"/>
      <c r="RHN104" s="32"/>
      <c r="RHO104" s="32"/>
      <c r="RHP104" s="32"/>
      <c r="RHQ104" s="32"/>
      <c r="RHR104" s="32"/>
      <c r="RHS104" s="32"/>
      <c r="RHT104" s="32"/>
      <c r="RHU104" s="32"/>
      <c r="RHV104" s="32"/>
      <c r="RHW104" s="32"/>
      <c r="RHX104" s="32"/>
      <c r="RHY104" s="32"/>
      <c r="RHZ104" s="32"/>
      <c r="RIA104" s="31"/>
      <c r="RIB104" s="32"/>
      <c r="RIC104" s="32"/>
      <c r="RID104" s="32"/>
      <c r="RIE104" s="32"/>
      <c r="RIF104" s="32"/>
      <c r="RIG104" s="32"/>
      <c r="RIH104" s="32"/>
      <c r="RII104" s="32"/>
      <c r="RIJ104" s="32"/>
      <c r="RIK104" s="32"/>
      <c r="RIL104" s="32"/>
      <c r="RIM104" s="32"/>
      <c r="RIN104" s="32"/>
      <c r="RIO104" s="32"/>
      <c r="RIP104" s="32"/>
      <c r="RIQ104" s="32"/>
      <c r="RIR104" s="32"/>
      <c r="RIS104" s="32"/>
      <c r="RIT104" s="32"/>
      <c r="RIU104" s="32"/>
      <c r="RIV104" s="32"/>
      <c r="RIW104" s="32"/>
      <c r="RIX104" s="32"/>
      <c r="RIY104" s="32"/>
      <c r="RIZ104" s="32"/>
      <c r="RJA104" s="31"/>
      <c r="RJB104" s="32"/>
      <c r="RJC104" s="32"/>
      <c r="RJD104" s="32"/>
      <c r="RJE104" s="32"/>
      <c r="RJF104" s="32"/>
      <c r="RJG104" s="32"/>
      <c r="RJH104" s="32"/>
      <c r="RJI104" s="32"/>
      <c r="RJJ104" s="32"/>
      <c r="RJK104" s="32"/>
      <c r="RJL104" s="32"/>
      <c r="RJM104" s="32"/>
      <c r="RJN104" s="32"/>
      <c r="RJO104" s="32"/>
      <c r="RJP104" s="32"/>
      <c r="RJQ104" s="32"/>
      <c r="RJR104" s="32"/>
      <c r="RJS104" s="32"/>
      <c r="RJT104" s="32"/>
      <c r="RJU104" s="32"/>
      <c r="RJV104" s="32"/>
      <c r="RJW104" s="32"/>
      <c r="RJX104" s="32"/>
      <c r="RJY104" s="32"/>
      <c r="RJZ104" s="32"/>
      <c r="RKA104" s="31"/>
      <c r="RKB104" s="32"/>
      <c r="RKC104" s="32"/>
      <c r="RKD104" s="32"/>
      <c r="RKE104" s="32"/>
      <c r="RKF104" s="32"/>
      <c r="RKG104" s="32"/>
      <c r="RKH104" s="32"/>
      <c r="RKI104" s="32"/>
      <c r="RKJ104" s="32"/>
      <c r="RKK104" s="32"/>
      <c r="RKL104" s="32"/>
      <c r="RKM104" s="32"/>
      <c r="RKN104" s="32"/>
      <c r="RKO104" s="32"/>
      <c r="RKP104" s="32"/>
      <c r="RKQ104" s="32"/>
      <c r="RKR104" s="32"/>
      <c r="RKS104" s="32"/>
      <c r="RKT104" s="32"/>
      <c r="RKU104" s="32"/>
      <c r="RKV104" s="32"/>
      <c r="RKW104" s="32"/>
      <c r="RKX104" s="32"/>
      <c r="RKY104" s="32"/>
      <c r="RKZ104" s="32"/>
      <c r="RLA104" s="31"/>
      <c r="RLB104" s="32"/>
      <c r="RLC104" s="32"/>
      <c r="RLD104" s="32"/>
      <c r="RLE104" s="32"/>
      <c r="RLF104" s="32"/>
      <c r="RLG104" s="32"/>
      <c r="RLH104" s="32"/>
      <c r="RLI104" s="32"/>
      <c r="RLJ104" s="32"/>
      <c r="RLK104" s="32"/>
      <c r="RLL104" s="32"/>
      <c r="RLM104" s="32"/>
      <c r="RLN104" s="32"/>
      <c r="RLO104" s="32"/>
      <c r="RLP104" s="32"/>
      <c r="RLQ104" s="32"/>
      <c r="RLR104" s="32"/>
      <c r="RLS104" s="32"/>
      <c r="RLT104" s="32"/>
      <c r="RLU104" s="32"/>
      <c r="RLV104" s="32"/>
      <c r="RLW104" s="32"/>
      <c r="RLX104" s="32"/>
      <c r="RLY104" s="32"/>
      <c r="RLZ104" s="32"/>
      <c r="RMA104" s="31"/>
      <c r="RMB104" s="32"/>
      <c r="RMC104" s="32"/>
      <c r="RMD104" s="32"/>
      <c r="RME104" s="32"/>
      <c r="RMF104" s="32"/>
      <c r="RMG104" s="32"/>
      <c r="RMH104" s="32"/>
      <c r="RMI104" s="32"/>
      <c r="RMJ104" s="32"/>
      <c r="RMK104" s="32"/>
      <c r="RML104" s="32"/>
      <c r="RMM104" s="32"/>
      <c r="RMN104" s="32"/>
      <c r="RMO104" s="32"/>
      <c r="RMP104" s="32"/>
      <c r="RMQ104" s="32"/>
      <c r="RMR104" s="32"/>
      <c r="RMS104" s="32"/>
      <c r="RMT104" s="32"/>
      <c r="RMU104" s="32"/>
      <c r="RMV104" s="32"/>
      <c r="RMW104" s="32"/>
      <c r="RMX104" s="32"/>
      <c r="RMY104" s="32"/>
      <c r="RMZ104" s="32"/>
      <c r="RNA104" s="31"/>
      <c r="RNB104" s="32"/>
      <c r="RNC104" s="32"/>
      <c r="RND104" s="32"/>
      <c r="RNE104" s="32"/>
      <c r="RNF104" s="32"/>
      <c r="RNG104" s="32"/>
      <c r="RNH104" s="32"/>
      <c r="RNI104" s="32"/>
      <c r="RNJ104" s="32"/>
      <c r="RNK104" s="32"/>
      <c r="RNL104" s="32"/>
      <c r="RNM104" s="32"/>
      <c r="RNN104" s="32"/>
      <c r="RNO104" s="32"/>
      <c r="RNP104" s="32"/>
      <c r="RNQ104" s="32"/>
      <c r="RNR104" s="32"/>
      <c r="RNS104" s="32"/>
      <c r="RNT104" s="32"/>
      <c r="RNU104" s="32"/>
      <c r="RNV104" s="32"/>
      <c r="RNW104" s="32"/>
      <c r="RNX104" s="32"/>
      <c r="RNY104" s="32"/>
      <c r="RNZ104" s="32"/>
      <c r="ROA104" s="31"/>
      <c r="ROB104" s="32"/>
      <c r="ROC104" s="32"/>
      <c r="ROD104" s="32"/>
      <c r="ROE104" s="32"/>
      <c r="ROF104" s="32"/>
      <c r="ROG104" s="32"/>
      <c r="ROH104" s="32"/>
      <c r="ROI104" s="32"/>
      <c r="ROJ104" s="32"/>
      <c r="ROK104" s="32"/>
      <c r="ROL104" s="32"/>
      <c r="ROM104" s="32"/>
      <c r="RON104" s="32"/>
      <c r="ROO104" s="32"/>
      <c r="ROP104" s="32"/>
      <c r="ROQ104" s="32"/>
      <c r="ROR104" s="32"/>
      <c r="ROS104" s="32"/>
      <c r="ROT104" s="32"/>
      <c r="ROU104" s="32"/>
      <c r="ROV104" s="32"/>
      <c r="ROW104" s="32"/>
      <c r="ROX104" s="32"/>
      <c r="ROY104" s="32"/>
      <c r="ROZ104" s="32"/>
      <c r="RPA104" s="31"/>
      <c r="RPB104" s="32"/>
      <c r="RPC104" s="32"/>
      <c r="RPD104" s="32"/>
      <c r="RPE104" s="32"/>
      <c r="RPF104" s="32"/>
      <c r="RPG104" s="32"/>
      <c r="RPH104" s="32"/>
      <c r="RPI104" s="32"/>
      <c r="RPJ104" s="32"/>
      <c r="RPK104" s="32"/>
      <c r="RPL104" s="32"/>
      <c r="RPM104" s="32"/>
      <c r="RPN104" s="32"/>
      <c r="RPO104" s="32"/>
      <c r="RPP104" s="32"/>
      <c r="RPQ104" s="32"/>
      <c r="RPR104" s="32"/>
      <c r="RPS104" s="32"/>
      <c r="RPT104" s="32"/>
      <c r="RPU104" s="32"/>
      <c r="RPV104" s="32"/>
      <c r="RPW104" s="32"/>
      <c r="RPX104" s="32"/>
      <c r="RPY104" s="32"/>
      <c r="RPZ104" s="32"/>
      <c r="RQA104" s="31"/>
      <c r="RQB104" s="32"/>
      <c r="RQC104" s="32"/>
      <c r="RQD104" s="32"/>
      <c r="RQE104" s="32"/>
      <c r="RQF104" s="32"/>
      <c r="RQG104" s="32"/>
      <c r="RQH104" s="32"/>
      <c r="RQI104" s="32"/>
      <c r="RQJ104" s="32"/>
      <c r="RQK104" s="32"/>
      <c r="RQL104" s="32"/>
      <c r="RQM104" s="32"/>
      <c r="RQN104" s="32"/>
      <c r="RQO104" s="32"/>
      <c r="RQP104" s="32"/>
      <c r="RQQ104" s="32"/>
      <c r="RQR104" s="32"/>
      <c r="RQS104" s="32"/>
      <c r="RQT104" s="32"/>
      <c r="RQU104" s="32"/>
      <c r="RQV104" s="32"/>
      <c r="RQW104" s="32"/>
      <c r="RQX104" s="32"/>
      <c r="RQY104" s="32"/>
      <c r="RQZ104" s="32"/>
      <c r="RRA104" s="31"/>
      <c r="RRB104" s="32"/>
      <c r="RRC104" s="32"/>
      <c r="RRD104" s="32"/>
      <c r="RRE104" s="32"/>
      <c r="RRF104" s="32"/>
      <c r="RRG104" s="32"/>
      <c r="RRH104" s="32"/>
      <c r="RRI104" s="32"/>
      <c r="RRJ104" s="32"/>
      <c r="RRK104" s="32"/>
      <c r="RRL104" s="32"/>
      <c r="RRM104" s="32"/>
      <c r="RRN104" s="32"/>
      <c r="RRO104" s="32"/>
      <c r="RRP104" s="32"/>
      <c r="RRQ104" s="32"/>
      <c r="RRR104" s="32"/>
      <c r="RRS104" s="32"/>
      <c r="RRT104" s="32"/>
      <c r="RRU104" s="32"/>
      <c r="RRV104" s="32"/>
      <c r="RRW104" s="32"/>
      <c r="RRX104" s="32"/>
      <c r="RRY104" s="32"/>
      <c r="RRZ104" s="32"/>
      <c r="RSA104" s="31"/>
      <c r="RSB104" s="32"/>
      <c r="RSC104" s="32"/>
      <c r="RSD104" s="32"/>
      <c r="RSE104" s="32"/>
      <c r="RSF104" s="32"/>
      <c r="RSG104" s="32"/>
      <c r="RSH104" s="32"/>
      <c r="RSI104" s="32"/>
      <c r="RSJ104" s="32"/>
      <c r="RSK104" s="32"/>
      <c r="RSL104" s="32"/>
      <c r="RSM104" s="32"/>
      <c r="RSN104" s="32"/>
      <c r="RSO104" s="32"/>
      <c r="RSP104" s="32"/>
      <c r="RSQ104" s="32"/>
      <c r="RSR104" s="32"/>
      <c r="RSS104" s="32"/>
      <c r="RST104" s="32"/>
      <c r="RSU104" s="32"/>
      <c r="RSV104" s="32"/>
      <c r="RSW104" s="32"/>
      <c r="RSX104" s="32"/>
      <c r="RSY104" s="32"/>
      <c r="RSZ104" s="32"/>
      <c r="RTA104" s="31"/>
      <c r="RTB104" s="32"/>
      <c r="RTC104" s="32"/>
      <c r="RTD104" s="32"/>
      <c r="RTE104" s="32"/>
      <c r="RTF104" s="32"/>
      <c r="RTG104" s="32"/>
      <c r="RTH104" s="32"/>
      <c r="RTI104" s="32"/>
      <c r="RTJ104" s="32"/>
      <c r="RTK104" s="32"/>
      <c r="RTL104" s="32"/>
      <c r="RTM104" s="32"/>
      <c r="RTN104" s="32"/>
      <c r="RTO104" s="32"/>
      <c r="RTP104" s="32"/>
      <c r="RTQ104" s="32"/>
      <c r="RTR104" s="32"/>
      <c r="RTS104" s="32"/>
      <c r="RTT104" s="32"/>
      <c r="RTU104" s="32"/>
      <c r="RTV104" s="32"/>
      <c r="RTW104" s="32"/>
      <c r="RTX104" s="32"/>
      <c r="RTY104" s="32"/>
      <c r="RTZ104" s="32"/>
      <c r="RUA104" s="31"/>
      <c r="RUB104" s="32"/>
      <c r="RUC104" s="32"/>
      <c r="RUD104" s="32"/>
      <c r="RUE104" s="32"/>
      <c r="RUF104" s="32"/>
      <c r="RUG104" s="32"/>
      <c r="RUH104" s="32"/>
      <c r="RUI104" s="32"/>
      <c r="RUJ104" s="32"/>
      <c r="RUK104" s="32"/>
      <c r="RUL104" s="32"/>
      <c r="RUM104" s="32"/>
      <c r="RUN104" s="32"/>
      <c r="RUO104" s="32"/>
      <c r="RUP104" s="32"/>
      <c r="RUQ104" s="32"/>
      <c r="RUR104" s="32"/>
      <c r="RUS104" s="32"/>
      <c r="RUT104" s="32"/>
      <c r="RUU104" s="32"/>
      <c r="RUV104" s="32"/>
      <c r="RUW104" s="32"/>
      <c r="RUX104" s="32"/>
      <c r="RUY104" s="32"/>
      <c r="RUZ104" s="32"/>
      <c r="RVA104" s="31"/>
      <c r="RVB104" s="32"/>
      <c r="RVC104" s="32"/>
      <c r="RVD104" s="32"/>
      <c r="RVE104" s="32"/>
      <c r="RVF104" s="32"/>
      <c r="RVG104" s="32"/>
      <c r="RVH104" s="32"/>
      <c r="RVI104" s="32"/>
      <c r="RVJ104" s="32"/>
      <c r="RVK104" s="32"/>
      <c r="RVL104" s="32"/>
      <c r="RVM104" s="32"/>
      <c r="RVN104" s="32"/>
      <c r="RVO104" s="32"/>
      <c r="RVP104" s="32"/>
      <c r="RVQ104" s="32"/>
      <c r="RVR104" s="32"/>
      <c r="RVS104" s="32"/>
      <c r="RVT104" s="32"/>
      <c r="RVU104" s="32"/>
      <c r="RVV104" s="32"/>
      <c r="RVW104" s="32"/>
      <c r="RVX104" s="32"/>
      <c r="RVY104" s="32"/>
      <c r="RVZ104" s="32"/>
      <c r="RWA104" s="31"/>
      <c r="RWB104" s="32"/>
      <c r="RWC104" s="32"/>
      <c r="RWD104" s="32"/>
      <c r="RWE104" s="32"/>
      <c r="RWF104" s="32"/>
      <c r="RWG104" s="32"/>
      <c r="RWH104" s="32"/>
      <c r="RWI104" s="32"/>
      <c r="RWJ104" s="32"/>
      <c r="RWK104" s="32"/>
      <c r="RWL104" s="32"/>
      <c r="RWM104" s="32"/>
      <c r="RWN104" s="32"/>
      <c r="RWO104" s="32"/>
      <c r="RWP104" s="32"/>
      <c r="RWQ104" s="32"/>
      <c r="RWR104" s="32"/>
      <c r="RWS104" s="32"/>
      <c r="RWT104" s="32"/>
      <c r="RWU104" s="32"/>
      <c r="RWV104" s="32"/>
      <c r="RWW104" s="32"/>
      <c r="RWX104" s="32"/>
      <c r="RWY104" s="32"/>
      <c r="RWZ104" s="32"/>
      <c r="RXA104" s="31"/>
      <c r="RXB104" s="32"/>
      <c r="RXC104" s="32"/>
      <c r="RXD104" s="32"/>
      <c r="RXE104" s="32"/>
      <c r="RXF104" s="32"/>
      <c r="RXG104" s="32"/>
      <c r="RXH104" s="32"/>
      <c r="RXI104" s="32"/>
      <c r="RXJ104" s="32"/>
      <c r="RXK104" s="32"/>
      <c r="RXL104" s="32"/>
      <c r="RXM104" s="32"/>
      <c r="RXN104" s="32"/>
      <c r="RXO104" s="32"/>
      <c r="RXP104" s="32"/>
      <c r="RXQ104" s="32"/>
      <c r="RXR104" s="32"/>
      <c r="RXS104" s="32"/>
      <c r="RXT104" s="32"/>
      <c r="RXU104" s="32"/>
      <c r="RXV104" s="32"/>
      <c r="RXW104" s="32"/>
      <c r="RXX104" s="32"/>
      <c r="RXY104" s="32"/>
      <c r="RXZ104" s="32"/>
      <c r="RYA104" s="31"/>
      <c r="RYB104" s="32"/>
      <c r="RYC104" s="32"/>
      <c r="RYD104" s="32"/>
      <c r="RYE104" s="32"/>
      <c r="RYF104" s="32"/>
      <c r="RYG104" s="32"/>
      <c r="RYH104" s="32"/>
      <c r="RYI104" s="32"/>
      <c r="RYJ104" s="32"/>
      <c r="RYK104" s="32"/>
      <c r="RYL104" s="32"/>
      <c r="RYM104" s="32"/>
      <c r="RYN104" s="32"/>
      <c r="RYO104" s="32"/>
      <c r="RYP104" s="32"/>
      <c r="RYQ104" s="32"/>
      <c r="RYR104" s="32"/>
      <c r="RYS104" s="32"/>
      <c r="RYT104" s="32"/>
      <c r="RYU104" s="32"/>
      <c r="RYV104" s="32"/>
      <c r="RYW104" s="32"/>
      <c r="RYX104" s="32"/>
      <c r="RYY104" s="32"/>
      <c r="RYZ104" s="32"/>
      <c r="RZA104" s="31"/>
      <c r="RZB104" s="32"/>
      <c r="RZC104" s="32"/>
      <c r="RZD104" s="32"/>
      <c r="RZE104" s="32"/>
      <c r="RZF104" s="32"/>
      <c r="RZG104" s="32"/>
      <c r="RZH104" s="32"/>
      <c r="RZI104" s="32"/>
      <c r="RZJ104" s="32"/>
      <c r="RZK104" s="32"/>
      <c r="RZL104" s="32"/>
      <c r="RZM104" s="32"/>
      <c r="RZN104" s="32"/>
      <c r="RZO104" s="32"/>
      <c r="RZP104" s="32"/>
      <c r="RZQ104" s="32"/>
      <c r="RZR104" s="32"/>
      <c r="RZS104" s="32"/>
      <c r="RZT104" s="32"/>
      <c r="RZU104" s="32"/>
      <c r="RZV104" s="32"/>
      <c r="RZW104" s="32"/>
      <c r="RZX104" s="32"/>
      <c r="RZY104" s="32"/>
      <c r="RZZ104" s="32"/>
      <c r="SAA104" s="31"/>
      <c r="SAB104" s="32"/>
      <c r="SAC104" s="32"/>
      <c r="SAD104" s="32"/>
      <c r="SAE104" s="32"/>
      <c r="SAF104" s="32"/>
      <c r="SAG104" s="32"/>
      <c r="SAH104" s="32"/>
      <c r="SAI104" s="32"/>
      <c r="SAJ104" s="32"/>
      <c r="SAK104" s="32"/>
      <c r="SAL104" s="32"/>
      <c r="SAM104" s="32"/>
      <c r="SAN104" s="32"/>
      <c r="SAO104" s="32"/>
      <c r="SAP104" s="32"/>
      <c r="SAQ104" s="32"/>
      <c r="SAR104" s="32"/>
      <c r="SAS104" s="32"/>
      <c r="SAT104" s="32"/>
      <c r="SAU104" s="32"/>
      <c r="SAV104" s="32"/>
      <c r="SAW104" s="32"/>
      <c r="SAX104" s="32"/>
      <c r="SAY104" s="32"/>
      <c r="SAZ104" s="32"/>
      <c r="SBA104" s="31"/>
      <c r="SBB104" s="32"/>
      <c r="SBC104" s="32"/>
      <c r="SBD104" s="32"/>
      <c r="SBE104" s="32"/>
      <c r="SBF104" s="32"/>
      <c r="SBG104" s="32"/>
      <c r="SBH104" s="32"/>
      <c r="SBI104" s="32"/>
      <c r="SBJ104" s="32"/>
      <c r="SBK104" s="32"/>
      <c r="SBL104" s="32"/>
      <c r="SBM104" s="32"/>
      <c r="SBN104" s="32"/>
      <c r="SBO104" s="32"/>
      <c r="SBP104" s="32"/>
      <c r="SBQ104" s="32"/>
      <c r="SBR104" s="32"/>
      <c r="SBS104" s="32"/>
      <c r="SBT104" s="32"/>
      <c r="SBU104" s="32"/>
      <c r="SBV104" s="32"/>
      <c r="SBW104" s="32"/>
      <c r="SBX104" s="32"/>
      <c r="SBY104" s="32"/>
      <c r="SBZ104" s="32"/>
      <c r="SCA104" s="31"/>
      <c r="SCB104" s="32"/>
      <c r="SCC104" s="32"/>
      <c r="SCD104" s="32"/>
      <c r="SCE104" s="32"/>
      <c r="SCF104" s="32"/>
      <c r="SCG104" s="32"/>
      <c r="SCH104" s="32"/>
      <c r="SCI104" s="32"/>
      <c r="SCJ104" s="32"/>
      <c r="SCK104" s="32"/>
      <c r="SCL104" s="32"/>
      <c r="SCM104" s="32"/>
      <c r="SCN104" s="32"/>
      <c r="SCO104" s="32"/>
      <c r="SCP104" s="32"/>
      <c r="SCQ104" s="32"/>
      <c r="SCR104" s="32"/>
      <c r="SCS104" s="32"/>
      <c r="SCT104" s="32"/>
      <c r="SCU104" s="32"/>
      <c r="SCV104" s="32"/>
      <c r="SCW104" s="32"/>
      <c r="SCX104" s="32"/>
      <c r="SCY104" s="32"/>
      <c r="SCZ104" s="32"/>
      <c r="SDA104" s="31"/>
      <c r="SDB104" s="32"/>
      <c r="SDC104" s="32"/>
      <c r="SDD104" s="32"/>
      <c r="SDE104" s="32"/>
      <c r="SDF104" s="32"/>
      <c r="SDG104" s="32"/>
      <c r="SDH104" s="32"/>
      <c r="SDI104" s="32"/>
      <c r="SDJ104" s="32"/>
      <c r="SDK104" s="32"/>
      <c r="SDL104" s="32"/>
      <c r="SDM104" s="32"/>
      <c r="SDN104" s="32"/>
      <c r="SDO104" s="32"/>
      <c r="SDP104" s="32"/>
      <c r="SDQ104" s="32"/>
      <c r="SDR104" s="32"/>
      <c r="SDS104" s="32"/>
      <c r="SDT104" s="32"/>
      <c r="SDU104" s="32"/>
      <c r="SDV104" s="32"/>
      <c r="SDW104" s="32"/>
      <c r="SDX104" s="32"/>
      <c r="SDY104" s="32"/>
      <c r="SDZ104" s="32"/>
      <c r="SEA104" s="31"/>
      <c r="SEB104" s="32"/>
      <c r="SEC104" s="32"/>
      <c r="SED104" s="32"/>
      <c r="SEE104" s="32"/>
      <c r="SEF104" s="32"/>
      <c r="SEG104" s="32"/>
      <c r="SEH104" s="32"/>
      <c r="SEI104" s="32"/>
      <c r="SEJ104" s="32"/>
      <c r="SEK104" s="32"/>
      <c r="SEL104" s="32"/>
      <c r="SEM104" s="32"/>
      <c r="SEN104" s="32"/>
      <c r="SEO104" s="32"/>
      <c r="SEP104" s="32"/>
      <c r="SEQ104" s="32"/>
      <c r="SER104" s="32"/>
      <c r="SES104" s="32"/>
      <c r="SET104" s="32"/>
      <c r="SEU104" s="32"/>
      <c r="SEV104" s="32"/>
      <c r="SEW104" s="32"/>
      <c r="SEX104" s="32"/>
      <c r="SEY104" s="32"/>
      <c r="SEZ104" s="32"/>
      <c r="SFA104" s="31"/>
      <c r="SFB104" s="32"/>
      <c r="SFC104" s="32"/>
      <c r="SFD104" s="32"/>
      <c r="SFE104" s="32"/>
      <c r="SFF104" s="32"/>
      <c r="SFG104" s="32"/>
      <c r="SFH104" s="32"/>
      <c r="SFI104" s="32"/>
      <c r="SFJ104" s="32"/>
      <c r="SFK104" s="32"/>
      <c r="SFL104" s="32"/>
      <c r="SFM104" s="32"/>
      <c r="SFN104" s="32"/>
      <c r="SFO104" s="32"/>
      <c r="SFP104" s="32"/>
      <c r="SFQ104" s="32"/>
      <c r="SFR104" s="32"/>
      <c r="SFS104" s="32"/>
      <c r="SFT104" s="32"/>
      <c r="SFU104" s="32"/>
      <c r="SFV104" s="32"/>
      <c r="SFW104" s="32"/>
      <c r="SFX104" s="32"/>
      <c r="SFY104" s="32"/>
      <c r="SFZ104" s="32"/>
      <c r="SGA104" s="31"/>
      <c r="SGB104" s="32"/>
      <c r="SGC104" s="32"/>
      <c r="SGD104" s="32"/>
      <c r="SGE104" s="32"/>
      <c r="SGF104" s="32"/>
      <c r="SGG104" s="32"/>
      <c r="SGH104" s="32"/>
      <c r="SGI104" s="32"/>
      <c r="SGJ104" s="32"/>
      <c r="SGK104" s="32"/>
      <c r="SGL104" s="32"/>
      <c r="SGM104" s="32"/>
      <c r="SGN104" s="32"/>
      <c r="SGO104" s="32"/>
      <c r="SGP104" s="32"/>
      <c r="SGQ104" s="32"/>
      <c r="SGR104" s="32"/>
      <c r="SGS104" s="32"/>
      <c r="SGT104" s="32"/>
      <c r="SGU104" s="32"/>
      <c r="SGV104" s="32"/>
      <c r="SGW104" s="32"/>
      <c r="SGX104" s="32"/>
      <c r="SGY104" s="32"/>
      <c r="SGZ104" s="32"/>
      <c r="SHA104" s="31"/>
      <c r="SHB104" s="32"/>
      <c r="SHC104" s="32"/>
      <c r="SHD104" s="32"/>
      <c r="SHE104" s="32"/>
      <c r="SHF104" s="32"/>
      <c r="SHG104" s="32"/>
      <c r="SHH104" s="32"/>
      <c r="SHI104" s="32"/>
      <c r="SHJ104" s="32"/>
      <c r="SHK104" s="32"/>
      <c r="SHL104" s="32"/>
      <c r="SHM104" s="32"/>
      <c r="SHN104" s="32"/>
      <c r="SHO104" s="32"/>
      <c r="SHP104" s="32"/>
      <c r="SHQ104" s="32"/>
      <c r="SHR104" s="32"/>
      <c r="SHS104" s="32"/>
      <c r="SHT104" s="32"/>
      <c r="SHU104" s="32"/>
      <c r="SHV104" s="32"/>
      <c r="SHW104" s="32"/>
      <c r="SHX104" s="32"/>
      <c r="SHY104" s="32"/>
      <c r="SHZ104" s="32"/>
      <c r="SIA104" s="31"/>
      <c r="SIB104" s="32"/>
      <c r="SIC104" s="32"/>
      <c r="SID104" s="32"/>
      <c r="SIE104" s="32"/>
      <c r="SIF104" s="32"/>
      <c r="SIG104" s="32"/>
      <c r="SIH104" s="32"/>
      <c r="SII104" s="32"/>
      <c r="SIJ104" s="32"/>
      <c r="SIK104" s="32"/>
      <c r="SIL104" s="32"/>
      <c r="SIM104" s="32"/>
      <c r="SIN104" s="32"/>
      <c r="SIO104" s="32"/>
      <c r="SIP104" s="32"/>
      <c r="SIQ104" s="32"/>
      <c r="SIR104" s="32"/>
      <c r="SIS104" s="32"/>
      <c r="SIT104" s="32"/>
      <c r="SIU104" s="32"/>
      <c r="SIV104" s="32"/>
      <c r="SIW104" s="32"/>
      <c r="SIX104" s="32"/>
      <c r="SIY104" s="32"/>
      <c r="SIZ104" s="32"/>
      <c r="SJA104" s="31"/>
      <c r="SJB104" s="32"/>
      <c r="SJC104" s="32"/>
      <c r="SJD104" s="32"/>
      <c r="SJE104" s="32"/>
      <c r="SJF104" s="32"/>
      <c r="SJG104" s="32"/>
      <c r="SJH104" s="32"/>
      <c r="SJI104" s="32"/>
      <c r="SJJ104" s="32"/>
      <c r="SJK104" s="32"/>
      <c r="SJL104" s="32"/>
      <c r="SJM104" s="32"/>
      <c r="SJN104" s="32"/>
      <c r="SJO104" s="32"/>
      <c r="SJP104" s="32"/>
      <c r="SJQ104" s="32"/>
      <c r="SJR104" s="32"/>
      <c r="SJS104" s="32"/>
      <c r="SJT104" s="32"/>
      <c r="SJU104" s="32"/>
      <c r="SJV104" s="32"/>
      <c r="SJW104" s="32"/>
      <c r="SJX104" s="32"/>
      <c r="SJY104" s="32"/>
      <c r="SJZ104" s="32"/>
      <c r="SKA104" s="31"/>
      <c r="SKB104" s="32"/>
      <c r="SKC104" s="32"/>
      <c r="SKD104" s="32"/>
      <c r="SKE104" s="32"/>
      <c r="SKF104" s="32"/>
      <c r="SKG104" s="32"/>
      <c r="SKH104" s="32"/>
      <c r="SKI104" s="32"/>
      <c r="SKJ104" s="32"/>
      <c r="SKK104" s="32"/>
      <c r="SKL104" s="32"/>
      <c r="SKM104" s="32"/>
      <c r="SKN104" s="32"/>
      <c r="SKO104" s="32"/>
      <c r="SKP104" s="32"/>
      <c r="SKQ104" s="32"/>
      <c r="SKR104" s="32"/>
      <c r="SKS104" s="32"/>
      <c r="SKT104" s="32"/>
      <c r="SKU104" s="32"/>
      <c r="SKV104" s="32"/>
      <c r="SKW104" s="32"/>
      <c r="SKX104" s="32"/>
      <c r="SKY104" s="32"/>
      <c r="SKZ104" s="32"/>
      <c r="SLA104" s="31"/>
      <c r="SLB104" s="32"/>
      <c r="SLC104" s="32"/>
      <c r="SLD104" s="32"/>
      <c r="SLE104" s="32"/>
      <c r="SLF104" s="32"/>
      <c r="SLG104" s="32"/>
      <c r="SLH104" s="32"/>
      <c r="SLI104" s="32"/>
      <c r="SLJ104" s="32"/>
      <c r="SLK104" s="32"/>
      <c r="SLL104" s="32"/>
      <c r="SLM104" s="32"/>
      <c r="SLN104" s="32"/>
      <c r="SLO104" s="32"/>
      <c r="SLP104" s="32"/>
      <c r="SLQ104" s="32"/>
      <c r="SLR104" s="32"/>
      <c r="SLS104" s="32"/>
      <c r="SLT104" s="32"/>
      <c r="SLU104" s="32"/>
      <c r="SLV104" s="32"/>
      <c r="SLW104" s="32"/>
      <c r="SLX104" s="32"/>
      <c r="SLY104" s="32"/>
      <c r="SLZ104" s="32"/>
      <c r="SMA104" s="31"/>
      <c r="SMB104" s="32"/>
      <c r="SMC104" s="32"/>
      <c r="SMD104" s="32"/>
      <c r="SME104" s="32"/>
      <c r="SMF104" s="32"/>
      <c r="SMG104" s="32"/>
      <c r="SMH104" s="32"/>
      <c r="SMI104" s="32"/>
      <c r="SMJ104" s="32"/>
      <c r="SMK104" s="32"/>
      <c r="SML104" s="32"/>
      <c r="SMM104" s="32"/>
      <c r="SMN104" s="32"/>
      <c r="SMO104" s="32"/>
      <c r="SMP104" s="32"/>
      <c r="SMQ104" s="32"/>
      <c r="SMR104" s="32"/>
      <c r="SMS104" s="32"/>
      <c r="SMT104" s="32"/>
      <c r="SMU104" s="32"/>
      <c r="SMV104" s="32"/>
      <c r="SMW104" s="32"/>
      <c r="SMX104" s="32"/>
      <c r="SMY104" s="32"/>
      <c r="SMZ104" s="32"/>
      <c r="SNA104" s="31"/>
      <c r="SNB104" s="32"/>
      <c r="SNC104" s="32"/>
      <c r="SND104" s="32"/>
      <c r="SNE104" s="32"/>
      <c r="SNF104" s="32"/>
      <c r="SNG104" s="32"/>
      <c r="SNH104" s="32"/>
      <c r="SNI104" s="32"/>
      <c r="SNJ104" s="32"/>
      <c r="SNK104" s="32"/>
      <c r="SNL104" s="32"/>
      <c r="SNM104" s="32"/>
      <c r="SNN104" s="32"/>
      <c r="SNO104" s="32"/>
      <c r="SNP104" s="32"/>
      <c r="SNQ104" s="32"/>
      <c r="SNR104" s="32"/>
      <c r="SNS104" s="32"/>
      <c r="SNT104" s="32"/>
      <c r="SNU104" s="32"/>
      <c r="SNV104" s="32"/>
      <c r="SNW104" s="32"/>
      <c r="SNX104" s="32"/>
      <c r="SNY104" s="32"/>
      <c r="SNZ104" s="32"/>
      <c r="SOA104" s="31"/>
      <c r="SOB104" s="32"/>
      <c r="SOC104" s="32"/>
      <c r="SOD104" s="32"/>
      <c r="SOE104" s="32"/>
      <c r="SOF104" s="32"/>
      <c r="SOG104" s="32"/>
      <c r="SOH104" s="32"/>
      <c r="SOI104" s="32"/>
      <c r="SOJ104" s="32"/>
      <c r="SOK104" s="32"/>
      <c r="SOL104" s="32"/>
      <c r="SOM104" s="32"/>
      <c r="SON104" s="32"/>
      <c r="SOO104" s="32"/>
      <c r="SOP104" s="32"/>
      <c r="SOQ104" s="32"/>
      <c r="SOR104" s="32"/>
      <c r="SOS104" s="32"/>
      <c r="SOT104" s="32"/>
      <c r="SOU104" s="32"/>
      <c r="SOV104" s="32"/>
      <c r="SOW104" s="32"/>
      <c r="SOX104" s="32"/>
      <c r="SOY104" s="32"/>
      <c r="SOZ104" s="32"/>
      <c r="SPA104" s="31"/>
      <c r="SPB104" s="32"/>
      <c r="SPC104" s="32"/>
      <c r="SPD104" s="32"/>
      <c r="SPE104" s="32"/>
      <c r="SPF104" s="32"/>
      <c r="SPG104" s="32"/>
      <c r="SPH104" s="32"/>
      <c r="SPI104" s="32"/>
      <c r="SPJ104" s="32"/>
      <c r="SPK104" s="32"/>
      <c r="SPL104" s="32"/>
      <c r="SPM104" s="32"/>
      <c r="SPN104" s="32"/>
      <c r="SPO104" s="32"/>
      <c r="SPP104" s="32"/>
      <c r="SPQ104" s="32"/>
      <c r="SPR104" s="32"/>
      <c r="SPS104" s="32"/>
      <c r="SPT104" s="32"/>
      <c r="SPU104" s="32"/>
      <c r="SPV104" s="32"/>
      <c r="SPW104" s="32"/>
      <c r="SPX104" s="32"/>
      <c r="SPY104" s="32"/>
      <c r="SPZ104" s="32"/>
      <c r="SQA104" s="31"/>
      <c r="SQB104" s="32"/>
      <c r="SQC104" s="32"/>
      <c r="SQD104" s="32"/>
      <c r="SQE104" s="32"/>
      <c r="SQF104" s="32"/>
      <c r="SQG104" s="32"/>
      <c r="SQH104" s="32"/>
      <c r="SQI104" s="32"/>
      <c r="SQJ104" s="32"/>
      <c r="SQK104" s="32"/>
      <c r="SQL104" s="32"/>
      <c r="SQM104" s="32"/>
      <c r="SQN104" s="32"/>
      <c r="SQO104" s="32"/>
      <c r="SQP104" s="32"/>
      <c r="SQQ104" s="32"/>
      <c r="SQR104" s="32"/>
      <c r="SQS104" s="32"/>
      <c r="SQT104" s="32"/>
      <c r="SQU104" s="32"/>
      <c r="SQV104" s="32"/>
      <c r="SQW104" s="32"/>
      <c r="SQX104" s="32"/>
      <c r="SQY104" s="32"/>
      <c r="SQZ104" s="32"/>
      <c r="SRA104" s="31"/>
      <c r="SRB104" s="32"/>
      <c r="SRC104" s="32"/>
      <c r="SRD104" s="32"/>
      <c r="SRE104" s="32"/>
      <c r="SRF104" s="32"/>
      <c r="SRG104" s="32"/>
      <c r="SRH104" s="32"/>
      <c r="SRI104" s="32"/>
      <c r="SRJ104" s="32"/>
      <c r="SRK104" s="32"/>
      <c r="SRL104" s="32"/>
      <c r="SRM104" s="32"/>
      <c r="SRN104" s="32"/>
      <c r="SRO104" s="32"/>
      <c r="SRP104" s="32"/>
      <c r="SRQ104" s="32"/>
      <c r="SRR104" s="32"/>
      <c r="SRS104" s="32"/>
      <c r="SRT104" s="32"/>
      <c r="SRU104" s="32"/>
      <c r="SRV104" s="32"/>
      <c r="SRW104" s="32"/>
      <c r="SRX104" s="32"/>
      <c r="SRY104" s="32"/>
      <c r="SRZ104" s="32"/>
      <c r="SSA104" s="31"/>
      <c r="SSB104" s="32"/>
      <c r="SSC104" s="32"/>
      <c r="SSD104" s="32"/>
      <c r="SSE104" s="32"/>
      <c r="SSF104" s="32"/>
      <c r="SSG104" s="32"/>
      <c r="SSH104" s="32"/>
      <c r="SSI104" s="32"/>
      <c r="SSJ104" s="32"/>
      <c r="SSK104" s="32"/>
      <c r="SSL104" s="32"/>
      <c r="SSM104" s="32"/>
      <c r="SSN104" s="32"/>
      <c r="SSO104" s="32"/>
      <c r="SSP104" s="32"/>
      <c r="SSQ104" s="32"/>
      <c r="SSR104" s="32"/>
      <c r="SSS104" s="32"/>
      <c r="SST104" s="32"/>
      <c r="SSU104" s="32"/>
      <c r="SSV104" s="32"/>
      <c r="SSW104" s="32"/>
      <c r="SSX104" s="32"/>
      <c r="SSY104" s="32"/>
      <c r="SSZ104" s="32"/>
      <c r="STA104" s="31"/>
      <c r="STB104" s="32"/>
      <c r="STC104" s="32"/>
      <c r="STD104" s="32"/>
      <c r="STE104" s="32"/>
      <c r="STF104" s="32"/>
      <c r="STG104" s="32"/>
      <c r="STH104" s="32"/>
      <c r="STI104" s="32"/>
      <c r="STJ104" s="32"/>
      <c r="STK104" s="32"/>
      <c r="STL104" s="32"/>
      <c r="STM104" s="32"/>
      <c r="STN104" s="32"/>
      <c r="STO104" s="32"/>
      <c r="STP104" s="32"/>
      <c r="STQ104" s="32"/>
      <c r="STR104" s="32"/>
      <c r="STS104" s="32"/>
      <c r="STT104" s="32"/>
      <c r="STU104" s="32"/>
      <c r="STV104" s="32"/>
      <c r="STW104" s="32"/>
      <c r="STX104" s="32"/>
      <c r="STY104" s="32"/>
      <c r="STZ104" s="32"/>
      <c r="SUA104" s="31"/>
      <c r="SUB104" s="32"/>
      <c r="SUC104" s="32"/>
      <c r="SUD104" s="32"/>
      <c r="SUE104" s="32"/>
      <c r="SUF104" s="32"/>
      <c r="SUG104" s="32"/>
      <c r="SUH104" s="32"/>
      <c r="SUI104" s="32"/>
      <c r="SUJ104" s="32"/>
      <c r="SUK104" s="32"/>
      <c r="SUL104" s="32"/>
      <c r="SUM104" s="32"/>
      <c r="SUN104" s="32"/>
      <c r="SUO104" s="32"/>
      <c r="SUP104" s="32"/>
      <c r="SUQ104" s="32"/>
      <c r="SUR104" s="32"/>
      <c r="SUS104" s="32"/>
      <c r="SUT104" s="32"/>
      <c r="SUU104" s="32"/>
      <c r="SUV104" s="32"/>
      <c r="SUW104" s="32"/>
      <c r="SUX104" s="32"/>
      <c r="SUY104" s="32"/>
      <c r="SUZ104" s="32"/>
      <c r="SVA104" s="31"/>
      <c r="SVB104" s="32"/>
      <c r="SVC104" s="32"/>
      <c r="SVD104" s="32"/>
      <c r="SVE104" s="32"/>
      <c r="SVF104" s="32"/>
      <c r="SVG104" s="32"/>
      <c r="SVH104" s="32"/>
      <c r="SVI104" s="32"/>
      <c r="SVJ104" s="32"/>
      <c r="SVK104" s="32"/>
      <c r="SVL104" s="32"/>
      <c r="SVM104" s="32"/>
      <c r="SVN104" s="32"/>
      <c r="SVO104" s="32"/>
      <c r="SVP104" s="32"/>
      <c r="SVQ104" s="32"/>
      <c r="SVR104" s="32"/>
      <c r="SVS104" s="32"/>
      <c r="SVT104" s="32"/>
      <c r="SVU104" s="32"/>
      <c r="SVV104" s="32"/>
      <c r="SVW104" s="32"/>
      <c r="SVX104" s="32"/>
      <c r="SVY104" s="32"/>
      <c r="SVZ104" s="32"/>
      <c r="SWA104" s="31"/>
      <c r="SWB104" s="32"/>
      <c r="SWC104" s="32"/>
      <c r="SWD104" s="32"/>
      <c r="SWE104" s="32"/>
      <c r="SWF104" s="32"/>
      <c r="SWG104" s="32"/>
      <c r="SWH104" s="32"/>
      <c r="SWI104" s="32"/>
      <c r="SWJ104" s="32"/>
      <c r="SWK104" s="32"/>
      <c r="SWL104" s="32"/>
      <c r="SWM104" s="32"/>
      <c r="SWN104" s="32"/>
      <c r="SWO104" s="32"/>
      <c r="SWP104" s="32"/>
      <c r="SWQ104" s="32"/>
      <c r="SWR104" s="32"/>
      <c r="SWS104" s="32"/>
      <c r="SWT104" s="32"/>
      <c r="SWU104" s="32"/>
      <c r="SWV104" s="32"/>
      <c r="SWW104" s="32"/>
      <c r="SWX104" s="32"/>
      <c r="SWY104" s="32"/>
      <c r="SWZ104" s="32"/>
      <c r="SXA104" s="31"/>
      <c r="SXB104" s="32"/>
      <c r="SXC104" s="32"/>
      <c r="SXD104" s="32"/>
      <c r="SXE104" s="32"/>
      <c r="SXF104" s="32"/>
      <c r="SXG104" s="32"/>
      <c r="SXH104" s="32"/>
      <c r="SXI104" s="32"/>
      <c r="SXJ104" s="32"/>
      <c r="SXK104" s="32"/>
      <c r="SXL104" s="32"/>
      <c r="SXM104" s="32"/>
      <c r="SXN104" s="32"/>
      <c r="SXO104" s="32"/>
      <c r="SXP104" s="32"/>
      <c r="SXQ104" s="32"/>
      <c r="SXR104" s="32"/>
      <c r="SXS104" s="32"/>
      <c r="SXT104" s="32"/>
      <c r="SXU104" s="32"/>
      <c r="SXV104" s="32"/>
      <c r="SXW104" s="32"/>
      <c r="SXX104" s="32"/>
      <c r="SXY104" s="32"/>
      <c r="SXZ104" s="32"/>
      <c r="SYA104" s="31"/>
      <c r="SYB104" s="32"/>
      <c r="SYC104" s="32"/>
      <c r="SYD104" s="32"/>
      <c r="SYE104" s="32"/>
      <c r="SYF104" s="32"/>
      <c r="SYG104" s="32"/>
      <c r="SYH104" s="32"/>
      <c r="SYI104" s="32"/>
      <c r="SYJ104" s="32"/>
      <c r="SYK104" s="32"/>
      <c r="SYL104" s="32"/>
      <c r="SYM104" s="32"/>
      <c r="SYN104" s="32"/>
      <c r="SYO104" s="32"/>
      <c r="SYP104" s="32"/>
      <c r="SYQ104" s="32"/>
      <c r="SYR104" s="32"/>
      <c r="SYS104" s="32"/>
      <c r="SYT104" s="32"/>
      <c r="SYU104" s="32"/>
      <c r="SYV104" s="32"/>
      <c r="SYW104" s="32"/>
      <c r="SYX104" s="32"/>
      <c r="SYY104" s="32"/>
      <c r="SYZ104" s="32"/>
      <c r="SZA104" s="31"/>
      <c r="SZB104" s="32"/>
      <c r="SZC104" s="32"/>
      <c r="SZD104" s="32"/>
      <c r="SZE104" s="32"/>
      <c r="SZF104" s="32"/>
      <c r="SZG104" s="32"/>
      <c r="SZH104" s="32"/>
      <c r="SZI104" s="32"/>
      <c r="SZJ104" s="32"/>
      <c r="SZK104" s="32"/>
      <c r="SZL104" s="32"/>
      <c r="SZM104" s="32"/>
      <c r="SZN104" s="32"/>
      <c r="SZO104" s="32"/>
      <c r="SZP104" s="32"/>
      <c r="SZQ104" s="32"/>
      <c r="SZR104" s="32"/>
      <c r="SZS104" s="32"/>
      <c r="SZT104" s="32"/>
      <c r="SZU104" s="32"/>
      <c r="SZV104" s="32"/>
      <c r="SZW104" s="32"/>
      <c r="SZX104" s="32"/>
      <c r="SZY104" s="32"/>
      <c r="SZZ104" s="32"/>
      <c r="TAA104" s="31"/>
      <c r="TAB104" s="32"/>
      <c r="TAC104" s="32"/>
      <c r="TAD104" s="32"/>
      <c r="TAE104" s="32"/>
      <c r="TAF104" s="32"/>
      <c r="TAG104" s="32"/>
      <c r="TAH104" s="32"/>
      <c r="TAI104" s="32"/>
      <c r="TAJ104" s="32"/>
      <c r="TAK104" s="32"/>
      <c r="TAL104" s="32"/>
      <c r="TAM104" s="32"/>
      <c r="TAN104" s="32"/>
      <c r="TAO104" s="32"/>
      <c r="TAP104" s="32"/>
      <c r="TAQ104" s="32"/>
      <c r="TAR104" s="32"/>
      <c r="TAS104" s="32"/>
      <c r="TAT104" s="32"/>
      <c r="TAU104" s="32"/>
      <c r="TAV104" s="32"/>
      <c r="TAW104" s="32"/>
      <c r="TAX104" s="32"/>
      <c r="TAY104" s="32"/>
      <c r="TAZ104" s="32"/>
      <c r="TBA104" s="31"/>
      <c r="TBB104" s="32"/>
      <c r="TBC104" s="32"/>
      <c r="TBD104" s="32"/>
      <c r="TBE104" s="32"/>
      <c r="TBF104" s="32"/>
      <c r="TBG104" s="32"/>
      <c r="TBH104" s="32"/>
      <c r="TBI104" s="32"/>
      <c r="TBJ104" s="32"/>
      <c r="TBK104" s="32"/>
      <c r="TBL104" s="32"/>
      <c r="TBM104" s="32"/>
      <c r="TBN104" s="32"/>
      <c r="TBO104" s="32"/>
      <c r="TBP104" s="32"/>
      <c r="TBQ104" s="32"/>
      <c r="TBR104" s="32"/>
      <c r="TBS104" s="32"/>
      <c r="TBT104" s="32"/>
      <c r="TBU104" s="32"/>
      <c r="TBV104" s="32"/>
      <c r="TBW104" s="32"/>
      <c r="TBX104" s="32"/>
      <c r="TBY104" s="32"/>
      <c r="TBZ104" s="32"/>
      <c r="TCA104" s="31"/>
      <c r="TCB104" s="32"/>
      <c r="TCC104" s="32"/>
      <c r="TCD104" s="32"/>
      <c r="TCE104" s="32"/>
      <c r="TCF104" s="32"/>
      <c r="TCG104" s="32"/>
      <c r="TCH104" s="32"/>
      <c r="TCI104" s="32"/>
      <c r="TCJ104" s="32"/>
      <c r="TCK104" s="32"/>
      <c r="TCL104" s="32"/>
      <c r="TCM104" s="32"/>
      <c r="TCN104" s="32"/>
      <c r="TCO104" s="32"/>
      <c r="TCP104" s="32"/>
      <c r="TCQ104" s="32"/>
      <c r="TCR104" s="32"/>
      <c r="TCS104" s="32"/>
      <c r="TCT104" s="32"/>
      <c r="TCU104" s="32"/>
      <c r="TCV104" s="32"/>
      <c r="TCW104" s="32"/>
      <c r="TCX104" s="32"/>
      <c r="TCY104" s="32"/>
      <c r="TCZ104" s="32"/>
      <c r="TDA104" s="31"/>
      <c r="TDB104" s="32"/>
      <c r="TDC104" s="32"/>
      <c r="TDD104" s="32"/>
      <c r="TDE104" s="32"/>
      <c r="TDF104" s="32"/>
      <c r="TDG104" s="32"/>
      <c r="TDH104" s="32"/>
      <c r="TDI104" s="32"/>
      <c r="TDJ104" s="32"/>
      <c r="TDK104" s="32"/>
      <c r="TDL104" s="32"/>
      <c r="TDM104" s="32"/>
      <c r="TDN104" s="32"/>
      <c r="TDO104" s="32"/>
      <c r="TDP104" s="32"/>
      <c r="TDQ104" s="32"/>
      <c r="TDR104" s="32"/>
      <c r="TDS104" s="32"/>
      <c r="TDT104" s="32"/>
      <c r="TDU104" s="32"/>
      <c r="TDV104" s="32"/>
      <c r="TDW104" s="32"/>
      <c r="TDX104" s="32"/>
      <c r="TDY104" s="32"/>
      <c r="TDZ104" s="32"/>
      <c r="TEA104" s="31"/>
      <c r="TEB104" s="32"/>
      <c r="TEC104" s="32"/>
      <c r="TED104" s="32"/>
      <c r="TEE104" s="32"/>
      <c r="TEF104" s="32"/>
      <c r="TEG104" s="32"/>
      <c r="TEH104" s="32"/>
      <c r="TEI104" s="32"/>
      <c r="TEJ104" s="32"/>
      <c r="TEK104" s="32"/>
      <c r="TEL104" s="32"/>
      <c r="TEM104" s="32"/>
      <c r="TEN104" s="32"/>
      <c r="TEO104" s="32"/>
      <c r="TEP104" s="32"/>
      <c r="TEQ104" s="32"/>
      <c r="TER104" s="32"/>
      <c r="TES104" s="32"/>
      <c r="TET104" s="32"/>
      <c r="TEU104" s="32"/>
      <c r="TEV104" s="32"/>
      <c r="TEW104" s="32"/>
      <c r="TEX104" s="32"/>
      <c r="TEY104" s="32"/>
      <c r="TEZ104" s="32"/>
      <c r="TFA104" s="31"/>
      <c r="TFB104" s="32"/>
      <c r="TFC104" s="32"/>
      <c r="TFD104" s="32"/>
      <c r="TFE104" s="32"/>
      <c r="TFF104" s="32"/>
      <c r="TFG104" s="32"/>
      <c r="TFH104" s="32"/>
      <c r="TFI104" s="32"/>
      <c r="TFJ104" s="32"/>
      <c r="TFK104" s="32"/>
      <c r="TFL104" s="32"/>
      <c r="TFM104" s="32"/>
      <c r="TFN104" s="32"/>
      <c r="TFO104" s="32"/>
      <c r="TFP104" s="32"/>
      <c r="TFQ104" s="32"/>
      <c r="TFR104" s="32"/>
      <c r="TFS104" s="32"/>
      <c r="TFT104" s="32"/>
      <c r="TFU104" s="32"/>
      <c r="TFV104" s="32"/>
      <c r="TFW104" s="32"/>
      <c r="TFX104" s="32"/>
      <c r="TFY104" s="32"/>
      <c r="TFZ104" s="32"/>
      <c r="TGA104" s="31"/>
      <c r="TGB104" s="32"/>
      <c r="TGC104" s="32"/>
      <c r="TGD104" s="32"/>
      <c r="TGE104" s="32"/>
      <c r="TGF104" s="32"/>
      <c r="TGG104" s="32"/>
      <c r="TGH104" s="32"/>
      <c r="TGI104" s="32"/>
      <c r="TGJ104" s="32"/>
      <c r="TGK104" s="32"/>
      <c r="TGL104" s="32"/>
      <c r="TGM104" s="32"/>
      <c r="TGN104" s="32"/>
      <c r="TGO104" s="32"/>
      <c r="TGP104" s="32"/>
      <c r="TGQ104" s="32"/>
      <c r="TGR104" s="32"/>
      <c r="TGS104" s="32"/>
      <c r="TGT104" s="32"/>
      <c r="TGU104" s="32"/>
      <c r="TGV104" s="32"/>
      <c r="TGW104" s="32"/>
      <c r="TGX104" s="32"/>
      <c r="TGY104" s="32"/>
      <c r="TGZ104" s="32"/>
      <c r="THA104" s="31"/>
      <c r="THB104" s="32"/>
      <c r="THC104" s="32"/>
      <c r="THD104" s="32"/>
      <c r="THE104" s="32"/>
      <c r="THF104" s="32"/>
      <c r="THG104" s="32"/>
      <c r="THH104" s="32"/>
      <c r="THI104" s="32"/>
      <c r="THJ104" s="32"/>
      <c r="THK104" s="32"/>
      <c r="THL104" s="32"/>
      <c r="THM104" s="32"/>
      <c r="THN104" s="32"/>
      <c r="THO104" s="32"/>
      <c r="THP104" s="32"/>
      <c r="THQ104" s="32"/>
      <c r="THR104" s="32"/>
      <c r="THS104" s="32"/>
      <c r="THT104" s="32"/>
      <c r="THU104" s="32"/>
      <c r="THV104" s="32"/>
      <c r="THW104" s="32"/>
      <c r="THX104" s="32"/>
      <c r="THY104" s="32"/>
      <c r="THZ104" s="32"/>
      <c r="TIA104" s="31"/>
      <c r="TIB104" s="32"/>
      <c r="TIC104" s="32"/>
      <c r="TID104" s="32"/>
      <c r="TIE104" s="32"/>
      <c r="TIF104" s="32"/>
      <c r="TIG104" s="32"/>
      <c r="TIH104" s="32"/>
      <c r="TII104" s="32"/>
      <c r="TIJ104" s="32"/>
      <c r="TIK104" s="32"/>
      <c r="TIL104" s="32"/>
      <c r="TIM104" s="32"/>
      <c r="TIN104" s="32"/>
      <c r="TIO104" s="32"/>
      <c r="TIP104" s="32"/>
      <c r="TIQ104" s="32"/>
      <c r="TIR104" s="32"/>
      <c r="TIS104" s="32"/>
      <c r="TIT104" s="32"/>
      <c r="TIU104" s="32"/>
      <c r="TIV104" s="32"/>
      <c r="TIW104" s="32"/>
      <c r="TIX104" s="32"/>
      <c r="TIY104" s="32"/>
      <c r="TIZ104" s="32"/>
      <c r="TJA104" s="31"/>
      <c r="TJB104" s="32"/>
      <c r="TJC104" s="32"/>
      <c r="TJD104" s="32"/>
      <c r="TJE104" s="32"/>
      <c r="TJF104" s="32"/>
      <c r="TJG104" s="32"/>
      <c r="TJH104" s="32"/>
      <c r="TJI104" s="32"/>
      <c r="TJJ104" s="32"/>
      <c r="TJK104" s="32"/>
      <c r="TJL104" s="32"/>
      <c r="TJM104" s="32"/>
      <c r="TJN104" s="32"/>
      <c r="TJO104" s="32"/>
      <c r="TJP104" s="32"/>
      <c r="TJQ104" s="32"/>
      <c r="TJR104" s="32"/>
      <c r="TJS104" s="32"/>
      <c r="TJT104" s="32"/>
      <c r="TJU104" s="32"/>
      <c r="TJV104" s="32"/>
      <c r="TJW104" s="32"/>
      <c r="TJX104" s="32"/>
      <c r="TJY104" s="32"/>
      <c r="TJZ104" s="32"/>
      <c r="TKA104" s="31"/>
      <c r="TKB104" s="32"/>
      <c r="TKC104" s="32"/>
      <c r="TKD104" s="32"/>
      <c r="TKE104" s="32"/>
      <c r="TKF104" s="32"/>
      <c r="TKG104" s="32"/>
      <c r="TKH104" s="32"/>
      <c r="TKI104" s="32"/>
      <c r="TKJ104" s="32"/>
      <c r="TKK104" s="32"/>
      <c r="TKL104" s="32"/>
      <c r="TKM104" s="32"/>
      <c r="TKN104" s="32"/>
      <c r="TKO104" s="32"/>
      <c r="TKP104" s="32"/>
      <c r="TKQ104" s="32"/>
      <c r="TKR104" s="32"/>
      <c r="TKS104" s="32"/>
      <c r="TKT104" s="32"/>
      <c r="TKU104" s="32"/>
      <c r="TKV104" s="32"/>
      <c r="TKW104" s="32"/>
      <c r="TKX104" s="32"/>
      <c r="TKY104" s="32"/>
      <c r="TKZ104" s="32"/>
      <c r="TLA104" s="31"/>
      <c r="TLB104" s="32"/>
      <c r="TLC104" s="32"/>
      <c r="TLD104" s="32"/>
      <c r="TLE104" s="32"/>
      <c r="TLF104" s="32"/>
      <c r="TLG104" s="32"/>
      <c r="TLH104" s="32"/>
      <c r="TLI104" s="32"/>
      <c r="TLJ104" s="32"/>
      <c r="TLK104" s="32"/>
      <c r="TLL104" s="32"/>
      <c r="TLM104" s="32"/>
      <c r="TLN104" s="32"/>
      <c r="TLO104" s="32"/>
      <c r="TLP104" s="32"/>
      <c r="TLQ104" s="32"/>
      <c r="TLR104" s="32"/>
      <c r="TLS104" s="32"/>
      <c r="TLT104" s="32"/>
      <c r="TLU104" s="32"/>
      <c r="TLV104" s="32"/>
      <c r="TLW104" s="32"/>
      <c r="TLX104" s="32"/>
      <c r="TLY104" s="32"/>
      <c r="TLZ104" s="32"/>
      <c r="TMA104" s="31"/>
      <c r="TMB104" s="32"/>
      <c r="TMC104" s="32"/>
      <c r="TMD104" s="32"/>
      <c r="TME104" s="32"/>
      <c r="TMF104" s="32"/>
      <c r="TMG104" s="32"/>
      <c r="TMH104" s="32"/>
      <c r="TMI104" s="32"/>
      <c r="TMJ104" s="32"/>
      <c r="TMK104" s="32"/>
      <c r="TML104" s="32"/>
      <c r="TMM104" s="32"/>
      <c r="TMN104" s="32"/>
      <c r="TMO104" s="32"/>
      <c r="TMP104" s="32"/>
      <c r="TMQ104" s="32"/>
      <c r="TMR104" s="32"/>
      <c r="TMS104" s="32"/>
      <c r="TMT104" s="32"/>
      <c r="TMU104" s="32"/>
      <c r="TMV104" s="32"/>
      <c r="TMW104" s="32"/>
      <c r="TMX104" s="32"/>
      <c r="TMY104" s="32"/>
      <c r="TMZ104" s="32"/>
      <c r="TNA104" s="31"/>
      <c r="TNB104" s="32"/>
      <c r="TNC104" s="32"/>
      <c r="TND104" s="32"/>
      <c r="TNE104" s="32"/>
      <c r="TNF104" s="32"/>
      <c r="TNG104" s="32"/>
      <c r="TNH104" s="32"/>
      <c r="TNI104" s="32"/>
      <c r="TNJ104" s="32"/>
      <c r="TNK104" s="32"/>
      <c r="TNL104" s="32"/>
      <c r="TNM104" s="32"/>
      <c r="TNN104" s="32"/>
      <c r="TNO104" s="32"/>
      <c r="TNP104" s="32"/>
      <c r="TNQ104" s="32"/>
      <c r="TNR104" s="32"/>
      <c r="TNS104" s="32"/>
      <c r="TNT104" s="32"/>
      <c r="TNU104" s="32"/>
      <c r="TNV104" s="32"/>
      <c r="TNW104" s="32"/>
      <c r="TNX104" s="32"/>
      <c r="TNY104" s="32"/>
      <c r="TNZ104" s="32"/>
      <c r="TOA104" s="31"/>
      <c r="TOB104" s="32"/>
      <c r="TOC104" s="32"/>
      <c r="TOD104" s="32"/>
      <c r="TOE104" s="32"/>
      <c r="TOF104" s="32"/>
      <c r="TOG104" s="32"/>
      <c r="TOH104" s="32"/>
      <c r="TOI104" s="32"/>
      <c r="TOJ104" s="32"/>
      <c r="TOK104" s="32"/>
      <c r="TOL104" s="32"/>
      <c r="TOM104" s="32"/>
      <c r="TON104" s="32"/>
      <c r="TOO104" s="32"/>
      <c r="TOP104" s="32"/>
      <c r="TOQ104" s="32"/>
      <c r="TOR104" s="32"/>
      <c r="TOS104" s="32"/>
      <c r="TOT104" s="32"/>
      <c r="TOU104" s="32"/>
      <c r="TOV104" s="32"/>
      <c r="TOW104" s="32"/>
      <c r="TOX104" s="32"/>
      <c r="TOY104" s="32"/>
      <c r="TOZ104" s="32"/>
      <c r="TPA104" s="31"/>
      <c r="TPB104" s="32"/>
      <c r="TPC104" s="32"/>
      <c r="TPD104" s="32"/>
      <c r="TPE104" s="32"/>
      <c r="TPF104" s="32"/>
      <c r="TPG104" s="32"/>
      <c r="TPH104" s="32"/>
      <c r="TPI104" s="32"/>
      <c r="TPJ104" s="32"/>
      <c r="TPK104" s="32"/>
      <c r="TPL104" s="32"/>
      <c r="TPM104" s="32"/>
      <c r="TPN104" s="32"/>
      <c r="TPO104" s="32"/>
      <c r="TPP104" s="32"/>
      <c r="TPQ104" s="32"/>
      <c r="TPR104" s="32"/>
      <c r="TPS104" s="32"/>
      <c r="TPT104" s="32"/>
      <c r="TPU104" s="32"/>
      <c r="TPV104" s="32"/>
      <c r="TPW104" s="32"/>
      <c r="TPX104" s="32"/>
      <c r="TPY104" s="32"/>
      <c r="TPZ104" s="32"/>
      <c r="TQA104" s="31"/>
      <c r="TQB104" s="32"/>
      <c r="TQC104" s="32"/>
      <c r="TQD104" s="32"/>
      <c r="TQE104" s="32"/>
      <c r="TQF104" s="32"/>
      <c r="TQG104" s="32"/>
      <c r="TQH104" s="32"/>
      <c r="TQI104" s="32"/>
      <c r="TQJ104" s="32"/>
      <c r="TQK104" s="32"/>
      <c r="TQL104" s="32"/>
      <c r="TQM104" s="32"/>
      <c r="TQN104" s="32"/>
      <c r="TQO104" s="32"/>
      <c r="TQP104" s="32"/>
      <c r="TQQ104" s="32"/>
      <c r="TQR104" s="32"/>
      <c r="TQS104" s="32"/>
      <c r="TQT104" s="32"/>
      <c r="TQU104" s="32"/>
      <c r="TQV104" s="32"/>
      <c r="TQW104" s="32"/>
      <c r="TQX104" s="32"/>
      <c r="TQY104" s="32"/>
      <c r="TQZ104" s="32"/>
      <c r="TRA104" s="31"/>
      <c r="TRB104" s="32"/>
      <c r="TRC104" s="32"/>
      <c r="TRD104" s="32"/>
      <c r="TRE104" s="32"/>
      <c r="TRF104" s="32"/>
      <c r="TRG104" s="32"/>
      <c r="TRH104" s="32"/>
      <c r="TRI104" s="32"/>
      <c r="TRJ104" s="32"/>
      <c r="TRK104" s="32"/>
      <c r="TRL104" s="32"/>
      <c r="TRM104" s="32"/>
      <c r="TRN104" s="32"/>
      <c r="TRO104" s="32"/>
      <c r="TRP104" s="32"/>
      <c r="TRQ104" s="32"/>
      <c r="TRR104" s="32"/>
      <c r="TRS104" s="32"/>
      <c r="TRT104" s="32"/>
      <c r="TRU104" s="32"/>
      <c r="TRV104" s="32"/>
      <c r="TRW104" s="32"/>
      <c r="TRX104" s="32"/>
      <c r="TRY104" s="32"/>
      <c r="TRZ104" s="32"/>
      <c r="TSA104" s="31"/>
      <c r="TSB104" s="32"/>
      <c r="TSC104" s="32"/>
      <c r="TSD104" s="32"/>
      <c r="TSE104" s="32"/>
      <c r="TSF104" s="32"/>
      <c r="TSG104" s="32"/>
      <c r="TSH104" s="32"/>
      <c r="TSI104" s="32"/>
      <c r="TSJ104" s="32"/>
      <c r="TSK104" s="32"/>
      <c r="TSL104" s="32"/>
      <c r="TSM104" s="32"/>
      <c r="TSN104" s="32"/>
      <c r="TSO104" s="32"/>
      <c r="TSP104" s="32"/>
      <c r="TSQ104" s="32"/>
      <c r="TSR104" s="32"/>
      <c r="TSS104" s="32"/>
      <c r="TST104" s="32"/>
      <c r="TSU104" s="32"/>
      <c r="TSV104" s="32"/>
      <c r="TSW104" s="32"/>
      <c r="TSX104" s="32"/>
      <c r="TSY104" s="32"/>
      <c r="TSZ104" s="32"/>
      <c r="TTA104" s="31"/>
      <c r="TTB104" s="32"/>
      <c r="TTC104" s="32"/>
      <c r="TTD104" s="32"/>
      <c r="TTE104" s="32"/>
      <c r="TTF104" s="32"/>
      <c r="TTG104" s="32"/>
      <c r="TTH104" s="32"/>
      <c r="TTI104" s="32"/>
      <c r="TTJ104" s="32"/>
      <c r="TTK104" s="32"/>
      <c r="TTL104" s="32"/>
      <c r="TTM104" s="32"/>
      <c r="TTN104" s="32"/>
      <c r="TTO104" s="32"/>
      <c r="TTP104" s="32"/>
      <c r="TTQ104" s="32"/>
      <c r="TTR104" s="32"/>
      <c r="TTS104" s="32"/>
      <c r="TTT104" s="32"/>
      <c r="TTU104" s="32"/>
      <c r="TTV104" s="32"/>
      <c r="TTW104" s="32"/>
      <c r="TTX104" s="32"/>
      <c r="TTY104" s="32"/>
      <c r="TTZ104" s="32"/>
      <c r="TUA104" s="31"/>
      <c r="TUB104" s="32"/>
      <c r="TUC104" s="32"/>
      <c r="TUD104" s="32"/>
      <c r="TUE104" s="32"/>
      <c r="TUF104" s="32"/>
      <c r="TUG104" s="32"/>
      <c r="TUH104" s="32"/>
      <c r="TUI104" s="32"/>
      <c r="TUJ104" s="32"/>
      <c r="TUK104" s="32"/>
      <c r="TUL104" s="32"/>
      <c r="TUM104" s="32"/>
      <c r="TUN104" s="32"/>
      <c r="TUO104" s="32"/>
      <c r="TUP104" s="32"/>
      <c r="TUQ104" s="32"/>
      <c r="TUR104" s="32"/>
      <c r="TUS104" s="32"/>
      <c r="TUT104" s="32"/>
      <c r="TUU104" s="32"/>
      <c r="TUV104" s="32"/>
      <c r="TUW104" s="32"/>
      <c r="TUX104" s="32"/>
      <c r="TUY104" s="32"/>
      <c r="TUZ104" s="32"/>
      <c r="TVA104" s="31"/>
      <c r="TVB104" s="32"/>
      <c r="TVC104" s="32"/>
      <c r="TVD104" s="32"/>
      <c r="TVE104" s="32"/>
      <c r="TVF104" s="32"/>
      <c r="TVG104" s="32"/>
      <c r="TVH104" s="32"/>
      <c r="TVI104" s="32"/>
      <c r="TVJ104" s="32"/>
      <c r="TVK104" s="32"/>
      <c r="TVL104" s="32"/>
      <c r="TVM104" s="32"/>
      <c r="TVN104" s="32"/>
      <c r="TVO104" s="32"/>
      <c r="TVP104" s="32"/>
      <c r="TVQ104" s="32"/>
      <c r="TVR104" s="32"/>
      <c r="TVS104" s="32"/>
      <c r="TVT104" s="32"/>
      <c r="TVU104" s="32"/>
      <c r="TVV104" s="32"/>
      <c r="TVW104" s="32"/>
      <c r="TVX104" s="32"/>
      <c r="TVY104" s="32"/>
      <c r="TVZ104" s="32"/>
      <c r="TWA104" s="31"/>
      <c r="TWB104" s="32"/>
      <c r="TWC104" s="32"/>
      <c r="TWD104" s="32"/>
      <c r="TWE104" s="32"/>
      <c r="TWF104" s="32"/>
      <c r="TWG104" s="32"/>
      <c r="TWH104" s="32"/>
      <c r="TWI104" s="32"/>
      <c r="TWJ104" s="32"/>
      <c r="TWK104" s="32"/>
      <c r="TWL104" s="32"/>
      <c r="TWM104" s="32"/>
      <c r="TWN104" s="32"/>
      <c r="TWO104" s="32"/>
      <c r="TWP104" s="32"/>
      <c r="TWQ104" s="32"/>
      <c r="TWR104" s="32"/>
      <c r="TWS104" s="32"/>
      <c r="TWT104" s="32"/>
      <c r="TWU104" s="32"/>
      <c r="TWV104" s="32"/>
      <c r="TWW104" s="32"/>
      <c r="TWX104" s="32"/>
      <c r="TWY104" s="32"/>
      <c r="TWZ104" s="32"/>
      <c r="TXA104" s="31"/>
      <c r="TXB104" s="32"/>
      <c r="TXC104" s="32"/>
      <c r="TXD104" s="32"/>
      <c r="TXE104" s="32"/>
      <c r="TXF104" s="32"/>
      <c r="TXG104" s="32"/>
      <c r="TXH104" s="32"/>
      <c r="TXI104" s="32"/>
      <c r="TXJ104" s="32"/>
      <c r="TXK104" s="32"/>
      <c r="TXL104" s="32"/>
      <c r="TXM104" s="32"/>
      <c r="TXN104" s="32"/>
      <c r="TXO104" s="32"/>
      <c r="TXP104" s="32"/>
      <c r="TXQ104" s="32"/>
      <c r="TXR104" s="32"/>
      <c r="TXS104" s="32"/>
      <c r="TXT104" s="32"/>
      <c r="TXU104" s="32"/>
      <c r="TXV104" s="32"/>
      <c r="TXW104" s="32"/>
      <c r="TXX104" s="32"/>
      <c r="TXY104" s="32"/>
      <c r="TXZ104" s="32"/>
      <c r="TYA104" s="31"/>
      <c r="TYB104" s="32"/>
      <c r="TYC104" s="32"/>
      <c r="TYD104" s="32"/>
      <c r="TYE104" s="32"/>
      <c r="TYF104" s="32"/>
      <c r="TYG104" s="32"/>
      <c r="TYH104" s="32"/>
      <c r="TYI104" s="32"/>
      <c r="TYJ104" s="32"/>
      <c r="TYK104" s="32"/>
      <c r="TYL104" s="32"/>
      <c r="TYM104" s="32"/>
      <c r="TYN104" s="32"/>
      <c r="TYO104" s="32"/>
      <c r="TYP104" s="32"/>
      <c r="TYQ104" s="32"/>
      <c r="TYR104" s="32"/>
      <c r="TYS104" s="32"/>
      <c r="TYT104" s="32"/>
      <c r="TYU104" s="32"/>
      <c r="TYV104" s="32"/>
      <c r="TYW104" s="32"/>
      <c r="TYX104" s="32"/>
      <c r="TYY104" s="32"/>
      <c r="TYZ104" s="32"/>
      <c r="TZA104" s="31"/>
      <c r="TZB104" s="32"/>
      <c r="TZC104" s="32"/>
      <c r="TZD104" s="32"/>
      <c r="TZE104" s="32"/>
      <c r="TZF104" s="32"/>
      <c r="TZG104" s="32"/>
      <c r="TZH104" s="32"/>
      <c r="TZI104" s="32"/>
      <c r="TZJ104" s="32"/>
      <c r="TZK104" s="32"/>
      <c r="TZL104" s="32"/>
      <c r="TZM104" s="32"/>
      <c r="TZN104" s="32"/>
      <c r="TZO104" s="32"/>
      <c r="TZP104" s="32"/>
      <c r="TZQ104" s="32"/>
      <c r="TZR104" s="32"/>
      <c r="TZS104" s="32"/>
      <c r="TZT104" s="32"/>
      <c r="TZU104" s="32"/>
      <c r="TZV104" s="32"/>
      <c r="TZW104" s="32"/>
      <c r="TZX104" s="32"/>
      <c r="TZY104" s="32"/>
      <c r="TZZ104" s="32"/>
      <c r="UAA104" s="31"/>
      <c r="UAB104" s="32"/>
      <c r="UAC104" s="32"/>
      <c r="UAD104" s="32"/>
      <c r="UAE104" s="32"/>
      <c r="UAF104" s="32"/>
      <c r="UAG104" s="32"/>
      <c r="UAH104" s="32"/>
      <c r="UAI104" s="32"/>
      <c r="UAJ104" s="32"/>
      <c r="UAK104" s="32"/>
      <c r="UAL104" s="32"/>
      <c r="UAM104" s="32"/>
      <c r="UAN104" s="32"/>
      <c r="UAO104" s="32"/>
      <c r="UAP104" s="32"/>
      <c r="UAQ104" s="32"/>
      <c r="UAR104" s="32"/>
      <c r="UAS104" s="32"/>
      <c r="UAT104" s="32"/>
      <c r="UAU104" s="32"/>
      <c r="UAV104" s="32"/>
      <c r="UAW104" s="32"/>
      <c r="UAX104" s="32"/>
      <c r="UAY104" s="32"/>
      <c r="UAZ104" s="32"/>
      <c r="UBA104" s="31"/>
      <c r="UBB104" s="32"/>
      <c r="UBC104" s="32"/>
      <c r="UBD104" s="32"/>
      <c r="UBE104" s="32"/>
      <c r="UBF104" s="32"/>
      <c r="UBG104" s="32"/>
      <c r="UBH104" s="32"/>
      <c r="UBI104" s="32"/>
      <c r="UBJ104" s="32"/>
      <c r="UBK104" s="32"/>
      <c r="UBL104" s="32"/>
      <c r="UBM104" s="32"/>
      <c r="UBN104" s="32"/>
      <c r="UBO104" s="32"/>
      <c r="UBP104" s="32"/>
      <c r="UBQ104" s="32"/>
      <c r="UBR104" s="32"/>
      <c r="UBS104" s="32"/>
      <c r="UBT104" s="32"/>
      <c r="UBU104" s="32"/>
      <c r="UBV104" s="32"/>
      <c r="UBW104" s="32"/>
      <c r="UBX104" s="32"/>
      <c r="UBY104" s="32"/>
      <c r="UBZ104" s="32"/>
      <c r="UCA104" s="31"/>
      <c r="UCB104" s="32"/>
      <c r="UCC104" s="32"/>
      <c r="UCD104" s="32"/>
      <c r="UCE104" s="32"/>
      <c r="UCF104" s="32"/>
      <c r="UCG104" s="32"/>
      <c r="UCH104" s="32"/>
      <c r="UCI104" s="32"/>
      <c r="UCJ104" s="32"/>
      <c r="UCK104" s="32"/>
      <c r="UCL104" s="32"/>
      <c r="UCM104" s="32"/>
      <c r="UCN104" s="32"/>
      <c r="UCO104" s="32"/>
      <c r="UCP104" s="32"/>
      <c r="UCQ104" s="32"/>
      <c r="UCR104" s="32"/>
      <c r="UCS104" s="32"/>
      <c r="UCT104" s="32"/>
      <c r="UCU104" s="32"/>
      <c r="UCV104" s="32"/>
      <c r="UCW104" s="32"/>
      <c r="UCX104" s="32"/>
      <c r="UCY104" s="32"/>
      <c r="UCZ104" s="32"/>
      <c r="UDA104" s="31"/>
      <c r="UDB104" s="32"/>
      <c r="UDC104" s="32"/>
      <c r="UDD104" s="32"/>
      <c r="UDE104" s="32"/>
      <c r="UDF104" s="32"/>
      <c r="UDG104" s="32"/>
      <c r="UDH104" s="32"/>
      <c r="UDI104" s="32"/>
      <c r="UDJ104" s="32"/>
      <c r="UDK104" s="32"/>
      <c r="UDL104" s="32"/>
      <c r="UDM104" s="32"/>
      <c r="UDN104" s="32"/>
      <c r="UDO104" s="32"/>
      <c r="UDP104" s="32"/>
      <c r="UDQ104" s="32"/>
      <c r="UDR104" s="32"/>
      <c r="UDS104" s="32"/>
      <c r="UDT104" s="32"/>
      <c r="UDU104" s="32"/>
      <c r="UDV104" s="32"/>
      <c r="UDW104" s="32"/>
      <c r="UDX104" s="32"/>
      <c r="UDY104" s="32"/>
      <c r="UDZ104" s="32"/>
      <c r="UEA104" s="31"/>
      <c r="UEB104" s="32"/>
      <c r="UEC104" s="32"/>
      <c r="UED104" s="32"/>
      <c r="UEE104" s="32"/>
      <c r="UEF104" s="32"/>
      <c r="UEG104" s="32"/>
      <c r="UEH104" s="32"/>
      <c r="UEI104" s="32"/>
      <c r="UEJ104" s="32"/>
      <c r="UEK104" s="32"/>
      <c r="UEL104" s="32"/>
      <c r="UEM104" s="32"/>
      <c r="UEN104" s="32"/>
      <c r="UEO104" s="32"/>
      <c r="UEP104" s="32"/>
      <c r="UEQ104" s="32"/>
      <c r="UER104" s="32"/>
      <c r="UES104" s="32"/>
      <c r="UET104" s="32"/>
      <c r="UEU104" s="32"/>
      <c r="UEV104" s="32"/>
      <c r="UEW104" s="32"/>
      <c r="UEX104" s="32"/>
      <c r="UEY104" s="32"/>
      <c r="UEZ104" s="32"/>
      <c r="UFA104" s="31"/>
      <c r="UFB104" s="32"/>
      <c r="UFC104" s="32"/>
      <c r="UFD104" s="32"/>
      <c r="UFE104" s="32"/>
      <c r="UFF104" s="32"/>
      <c r="UFG104" s="32"/>
      <c r="UFH104" s="32"/>
      <c r="UFI104" s="32"/>
      <c r="UFJ104" s="32"/>
      <c r="UFK104" s="32"/>
      <c r="UFL104" s="32"/>
      <c r="UFM104" s="32"/>
      <c r="UFN104" s="32"/>
      <c r="UFO104" s="32"/>
      <c r="UFP104" s="32"/>
      <c r="UFQ104" s="32"/>
      <c r="UFR104" s="32"/>
      <c r="UFS104" s="32"/>
      <c r="UFT104" s="32"/>
      <c r="UFU104" s="32"/>
      <c r="UFV104" s="32"/>
      <c r="UFW104" s="32"/>
      <c r="UFX104" s="32"/>
      <c r="UFY104" s="32"/>
      <c r="UFZ104" s="32"/>
      <c r="UGA104" s="31"/>
      <c r="UGB104" s="32"/>
      <c r="UGC104" s="32"/>
      <c r="UGD104" s="32"/>
      <c r="UGE104" s="32"/>
      <c r="UGF104" s="32"/>
      <c r="UGG104" s="32"/>
      <c r="UGH104" s="32"/>
      <c r="UGI104" s="32"/>
      <c r="UGJ104" s="32"/>
      <c r="UGK104" s="32"/>
      <c r="UGL104" s="32"/>
      <c r="UGM104" s="32"/>
      <c r="UGN104" s="32"/>
      <c r="UGO104" s="32"/>
      <c r="UGP104" s="32"/>
      <c r="UGQ104" s="32"/>
      <c r="UGR104" s="32"/>
      <c r="UGS104" s="32"/>
      <c r="UGT104" s="32"/>
      <c r="UGU104" s="32"/>
      <c r="UGV104" s="32"/>
      <c r="UGW104" s="32"/>
      <c r="UGX104" s="32"/>
      <c r="UGY104" s="32"/>
      <c r="UGZ104" s="32"/>
      <c r="UHA104" s="31"/>
      <c r="UHB104" s="32"/>
      <c r="UHC104" s="32"/>
      <c r="UHD104" s="32"/>
      <c r="UHE104" s="32"/>
      <c r="UHF104" s="32"/>
      <c r="UHG104" s="32"/>
      <c r="UHH104" s="32"/>
      <c r="UHI104" s="32"/>
      <c r="UHJ104" s="32"/>
      <c r="UHK104" s="32"/>
      <c r="UHL104" s="32"/>
      <c r="UHM104" s="32"/>
      <c r="UHN104" s="32"/>
      <c r="UHO104" s="32"/>
      <c r="UHP104" s="32"/>
      <c r="UHQ104" s="32"/>
      <c r="UHR104" s="32"/>
      <c r="UHS104" s="32"/>
      <c r="UHT104" s="32"/>
      <c r="UHU104" s="32"/>
      <c r="UHV104" s="32"/>
      <c r="UHW104" s="32"/>
      <c r="UHX104" s="32"/>
      <c r="UHY104" s="32"/>
      <c r="UHZ104" s="32"/>
      <c r="UIA104" s="31"/>
      <c r="UIB104" s="32"/>
      <c r="UIC104" s="32"/>
      <c r="UID104" s="32"/>
      <c r="UIE104" s="32"/>
      <c r="UIF104" s="32"/>
      <c r="UIG104" s="32"/>
      <c r="UIH104" s="32"/>
      <c r="UII104" s="32"/>
      <c r="UIJ104" s="32"/>
      <c r="UIK104" s="32"/>
      <c r="UIL104" s="32"/>
      <c r="UIM104" s="32"/>
      <c r="UIN104" s="32"/>
      <c r="UIO104" s="32"/>
      <c r="UIP104" s="32"/>
      <c r="UIQ104" s="32"/>
      <c r="UIR104" s="32"/>
      <c r="UIS104" s="32"/>
      <c r="UIT104" s="32"/>
      <c r="UIU104" s="32"/>
      <c r="UIV104" s="32"/>
      <c r="UIW104" s="32"/>
      <c r="UIX104" s="32"/>
      <c r="UIY104" s="32"/>
      <c r="UIZ104" s="32"/>
      <c r="UJA104" s="31"/>
      <c r="UJB104" s="32"/>
      <c r="UJC104" s="32"/>
      <c r="UJD104" s="32"/>
      <c r="UJE104" s="32"/>
      <c r="UJF104" s="32"/>
      <c r="UJG104" s="32"/>
      <c r="UJH104" s="32"/>
      <c r="UJI104" s="32"/>
      <c r="UJJ104" s="32"/>
      <c r="UJK104" s="32"/>
      <c r="UJL104" s="32"/>
      <c r="UJM104" s="32"/>
      <c r="UJN104" s="32"/>
      <c r="UJO104" s="32"/>
      <c r="UJP104" s="32"/>
      <c r="UJQ104" s="32"/>
      <c r="UJR104" s="32"/>
      <c r="UJS104" s="32"/>
      <c r="UJT104" s="32"/>
      <c r="UJU104" s="32"/>
      <c r="UJV104" s="32"/>
      <c r="UJW104" s="32"/>
      <c r="UJX104" s="32"/>
      <c r="UJY104" s="32"/>
      <c r="UJZ104" s="32"/>
      <c r="UKA104" s="31"/>
      <c r="UKB104" s="32"/>
      <c r="UKC104" s="32"/>
      <c r="UKD104" s="32"/>
      <c r="UKE104" s="32"/>
      <c r="UKF104" s="32"/>
      <c r="UKG104" s="32"/>
      <c r="UKH104" s="32"/>
      <c r="UKI104" s="32"/>
      <c r="UKJ104" s="32"/>
      <c r="UKK104" s="32"/>
      <c r="UKL104" s="32"/>
      <c r="UKM104" s="32"/>
      <c r="UKN104" s="32"/>
      <c r="UKO104" s="32"/>
      <c r="UKP104" s="32"/>
      <c r="UKQ104" s="32"/>
      <c r="UKR104" s="32"/>
      <c r="UKS104" s="32"/>
      <c r="UKT104" s="32"/>
      <c r="UKU104" s="32"/>
      <c r="UKV104" s="32"/>
      <c r="UKW104" s="32"/>
      <c r="UKX104" s="32"/>
      <c r="UKY104" s="32"/>
      <c r="UKZ104" s="32"/>
      <c r="ULA104" s="31"/>
      <c r="ULB104" s="32"/>
      <c r="ULC104" s="32"/>
      <c r="ULD104" s="32"/>
      <c r="ULE104" s="32"/>
      <c r="ULF104" s="32"/>
      <c r="ULG104" s="32"/>
      <c r="ULH104" s="32"/>
      <c r="ULI104" s="32"/>
      <c r="ULJ104" s="32"/>
      <c r="ULK104" s="32"/>
      <c r="ULL104" s="32"/>
      <c r="ULM104" s="32"/>
      <c r="ULN104" s="32"/>
      <c r="ULO104" s="32"/>
      <c r="ULP104" s="32"/>
      <c r="ULQ104" s="32"/>
      <c r="ULR104" s="32"/>
      <c r="ULS104" s="32"/>
      <c r="ULT104" s="32"/>
      <c r="ULU104" s="32"/>
      <c r="ULV104" s="32"/>
      <c r="ULW104" s="32"/>
      <c r="ULX104" s="32"/>
      <c r="ULY104" s="32"/>
      <c r="ULZ104" s="32"/>
      <c r="UMA104" s="31"/>
      <c r="UMB104" s="32"/>
      <c r="UMC104" s="32"/>
      <c r="UMD104" s="32"/>
      <c r="UME104" s="32"/>
      <c r="UMF104" s="32"/>
      <c r="UMG104" s="32"/>
      <c r="UMH104" s="32"/>
      <c r="UMI104" s="32"/>
      <c r="UMJ104" s="32"/>
      <c r="UMK104" s="32"/>
      <c r="UML104" s="32"/>
      <c r="UMM104" s="32"/>
      <c r="UMN104" s="32"/>
      <c r="UMO104" s="32"/>
      <c r="UMP104" s="32"/>
      <c r="UMQ104" s="32"/>
      <c r="UMR104" s="32"/>
      <c r="UMS104" s="32"/>
      <c r="UMT104" s="32"/>
      <c r="UMU104" s="32"/>
      <c r="UMV104" s="32"/>
      <c r="UMW104" s="32"/>
      <c r="UMX104" s="32"/>
      <c r="UMY104" s="32"/>
      <c r="UMZ104" s="32"/>
      <c r="UNA104" s="31"/>
      <c r="UNB104" s="32"/>
      <c r="UNC104" s="32"/>
      <c r="UND104" s="32"/>
      <c r="UNE104" s="32"/>
      <c r="UNF104" s="32"/>
      <c r="UNG104" s="32"/>
      <c r="UNH104" s="32"/>
      <c r="UNI104" s="32"/>
      <c r="UNJ104" s="32"/>
      <c r="UNK104" s="32"/>
      <c r="UNL104" s="32"/>
      <c r="UNM104" s="32"/>
      <c r="UNN104" s="32"/>
      <c r="UNO104" s="32"/>
      <c r="UNP104" s="32"/>
      <c r="UNQ104" s="32"/>
      <c r="UNR104" s="32"/>
      <c r="UNS104" s="32"/>
      <c r="UNT104" s="32"/>
      <c r="UNU104" s="32"/>
      <c r="UNV104" s="32"/>
      <c r="UNW104" s="32"/>
      <c r="UNX104" s="32"/>
      <c r="UNY104" s="32"/>
      <c r="UNZ104" s="32"/>
      <c r="UOA104" s="31"/>
      <c r="UOB104" s="32"/>
      <c r="UOC104" s="32"/>
      <c r="UOD104" s="32"/>
      <c r="UOE104" s="32"/>
      <c r="UOF104" s="32"/>
      <c r="UOG104" s="32"/>
      <c r="UOH104" s="32"/>
      <c r="UOI104" s="32"/>
      <c r="UOJ104" s="32"/>
      <c r="UOK104" s="32"/>
      <c r="UOL104" s="32"/>
      <c r="UOM104" s="32"/>
      <c r="UON104" s="32"/>
      <c r="UOO104" s="32"/>
      <c r="UOP104" s="32"/>
      <c r="UOQ104" s="32"/>
      <c r="UOR104" s="32"/>
      <c r="UOS104" s="32"/>
      <c r="UOT104" s="32"/>
      <c r="UOU104" s="32"/>
      <c r="UOV104" s="32"/>
      <c r="UOW104" s="32"/>
      <c r="UOX104" s="32"/>
      <c r="UOY104" s="32"/>
      <c r="UOZ104" s="32"/>
      <c r="UPA104" s="31"/>
      <c r="UPB104" s="32"/>
      <c r="UPC104" s="32"/>
      <c r="UPD104" s="32"/>
      <c r="UPE104" s="32"/>
      <c r="UPF104" s="32"/>
      <c r="UPG104" s="32"/>
      <c r="UPH104" s="32"/>
      <c r="UPI104" s="32"/>
      <c r="UPJ104" s="32"/>
      <c r="UPK104" s="32"/>
      <c r="UPL104" s="32"/>
      <c r="UPM104" s="32"/>
      <c r="UPN104" s="32"/>
      <c r="UPO104" s="32"/>
      <c r="UPP104" s="32"/>
      <c r="UPQ104" s="32"/>
      <c r="UPR104" s="32"/>
      <c r="UPS104" s="32"/>
      <c r="UPT104" s="32"/>
      <c r="UPU104" s="32"/>
      <c r="UPV104" s="32"/>
      <c r="UPW104" s="32"/>
      <c r="UPX104" s="32"/>
      <c r="UPY104" s="32"/>
      <c r="UPZ104" s="32"/>
      <c r="UQA104" s="31"/>
      <c r="UQB104" s="32"/>
      <c r="UQC104" s="32"/>
      <c r="UQD104" s="32"/>
      <c r="UQE104" s="32"/>
      <c r="UQF104" s="32"/>
      <c r="UQG104" s="32"/>
      <c r="UQH104" s="32"/>
      <c r="UQI104" s="32"/>
      <c r="UQJ104" s="32"/>
      <c r="UQK104" s="32"/>
      <c r="UQL104" s="32"/>
      <c r="UQM104" s="32"/>
      <c r="UQN104" s="32"/>
      <c r="UQO104" s="32"/>
      <c r="UQP104" s="32"/>
      <c r="UQQ104" s="32"/>
      <c r="UQR104" s="32"/>
      <c r="UQS104" s="32"/>
      <c r="UQT104" s="32"/>
      <c r="UQU104" s="32"/>
      <c r="UQV104" s="32"/>
      <c r="UQW104" s="32"/>
      <c r="UQX104" s="32"/>
      <c r="UQY104" s="32"/>
      <c r="UQZ104" s="32"/>
      <c r="URA104" s="31"/>
      <c r="URB104" s="32"/>
      <c r="URC104" s="32"/>
      <c r="URD104" s="32"/>
      <c r="URE104" s="32"/>
      <c r="URF104" s="32"/>
      <c r="URG104" s="32"/>
      <c r="URH104" s="32"/>
      <c r="URI104" s="32"/>
      <c r="URJ104" s="32"/>
      <c r="URK104" s="32"/>
      <c r="URL104" s="32"/>
      <c r="URM104" s="32"/>
      <c r="URN104" s="32"/>
      <c r="URO104" s="32"/>
      <c r="URP104" s="32"/>
      <c r="URQ104" s="32"/>
      <c r="URR104" s="32"/>
      <c r="URS104" s="32"/>
      <c r="URT104" s="32"/>
      <c r="URU104" s="32"/>
      <c r="URV104" s="32"/>
      <c r="URW104" s="32"/>
      <c r="URX104" s="32"/>
      <c r="URY104" s="32"/>
      <c r="URZ104" s="32"/>
      <c r="USA104" s="31"/>
      <c r="USB104" s="32"/>
      <c r="USC104" s="32"/>
      <c r="USD104" s="32"/>
      <c r="USE104" s="32"/>
      <c r="USF104" s="32"/>
      <c r="USG104" s="32"/>
      <c r="USH104" s="32"/>
      <c r="USI104" s="32"/>
      <c r="USJ104" s="32"/>
      <c r="USK104" s="32"/>
      <c r="USL104" s="32"/>
      <c r="USM104" s="32"/>
      <c r="USN104" s="32"/>
      <c r="USO104" s="32"/>
      <c r="USP104" s="32"/>
      <c r="USQ104" s="32"/>
      <c r="USR104" s="32"/>
      <c r="USS104" s="32"/>
      <c r="UST104" s="32"/>
      <c r="USU104" s="32"/>
      <c r="USV104" s="32"/>
      <c r="USW104" s="32"/>
      <c r="USX104" s="32"/>
      <c r="USY104" s="32"/>
      <c r="USZ104" s="32"/>
      <c r="UTA104" s="31"/>
      <c r="UTB104" s="32"/>
      <c r="UTC104" s="32"/>
      <c r="UTD104" s="32"/>
      <c r="UTE104" s="32"/>
      <c r="UTF104" s="32"/>
      <c r="UTG104" s="32"/>
      <c r="UTH104" s="32"/>
      <c r="UTI104" s="32"/>
      <c r="UTJ104" s="32"/>
      <c r="UTK104" s="32"/>
      <c r="UTL104" s="32"/>
      <c r="UTM104" s="32"/>
      <c r="UTN104" s="32"/>
      <c r="UTO104" s="32"/>
      <c r="UTP104" s="32"/>
      <c r="UTQ104" s="32"/>
      <c r="UTR104" s="32"/>
      <c r="UTS104" s="32"/>
      <c r="UTT104" s="32"/>
      <c r="UTU104" s="32"/>
      <c r="UTV104" s="32"/>
      <c r="UTW104" s="32"/>
      <c r="UTX104" s="32"/>
      <c r="UTY104" s="32"/>
      <c r="UTZ104" s="32"/>
      <c r="UUA104" s="31"/>
      <c r="UUB104" s="32"/>
      <c r="UUC104" s="32"/>
      <c r="UUD104" s="32"/>
      <c r="UUE104" s="32"/>
      <c r="UUF104" s="32"/>
      <c r="UUG104" s="32"/>
      <c r="UUH104" s="32"/>
      <c r="UUI104" s="32"/>
      <c r="UUJ104" s="32"/>
      <c r="UUK104" s="32"/>
      <c r="UUL104" s="32"/>
      <c r="UUM104" s="32"/>
      <c r="UUN104" s="32"/>
      <c r="UUO104" s="32"/>
      <c r="UUP104" s="32"/>
      <c r="UUQ104" s="32"/>
      <c r="UUR104" s="32"/>
      <c r="UUS104" s="32"/>
      <c r="UUT104" s="32"/>
      <c r="UUU104" s="32"/>
      <c r="UUV104" s="32"/>
      <c r="UUW104" s="32"/>
      <c r="UUX104" s="32"/>
      <c r="UUY104" s="32"/>
      <c r="UUZ104" s="32"/>
      <c r="UVA104" s="31"/>
      <c r="UVB104" s="32"/>
      <c r="UVC104" s="32"/>
      <c r="UVD104" s="32"/>
      <c r="UVE104" s="32"/>
      <c r="UVF104" s="32"/>
      <c r="UVG104" s="32"/>
      <c r="UVH104" s="32"/>
      <c r="UVI104" s="32"/>
      <c r="UVJ104" s="32"/>
      <c r="UVK104" s="32"/>
      <c r="UVL104" s="32"/>
      <c r="UVM104" s="32"/>
      <c r="UVN104" s="32"/>
      <c r="UVO104" s="32"/>
      <c r="UVP104" s="32"/>
      <c r="UVQ104" s="32"/>
      <c r="UVR104" s="32"/>
      <c r="UVS104" s="32"/>
      <c r="UVT104" s="32"/>
      <c r="UVU104" s="32"/>
      <c r="UVV104" s="32"/>
      <c r="UVW104" s="32"/>
      <c r="UVX104" s="32"/>
      <c r="UVY104" s="32"/>
      <c r="UVZ104" s="32"/>
      <c r="UWA104" s="31"/>
      <c r="UWB104" s="32"/>
      <c r="UWC104" s="32"/>
      <c r="UWD104" s="32"/>
      <c r="UWE104" s="32"/>
      <c r="UWF104" s="32"/>
      <c r="UWG104" s="32"/>
      <c r="UWH104" s="32"/>
      <c r="UWI104" s="32"/>
      <c r="UWJ104" s="32"/>
      <c r="UWK104" s="32"/>
      <c r="UWL104" s="32"/>
      <c r="UWM104" s="32"/>
      <c r="UWN104" s="32"/>
      <c r="UWO104" s="32"/>
      <c r="UWP104" s="32"/>
      <c r="UWQ104" s="32"/>
      <c r="UWR104" s="32"/>
      <c r="UWS104" s="32"/>
      <c r="UWT104" s="32"/>
      <c r="UWU104" s="32"/>
      <c r="UWV104" s="32"/>
      <c r="UWW104" s="32"/>
      <c r="UWX104" s="32"/>
      <c r="UWY104" s="32"/>
      <c r="UWZ104" s="32"/>
      <c r="UXA104" s="31"/>
      <c r="UXB104" s="32"/>
      <c r="UXC104" s="32"/>
      <c r="UXD104" s="32"/>
      <c r="UXE104" s="32"/>
      <c r="UXF104" s="32"/>
      <c r="UXG104" s="32"/>
      <c r="UXH104" s="32"/>
      <c r="UXI104" s="32"/>
      <c r="UXJ104" s="32"/>
      <c r="UXK104" s="32"/>
      <c r="UXL104" s="32"/>
      <c r="UXM104" s="32"/>
      <c r="UXN104" s="32"/>
      <c r="UXO104" s="32"/>
      <c r="UXP104" s="32"/>
      <c r="UXQ104" s="32"/>
      <c r="UXR104" s="32"/>
      <c r="UXS104" s="32"/>
      <c r="UXT104" s="32"/>
      <c r="UXU104" s="32"/>
      <c r="UXV104" s="32"/>
      <c r="UXW104" s="32"/>
      <c r="UXX104" s="32"/>
      <c r="UXY104" s="32"/>
      <c r="UXZ104" s="32"/>
      <c r="UYA104" s="31"/>
      <c r="UYB104" s="32"/>
      <c r="UYC104" s="32"/>
      <c r="UYD104" s="32"/>
      <c r="UYE104" s="32"/>
      <c r="UYF104" s="32"/>
      <c r="UYG104" s="32"/>
      <c r="UYH104" s="32"/>
      <c r="UYI104" s="32"/>
      <c r="UYJ104" s="32"/>
      <c r="UYK104" s="32"/>
      <c r="UYL104" s="32"/>
      <c r="UYM104" s="32"/>
      <c r="UYN104" s="32"/>
      <c r="UYO104" s="32"/>
      <c r="UYP104" s="32"/>
      <c r="UYQ104" s="32"/>
      <c r="UYR104" s="32"/>
      <c r="UYS104" s="32"/>
      <c r="UYT104" s="32"/>
      <c r="UYU104" s="32"/>
      <c r="UYV104" s="32"/>
      <c r="UYW104" s="32"/>
      <c r="UYX104" s="32"/>
      <c r="UYY104" s="32"/>
      <c r="UYZ104" s="32"/>
      <c r="UZA104" s="31"/>
      <c r="UZB104" s="32"/>
      <c r="UZC104" s="32"/>
      <c r="UZD104" s="32"/>
      <c r="UZE104" s="32"/>
      <c r="UZF104" s="32"/>
      <c r="UZG104" s="32"/>
      <c r="UZH104" s="32"/>
      <c r="UZI104" s="32"/>
      <c r="UZJ104" s="32"/>
      <c r="UZK104" s="32"/>
      <c r="UZL104" s="32"/>
      <c r="UZM104" s="32"/>
      <c r="UZN104" s="32"/>
      <c r="UZO104" s="32"/>
      <c r="UZP104" s="32"/>
      <c r="UZQ104" s="32"/>
      <c r="UZR104" s="32"/>
      <c r="UZS104" s="32"/>
      <c r="UZT104" s="32"/>
      <c r="UZU104" s="32"/>
      <c r="UZV104" s="32"/>
      <c r="UZW104" s="32"/>
      <c r="UZX104" s="32"/>
      <c r="UZY104" s="32"/>
      <c r="UZZ104" s="32"/>
      <c r="VAA104" s="31"/>
      <c r="VAB104" s="32"/>
      <c r="VAC104" s="32"/>
      <c r="VAD104" s="32"/>
      <c r="VAE104" s="32"/>
      <c r="VAF104" s="32"/>
      <c r="VAG104" s="32"/>
      <c r="VAH104" s="32"/>
      <c r="VAI104" s="32"/>
      <c r="VAJ104" s="32"/>
      <c r="VAK104" s="32"/>
      <c r="VAL104" s="32"/>
      <c r="VAM104" s="32"/>
      <c r="VAN104" s="32"/>
      <c r="VAO104" s="32"/>
      <c r="VAP104" s="32"/>
      <c r="VAQ104" s="32"/>
      <c r="VAR104" s="32"/>
      <c r="VAS104" s="32"/>
      <c r="VAT104" s="32"/>
      <c r="VAU104" s="32"/>
      <c r="VAV104" s="32"/>
      <c r="VAW104" s="32"/>
      <c r="VAX104" s="32"/>
      <c r="VAY104" s="32"/>
      <c r="VAZ104" s="32"/>
      <c r="VBA104" s="31"/>
      <c r="VBB104" s="32"/>
      <c r="VBC104" s="32"/>
      <c r="VBD104" s="32"/>
      <c r="VBE104" s="32"/>
      <c r="VBF104" s="32"/>
      <c r="VBG104" s="32"/>
      <c r="VBH104" s="32"/>
      <c r="VBI104" s="32"/>
      <c r="VBJ104" s="32"/>
      <c r="VBK104" s="32"/>
      <c r="VBL104" s="32"/>
      <c r="VBM104" s="32"/>
      <c r="VBN104" s="32"/>
      <c r="VBO104" s="32"/>
      <c r="VBP104" s="32"/>
      <c r="VBQ104" s="32"/>
      <c r="VBR104" s="32"/>
      <c r="VBS104" s="32"/>
      <c r="VBT104" s="32"/>
      <c r="VBU104" s="32"/>
      <c r="VBV104" s="32"/>
      <c r="VBW104" s="32"/>
      <c r="VBX104" s="32"/>
      <c r="VBY104" s="32"/>
      <c r="VBZ104" s="32"/>
      <c r="VCA104" s="31"/>
      <c r="VCB104" s="32"/>
      <c r="VCC104" s="32"/>
      <c r="VCD104" s="32"/>
      <c r="VCE104" s="32"/>
      <c r="VCF104" s="32"/>
      <c r="VCG104" s="32"/>
      <c r="VCH104" s="32"/>
      <c r="VCI104" s="32"/>
      <c r="VCJ104" s="32"/>
      <c r="VCK104" s="32"/>
      <c r="VCL104" s="32"/>
      <c r="VCM104" s="32"/>
      <c r="VCN104" s="32"/>
      <c r="VCO104" s="32"/>
      <c r="VCP104" s="32"/>
      <c r="VCQ104" s="32"/>
      <c r="VCR104" s="32"/>
      <c r="VCS104" s="32"/>
      <c r="VCT104" s="32"/>
      <c r="VCU104" s="32"/>
      <c r="VCV104" s="32"/>
      <c r="VCW104" s="32"/>
      <c r="VCX104" s="32"/>
      <c r="VCY104" s="32"/>
      <c r="VCZ104" s="32"/>
      <c r="VDA104" s="31"/>
      <c r="VDB104" s="32"/>
      <c r="VDC104" s="32"/>
      <c r="VDD104" s="32"/>
      <c r="VDE104" s="32"/>
      <c r="VDF104" s="32"/>
      <c r="VDG104" s="32"/>
      <c r="VDH104" s="32"/>
      <c r="VDI104" s="32"/>
      <c r="VDJ104" s="32"/>
      <c r="VDK104" s="32"/>
      <c r="VDL104" s="32"/>
      <c r="VDM104" s="32"/>
      <c r="VDN104" s="32"/>
      <c r="VDO104" s="32"/>
      <c r="VDP104" s="32"/>
      <c r="VDQ104" s="32"/>
      <c r="VDR104" s="32"/>
      <c r="VDS104" s="32"/>
      <c r="VDT104" s="32"/>
      <c r="VDU104" s="32"/>
      <c r="VDV104" s="32"/>
      <c r="VDW104" s="32"/>
      <c r="VDX104" s="32"/>
      <c r="VDY104" s="32"/>
      <c r="VDZ104" s="32"/>
      <c r="VEA104" s="31"/>
      <c r="VEB104" s="32"/>
      <c r="VEC104" s="32"/>
      <c r="VED104" s="32"/>
      <c r="VEE104" s="32"/>
      <c r="VEF104" s="32"/>
      <c r="VEG104" s="32"/>
      <c r="VEH104" s="32"/>
      <c r="VEI104" s="32"/>
      <c r="VEJ104" s="32"/>
      <c r="VEK104" s="32"/>
      <c r="VEL104" s="32"/>
      <c r="VEM104" s="32"/>
      <c r="VEN104" s="32"/>
      <c r="VEO104" s="32"/>
      <c r="VEP104" s="32"/>
      <c r="VEQ104" s="32"/>
      <c r="VER104" s="32"/>
      <c r="VES104" s="32"/>
      <c r="VET104" s="32"/>
      <c r="VEU104" s="32"/>
      <c r="VEV104" s="32"/>
      <c r="VEW104" s="32"/>
      <c r="VEX104" s="32"/>
      <c r="VEY104" s="32"/>
      <c r="VEZ104" s="32"/>
      <c r="VFA104" s="31"/>
      <c r="VFB104" s="32"/>
      <c r="VFC104" s="32"/>
      <c r="VFD104" s="32"/>
      <c r="VFE104" s="32"/>
      <c r="VFF104" s="32"/>
      <c r="VFG104" s="32"/>
      <c r="VFH104" s="32"/>
      <c r="VFI104" s="32"/>
      <c r="VFJ104" s="32"/>
      <c r="VFK104" s="32"/>
      <c r="VFL104" s="32"/>
      <c r="VFM104" s="32"/>
      <c r="VFN104" s="32"/>
      <c r="VFO104" s="32"/>
      <c r="VFP104" s="32"/>
      <c r="VFQ104" s="32"/>
      <c r="VFR104" s="32"/>
      <c r="VFS104" s="32"/>
      <c r="VFT104" s="32"/>
      <c r="VFU104" s="32"/>
      <c r="VFV104" s="32"/>
      <c r="VFW104" s="32"/>
      <c r="VFX104" s="32"/>
      <c r="VFY104" s="32"/>
      <c r="VFZ104" s="32"/>
      <c r="VGA104" s="31"/>
      <c r="VGB104" s="32"/>
      <c r="VGC104" s="32"/>
      <c r="VGD104" s="32"/>
      <c r="VGE104" s="32"/>
      <c r="VGF104" s="32"/>
      <c r="VGG104" s="32"/>
      <c r="VGH104" s="32"/>
      <c r="VGI104" s="32"/>
      <c r="VGJ104" s="32"/>
      <c r="VGK104" s="32"/>
      <c r="VGL104" s="32"/>
      <c r="VGM104" s="32"/>
      <c r="VGN104" s="32"/>
      <c r="VGO104" s="32"/>
      <c r="VGP104" s="32"/>
      <c r="VGQ104" s="32"/>
      <c r="VGR104" s="32"/>
      <c r="VGS104" s="32"/>
      <c r="VGT104" s="32"/>
      <c r="VGU104" s="32"/>
      <c r="VGV104" s="32"/>
      <c r="VGW104" s="32"/>
      <c r="VGX104" s="32"/>
      <c r="VGY104" s="32"/>
      <c r="VGZ104" s="32"/>
      <c r="VHA104" s="31"/>
      <c r="VHB104" s="32"/>
      <c r="VHC104" s="32"/>
      <c r="VHD104" s="32"/>
      <c r="VHE104" s="32"/>
      <c r="VHF104" s="32"/>
      <c r="VHG104" s="32"/>
      <c r="VHH104" s="32"/>
      <c r="VHI104" s="32"/>
      <c r="VHJ104" s="32"/>
      <c r="VHK104" s="32"/>
      <c r="VHL104" s="32"/>
      <c r="VHM104" s="32"/>
      <c r="VHN104" s="32"/>
      <c r="VHO104" s="32"/>
      <c r="VHP104" s="32"/>
      <c r="VHQ104" s="32"/>
      <c r="VHR104" s="32"/>
      <c r="VHS104" s="32"/>
      <c r="VHT104" s="32"/>
      <c r="VHU104" s="32"/>
      <c r="VHV104" s="32"/>
      <c r="VHW104" s="32"/>
      <c r="VHX104" s="32"/>
      <c r="VHY104" s="32"/>
      <c r="VHZ104" s="32"/>
      <c r="VIA104" s="31"/>
      <c r="VIB104" s="32"/>
      <c r="VIC104" s="32"/>
      <c r="VID104" s="32"/>
      <c r="VIE104" s="32"/>
      <c r="VIF104" s="32"/>
      <c r="VIG104" s="32"/>
      <c r="VIH104" s="32"/>
      <c r="VII104" s="32"/>
      <c r="VIJ104" s="32"/>
      <c r="VIK104" s="32"/>
      <c r="VIL104" s="32"/>
      <c r="VIM104" s="32"/>
      <c r="VIN104" s="32"/>
      <c r="VIO104" s="32"/>
      <c r="VIP104" s="32"/>
      <c r="VIQ104" s="32"/>
      <c r="VIR104" s="32"/>
      <c r="VIS104" s="32"/>
      <c r="VIT104" s="32"/>
      <c r="VIU104" s="32"/>
      <c r="VIV104" s="32"/>
      <c r="VIW104" s="32"/>
      <c r="VIX104" s="32"/>
      <c r="VIY104" s="32"/>
      <c r="VIZ104" s="32"/>
      <c r="VJA104" s="31"/>
      <c r="VJB104" s="32"/>
      <c r="VJC104" s="32"/>
      <c r="VJD104" s="32"/>
      <c r="VJE104" s="32"/>
      <c r="VJF104" s="32"/>
      <c r="VJG104" s="32"/>
      <c r="VJH104" s="32"/>
      <c r="VJI104" s="32"/>
      <c r="VJJ104" s="32"/>
      <c r="VJK104" s="32"/>
      <c r="VJL104" s="32"/>
      <c r="VJM104" s="32"/>
      <c r="VJN104" s="32"/>
      <c r="VJO104" s="32"/>
      <c r="VJP104" s="32"/>
      <c r="VJQ104" s="32"/>
      <c r="VJR104" s="32"/>
      <c r="VJS104" s="32"/>
      <c r="VJT104" s="32"/>
      <c r="VJU104" s="32"/>
      <c r="VJV104" s="32"/>
      <c r="VJW104" s="32"/>
      <c r="VJX104" s="32"/>
      <c r="VJY104" s="32"/>
      <c r="VJZ104" s="32"/>
      <c r="VKA104" s="31"/>
      <c r="VKB104" s="32"/>
      <c r="VKC104" s="32"/>
      <c r="VKD104" s="32"/>
      <c r="VKE104" s="32"/>
      <c r="VKF104" s="32"/>
      <c r="VKG104" s="32"/>
      <c r="VKH104" s="32"/>
      <c r="VKI104" s="32"/>
      <c r="VKJ104" s="32"/>
      <c r="VKK104" s="32"/>
      <c r="VKL104" s="32"/>
      <c r="VKM104" s="32"/>
      <c r="VKN104" s="32"/>
      <c r="VKO104" s="32"/>
      <c r="VKP104" s="32"/>
      <c r="VKQ104" s="32"/>
      <c r="VKR104" s="32"/>
      <c r="VKS104" s="32"/>
      <c r="VKT104" s="32"/>
      <c r="VKU104" s="32"/>
      <c r="VKV104" s="32"/>
      <c r="VKW104" s="32"/>
      <c r="VKX104" s="32"/>
      <c r="VKY104" s="32"/>
      <c r="VKZ104" s="32"/>
      <c r="VLA104" s="31"/>
      <c r="VLB104" s="32"/>
      <c r="VLC104" s="32"/>
      <c r="VLD104" s="32"/>
      <c r="VLE104" s="32"/>
      <c r="VLF104" s="32"/>
      <c r="VLG104" s="32"/>
      <c r="VLH104" s="32"/>
      <c r="VLI104" s="32"/>
      <c r="VLJ104" s="32"/>
      <c r="VLK104" s="32"/>
      <c r="VLL104" s="32"/>
      <c r="VLM104" s="32"/>
      <c r="VLN104" s="32"/>
      <c r="VLO104" s="32"/>
      <c r="VLP104" s="32"/>
      <c r="VLQ104" s="32"/>
      <c r="VLR104" s="32"/>
      <c r="VLS104" s="32"/>
      <c r="VLT104" s="32"/>
      <c r="VLU104" s="32"/>
      <c r="VLV104" s="32"/>
      <c r="VLW104" s="32"/>
      <c r="VLX104" s="32"/>
      <c r="VLY104" s="32"/>
      <c r="VLZ104" s="32"/>
      <c r="VMA104" s="31"/>
      <c r="VMB104" s="32"/>
      <c r="VMC104" s="32"/>
      <c r="VMD104" s="32"/>
      <c r="VME104" s="32"/>
      <c r="VMF104" s="32"/>
      <c r="VMG104" s="32"/>
      <c r="VMH104" s="32"/>
      <c r="VMI104" s="32"/>
      <c r="VMJ104" s="32"/>
      <c r="VMK104" s="32"/>
      <c r="VML104" s="32"/>
      <c r="VMM104" s="32"/>
      <c r="VMN104" s="32"/>
      <c r="VMO104" s="32"/>
      <c r="VMP104" s="32"/>
      <c r="VMQ104" s="32"/>
      <c r="VMR104" s="32"/>
      <c r="VMS104" s="32"/>
      <c r="VMT104" s="32"/>
      <c r="VMU104" s="32"/>
      <c r="VMV104" s="32"/>
      <c r="VMW104" s="32"/>
      <c r="VMX104" s="32"/>
      <c r="VMY104" s="32"/>
      <c r="VMZ104" s="32"/>
      <c r="VNA104" s="31"/>
      <c r="VNB104" s="32"/>
      <c r="VNC104" s="32"/>
      <c r="VND104" s="32"/>
      <c r="VNE104" s="32"/>
      <c r="VNF104" s="32"/>
      <c r="VNG104" s="32"/>
      <c r="VNH104" s="32"/>
      <c r="VNI104" s="32"/>
      <c r="VNJ104" s="32"/>
      <c r="VNK104" s="32"/>
      <c r="VNL104" s="32"/>
      <c r="VNM104" s="32"/>
      <c r="VNN104" s="32"/>
      <c r="VNO104" s="32"/>
      <c r="VNP104" s="32"/>
      <c r="VNQ104" s="32"/>
      <c r="VNR104" s="32"/>
      <c r="VNS104" s="32"/>
      <c r="VNT104" s="32"/>
      <c r="VNU104" s="32"/>
      <c r="VNV104" s="32"/>
      <c r="VNW104" s="32"/>
      <c r="VNX104" s="32"/>
      <c r="VNY104" s="32"/>
      <c r="VNZ104" s="32"/>
      <c r="VOA104" s="31"/>
      <c r="VOB104" s="32"/>
      <c r="VOC104" s="32"/>
      <c r="VOD104" s="32"/>
      <c r="VOE104" s="32"/>
      <c r="VOF104" s="32"/>
      <c r="VOG104" s="32"/>
      <c r="VOH104" s="32"/>
      <c r="VOI104" s="32"/>
      <c r="VOJ104" s="32"/>
      <c r="VOK104" s="32"/>
      <c r="VOL104" s="32"/>
      <c r="VOM104" s="32"/>
      <c r="VON104" s="32"/>
      <c r="VOO104" s="32"/>
      <c r="VOP104" s="32"/>
      <c r="VOQ104" s="32"/>
      <c r="VOR104" s="32"/>
      <c r="VOS104" s="32"/>
      <c r="VOT104" s="32"/>
      <c r="VOU104" s="32"/>
      <c r="VOV104" s="32"/>
      <c r="VOW104" s="32"/>
      <c r="VOX104" s="32"/>
      <c r="VOY104" s="32"/>
      <c r="VOZ104" s="32"/>
      <c r="VPA104" s="31"/>
      <c r="VPB104" s="32"/>
      <c r="VPC104" s="32"/>
      <c r="VPD104" s="32"/>
      <c r="VPE104" s="32"/>
      <c r="VPF104" s="32"/>
      <c r="VPG104" s="32"/>
      <c r="VPH104" s="32"/>
      <c r="VPI104" s="32"/>
      <c r="VPJ104" s="32"/>
      <c r="VPK104" s="32"/>
      <c r="VPL104" s="32"/>
      <c r="VPM104" s="32"/>
      <c r="VPN104" s="32"/>
      <c r="VPO104" s="32"/>
      <c r="VPP104" s="32"/>
      <c r="VPQ104" s="32"/>
      <c r="VPR104" s="32"/>
      <c r="VPS104" s="32"/>
      <c r="VPT104" s="32"/>
      <c r="VPU104" s="32"/>
      <c r="VPV104" s="32"/>
      <c r="VPW104" s="32"/>
      <c r="VPX104" s="32"/>
      <c r="VPY104" s="32"/>
      <c r="VPZ104" s="32"/>
      <c r="VQA104" s="31"/>
      <c r="VQB104" s="32"/>
      <c r="VQC104" s="32"/>
      <c r="VQD104" s="32"/>
      <c r="VQE104" s="32"/>
      <c r="VQF104" s="32"/>
      <c r="VQG104" s="32"/>
      <c r="VQH104" s="32"/>
      <c r="VQI104" s="32"/>
      <c r="VQJ104" s="32"/>
      <c r="VQK104" s="32"/>
      <c r="VQL104" s="32"/>
      <c r="VQM104" s="32"/>
      <c r="VQN104" s="32"/>
      <c r="VQO104" s="32"/>
      <c r="VQP104" s="32"/>
      <c r="VQQ104" s="32"/>
      <c r="VQR104" s="32"/>
      <c r="VQS104" s="32"/>
      <c r="VQT104" s="32"/>
      <c r="VQU104" s="32"/>
      <c r="VQV104" s="32"/>
      <c r="VQW104" s="32"/>
      <c r="VQX104" s="32"/>
      <c r="VQY104" s="32"/>
      <c r="VQZ104" s="32"/>
      <c r="VRA104" s="31"/>
      <c r="VRB104" s="32"/>
      <c r="VRC104" s="32"/>
      <c r="VRD104" s="32"/>
      <c r="VRE104" s="32"/>
      <c r="VRF104" s="32"/>
      <c r="VRG104" s="32"/>
      <c r="VRH104" s="32"/>
      <c r="VRI104" s="32"/>
      <c r="VRJ104" s="32"/>
      <c r="VRK104" s="32"/>
      <c r="VRL104" s="32"/>
      <c r="VRM104" s="32"/>
      <c r="VRN104" s="32"/>
      <c r="VRO104" s="32"/>
      <c r="VRP104" s="32"/>
      <c r="VRQ104" s="32"/>
      <c r="VRR104" s="32"/>
      <c r="VRS104" s="32"/>
      <c r="VRT104" s="32"/>
      <c r="VRU104" s="32"/>
      <c r="VRV104" s="32"/>
      <c r="VRW104" s="32"/>
      <c r="VRX104" s="32"/>
      <c r="VRY104" s="32"/>
      <c r="VRZ104" s="32"/>
      <c r="VSA104" s="31"/>
      <c r="VSB104" s="32"/>
      <c r="VSC104" s="32"/>
      <c r="VSD104" s="32"/>
      <c r="VSE104" s="32"/>
      <c r="VSF104" s="32"/>
      <c r="VSG104" s="32"/>
      <c r="VSH104" s="32"/>
      <c r="VSI104" s="32"/>
      <c r="VSJ104" s="32"/>
      <c r="VSK104" s="32"/>
      <c r="VSL104" s="32"/>
      <c r="VSM104" s="32"/>
      <c r="VSN104" s="32"/>
      <c r="VSO104" s="32"/>
      <c r="VSP104" s="32"/>
      <c r="VSQ104" s="32"/>
      <c r="VSR104" s="32"/>
      <c r="VSS104" s="32"/>
      <c r="VST104" s="32"/>
      <c r="VSU104" s="32"/>
      <c r="VSV104" s="32"/>
      <c r="VSW104" s="32"/>
      <c r="VSX104" s="32"/>
      <c r="VSY104" s="32"/>
      <c r="VSZ104" s="32"/>
      <c r="VTA104" s="31"/>
      <c r="VTB104" s="32"/>
      <c r="VTC104" s="32"/>
      <c r="VTD104" s="32"/>
      <c r="VTE104" s="32"/>
      <c r="VTF104" s="32"/>
      <c r="VTG104" s="32"/>
      <c r="VTH104" s="32"/>
      <c r="VTI104" s="32"/>
      <c r="VTJ104" s="32"/>
      <c r="VTK104" s="32"/>
      <c r="VTL104" s="32"/>
      <c r="VTM104" s="32"/>
      <c r="VTN104" s="32"/>
      <c r="VTO104" s="32"/>
      <c r="VTP104" s="32"/>
      <c r="VTQ104" s="32"/>
      <c r="VTR104" s="32"/>
      <c r="VTS104" s="32"/>
      <c r="VTT104" s="32"/>
      <c r="VTU104" s="32"/>
      <c r="VTV104" s="32"/>
      <c r="VTW104" s="32"/>
      <c r="VTX104" s="32"/>
      <c r="VTY104" s="32"/>
      <c r="VTZ104" s="32"/>
      <c r="VUA104" s="31"/>
      <c r="VUB104" s="32"/>
      <c r="VUC104" s="32"/>
      <c r="VUD104" s="32"/>
      <c r="VUE104" s="32"/>
      <c r="VUF104" s="32"/>
      <c r="VUG104" s="32"/>
      <c r="VUH104" s="32"/>
      <c r="VUI104" s="32"/>
      <c r="VUJ104" s="32"/>
      <c r="VUK104" s="32"/>
      <c r="VUL104" s="32"/>
      <c r="VUM104" s="32"/>
      <c r="VUN104" s="32"/>
      <c r="VUO104" s="32"/>
      <c r="VUP104" s="32"/>
      <c r="VUQ104" s="32"/>
      <c r="VUR104" s="32"/>
      <c r="VUS104" s="32"/>
      <c r="VUT104" s="32"/>
      <c r="VUU104" s="32"/>
      <c r="VUV104" s="32"/>
      <c r="VUW104" s="32"/>
      <c r="VUX104" s="32"/>
      <c r="VUY104" s="32"/>
      <c r="VUZ104" s="32"/>
      <c r="VVA104" s="31"/>
      <c r="VVB104" s="32"/>
      <c r="VVC104" s="32"/>
      <c r="VVD104" s="32"/>
      <c r="VVE104" s="32"/>
      <c r="VVF104" s="32"/>
      <c r="VVG104" s="32"/>
      <c r="VVH104" s="32"/>
      <c r="VVI104" s="32"/>
      <c r="VVJ104" s="32"/>
      <c r="VVK104" s="32"/>
      <c r="VVL104" s="32"/>
      <c r="VVM104" s="32"/>
      <c r="VVN104" s="32"/>
      <c r="VVO104" s="32"/>
      <c r="VVP104" s="32"/>
      <c r="VVQ104" s="32"/>
      <c r="VVR104" s="32"/>
      <c r="VVS104" s="32"/>
      <c r="VVT104" s="32"/>
      <c r="VVU104" s="32"/>
      <c r="VVV104" s="32"/>
      <c r="VVW104" s="32"/>
      <c r="VVX104" s="32"/>
      <c r="VVY104" s="32"/>
      <c r="VVZ104" s="32"/>
      <c r="VWA104" s="31"/>
      <c r="VWB104" s="32"/>
      <c r="VWC104" s="32"/>
      <c r="VWD104" s="32"/>
      <c r="VWE104" s="32"/>
      <c r="VWF104" s="32"/>
      <c r="VWG104" s="32"/>
      <c r="VWH104" s="32"/>
      <c r="VWI104" s="32"/>
      <c r="VWJ104" s="32"/>
      <c r="VWK104" s="32"/>
      <c r="VWL104" s="32"/>
      <c r="VWM104" s="32"/>
      <c r="VWN104" s="32"/>
      <c r="VWO104" s="32"/>
      <c r="VWP104" s="32"/>
      <c r="VWQ104" s="32"/>
      <c r="VWR104" s="32"/>
      <c r="VWS104" s="32"/>
      <c r="VWT104" s="32"/>
      <c r="VWU104" s="32"/>
      <c r="VWV104" s="32"/>
      <c r="VWW104" s="32"/>
      <c r="VWX104" s="32"/>
      <c r="VWY104" s="32"/>
      <c r="VWZ104" s="32"/>
      <c r="VXA104" s="31"/>
      <c r="VXB104" s="32"/>
      <c r="VXC104" s="32"/>
      <c r="VXD104" s="32"/>
      <c r="VXE104" s="32"/>
      <c r="VXF104" s="32"/>
      <c r="VXG104" s="32"/>
      <c r="VXH104" s="32"/>
      <c r="VXI104" s="32"/>
      <c r="VXJ104" s="32"/>
      <c r="VXK104" s="32"/>
      <c r="VXL104" s="32"/>
      <c r="VXM104" s="32"/>
      <c r="VXN104" s="32"/>
      <c r="VXO104" s="32"/>
      <c r="VXP104" s="32"/>
      <c r="VXQ104" s="32"/>
      <c r="VXR104" s="32"/>
      <c r="VXS104" s="32"/>
      <c r="VXT104" s="32"/>
      <c r="VXU104" s="32"/>
      <c r="VXV104" s="32"/>
      <c r="VXW104" s="32"/>
      <c r="VXX104" s="32"/>
      <c r="VXY104" s="32"/>
      <c r="VXZ104" s="32"/>
      <c r="VYA104" s="31"/>
      <c r="VYB104" s="32"/>
      <c r="VYC104" s="32"/>
      <c r="VYD104" s="32"/>
      <c r="VYE104" s="32"/>
      <c r="VYF104" s="32"/>
      <c r="VYG104" s="32"/>
      <c r="VYH104" s="32"/>
      <c r="VYI104" s="32"/>
      <c r="VYJ104" s="32"/>
      <c r="VYK104" s="32"/>
      <c r="VYL104" s="32"/>
      <c r="VYM104" s="32"/>
      <c r="VYN104" s="32"/>
      <c r="VYO104" s="32"/>
      <c r="VYP104" s="32"/>
      <c r="VYQ104" s="32"/>
      <c r="VYR104" s="32"/>
      <c r="VYS104" s="32"/>
      <c r="VYT104" s="32"/>
      <c r="VYU104" s="32"/>
      <c r="VYV104" s="32"/>
      <c r="VYW104" s="32"/>
      <c r="VYX104" s="32"/>
      <c r="VYY104" s="32"/>
      <c r="VYZ104" s="32"/>
      <c r="VZA104" s="31"/>
      <c r="VZB104" s="32"/>
      <c r="VZC104" s="32"/>
      <c r="VZD104" s="32"/>
      <c r="VZE104" s="32"/>
      <c r="VZF104" s="32"/>
      <c r="VZG104" s="32"/>
      <c r="VZH104" s="32"/>
      <c r="VZI104" s="32"/>
      <c r="VZJ104" s="32"/>
      <c r="VZK104" s="32"/>
      <c r="VZL104" s="32"/>
      <c r="VZM104" s="32"/>
      <c r="VZN104" s="32"/>
      <c r="VZO104" s="32"/>
      <c r="VZP104" s="32"/>
      <c r="VZQ104" s="32"/>
      <c r="VZR104" s="32"/>
      <c r="VZS104" s="32"/>
      <c r="VZT104" s="32"/>
      <c r="VZU104" s="32"/>
      <c r="VZV104" s="32"/>
      <c r="VZW104" s="32"/>
      <c r="VZX104" s="32"/>
      <c r="VZY104" s="32"/>
      <c r="VZZ104" s="32"/>
      <c r="WAA104" s="31"/>
      <c r="WAB104" s="32"/>
      <c r="WAC104" s="32"/>
      <c r="WAD104" s="32"/>
      <c r="WAE104" s="32"/>
      <c r="WAF104" s="32"/>
      <c r="WAG104" s="32"/>
      <c r="WAH104" s="32"/>
      <c r="WAI104" s="32"/>
      <c r="WAJ104" s="32"/>
      <c r="WAK104" s="32"/>
      <c r="WAL104" s="32"/>
      <c r="WAM104" s="32"/>
      <c r="WAN104" s="32"/>
      <c r="WAO104" s="32"/>
      <c r="WAP104" s="32"/>
      <c r="WAQ104" s="32"/>
      <c r="WAR104" s="32"/>
      <c r="WAS104" s="32"/>
      <c r="WAT104" s="32"/>
      <c r="WAU104" s="32"/>
      <c r="WAV104" s="32"/>
      <c r="WAW104" s="32"/>
      <c r="WAX104" s="32"/>
      <c r="WAY104" s="32"/>
      <c r="WAZ104" s="32"/>
      <c r="WBA104" s="31"/>
      <c r="WBB104" s="32"/>
      <c r="WBC104" s="32"/>
      <c r="WBD104" s="32"/>
      <c r="WBE104" s="32"/>
      <c r="WBF104" s="32"/>
      <c r="WBG104" s="32"/>
      <c r="WBH104" s="32"/>
      <c r="WBI104" s="32"/>
      <c r="WBJ104" s="32"/>
      <c r="WBK104" s="32"/>
      <c r="WBL104" s="32"/>
      <c r="WBM104" s="32"/>
      <c r="WBN104" s="32"/>
      <c r="WBO104" s="32"/>
      <c r="WBP104" s="32"/>
      <c r="WBQ104" s="32"/>
      <c r="WBR104" s="32"/>
      <c r="WBS104" s="32"/>
      <c r="WBT104" s="32"/>
      <c r="WBU104" s="32"/>
      <c r="WBV104" s="32"/>
      <c r="WBW104" s="32"/>
      <c r="WBX104" s="32"/>
      <c r="WBY104" s="32"/>
      <c r="WBZ104" s="32"/>
      <c r="WCA104" s="31"/>
      <c r="WCB104" s="32"/>
      <c r="WCC104" s="32"/>
      <c r="WCD104" s="32"/>
      <c r="WCE104" s="32"/>
      <c r="WCF104" s="32"/>
      <c r="WCG104" s="32"/>
      <c r="WCH104" s="32"/>
      <c r="WCI104" s="32"/>
      <c r="WCJ104" s="32"/>
      <c r="WCK104" s="32"/>
      <c r="WCL104" s="32"/>
      <c r="WCM104" s="32"/>
      <c r="WCN104" s="32"/>
      <c r="WCO104" s="32"/>
      <c r="WCP104" s="32"/>
      <c r="WCQ104" s="32"/>
      <c r="WCR104" s="32"/>
      <c r="WCS104" s="32"/>
      <c r="WCT104" s="32"/>
      <c r="WCU104" s="32"/>
      <c r="WCV104" s="32"/>
      <c r="WCW104" s="32"/>
      <c r="WCX104" s="32"/>
      <c r="WCY104" s="32"/>
      <c r="WCZ104" s="32"/>
      <c r="WDA104" s="31"/>
      <c r="WDB104" s="32"/>
      <c r="WDC104" s="32"/>
      <c r="WDD104" s="32"/>
      <c r="WDE104" s="32"/>
      <c r="WDF104" s="32"/>
      <c r="WDG104" s="32"/>
      <c r="WDH104" s="32"/>
      <c r="WDI104" s="32"/>
      <c r="WDJ104" s="32"/>
      <c r="WDK104" s="32"/>
      <c r="WDL104" s="32"/>
      <c r="WDM104" s="32"/>
      <c r="WDN104" s="32"/>
      <c r="WDO104" s="32"/>
      <c r="WDP104" s="32"/>
      <c r="WDQ104" s="32"/>
      <c r="WDR104" s="32"/>
      <c r="WDS104" s="32"/>
      <c r="WDT104" s="32"/>
      <c r="WDU104" s="32"/>
      <c r="WDV104" s="32"/>
      <c r="WDW104" s="32"/>
      <c r="WDX104" s="32"/>
      <c r="WDY104" s="32"/>
      <c r="WDZ104" s="32"/>
      <c r="WEA104" s="31"/>
      <c r="WEB104" s="32"/>
      <c r="WEC104" s="32"/>
      <c r="WED104" s="32"/>
      <c r="WEE104" s="32"/>
      <c r="WEF104" s="32"/>
      <c r="WEG104" s="32"/>
      <c r="WEH104" s="32"/>
      <c r="WEI104" s="32"/>
      <c r="WEJ104" s="32"/>
      <c r="WEK104" s="32"/>
      <c r="WEL104" s="32"/>
      <c r="WEM104" s="32"/>
      <c r="WEN104" s="32"/>
      <c r="WEO104" s="32"/>
      <c r="WEP104" s="32"/>
      <c r="WEQ104" s="32"/>
      <c r="WER104" s="32"/>
      <c r="WES104" s="32"/>
      <c r="WET104" s="32"/>
      <c r="WEU104" s="32"/>
      <c r="WEV104" s="32"/>
      <c r="WEW104" s="32"/>
      <c r="WEX104" s="32"/>
      <c r="WEY104" s="32"/>
      <c r="WEZ104" s="32"/>
      <c r="WFA104" s="31"/>
      <c r="WFB104" s="32"/>
      <c r="WFC104" s="32"/>
      <c r="WFD104" s="32"/>
      <c r="WFE104" s="32"/>
      <c r="WFF104" s="32"/>
      <c r="WFG104" s="32"/>
      <c r="WFH104" s="32"/>
      <c r="WFI104" s="32"/>
      <c r="WFJ104" s="32"/>
      <c r="WFK104" s="32"/>
      <c r="WFL104" s="32"/>
      <c r="WFM104" s="32"/>
      <c r="WFN104" s="32"/>
      <c r="WFO104" s="32"/>
      <c r="WFP104" s="32"/>
      <c r="WFQ104" s="32"/>
      <c r="WFR104" s="32"/>
      <c r="WFS104" s="32"/>
      <c r="WFT104" s="32"/>
      <c r="WFU104" s="32"/>
      <c r="WFV104" s="32"/>
      <c r="WFW104" s="32"/>
      <c r="WFX104" s="32"/>
      <c r="WFY104" s="32"/>
      <c r="WFZ104" s="32"/>
      <c r="WGA104" s="31"/>
      <c r="WGB104" s="32"/>
      <c r="WGC104" s="32"/>
      <c r="WGD104" s="32"/>
      <c r="WGE104" s="32"/>
      <c r="WGF104" s="32"/>
      <c r="WGG104" s="32"/>
      <c r="WGH104" s="32"/>
      <c r="WGI104" s="32"/>
      <c r="WGJ104" s="32"/>
      <c r="WGK104" s="32"/>
      <c r="WGL104" s="32"/>
      <c r="WGM104" s="32"/>
      <c r="WGN104" s="32"/>
      <c r="WGO104" s="32"/>
      <c r="WGP104" s="32"/>
      <c r="WGQ104" s="32"/>
      <c r="WGR104" s="32"/>
      <c r="WGS104" s="32"/>
      <c r="WGT104" s="32"/>
      <c r="WGU104" s="32"/>
      <c r="WGV104" s="32"/>
      <c r="WGW104" s="32"/>
      <c r="WGX104" s="32"/>
      <c r="WGY104" s="32"/>
      <c r="WGZ104" s="32"/>
      <c r="WHA104" s="31"/>
      <c r="WHB104" s="32"/>
      <c r="WHC104" s="32"/>
      <c r="WHD104" s="32"/>
      <c r="WHE104" s="32"/>
      <c r="WHF104" s="32"/>
      <c r="WHG104" s="32"/>
      <c r="WHH104" s="32"/>
      <c r="WHI104" s="32"/>
      <c r="WHJ104" s="32"/>
      <c r="WHK104" s="32"/>
      <c r="WHL104" s="32"/>
      <c r="WHM104" s="32"/>
      <c r="WHN104" s="32"/>
      <c r="WHO104" s="32"/>
      <c r="WHP104" s="32"/>
      <c r="WHQ104" s="32"/>
      <c r="WHR104" s="32"/>
      <c r="WHS104" s="32"/>
      <c r="WHT104" s="32"/>
      <c r="WHU104" s="32"/>
      <c r="WHV104" s="32"/>
      <c r="WHW104" s="32"/>
      <c r="WHX104" s="32"/>
      <c r="WHY104" s="32"/>
      <c r="WHZ104" s="32"/>
      <c r="WIA104" s="31"/>
      <c r="WIB104" s="32"/>
      <c r="WIC104" s="32"/>
      <c r="WID104" s="32"/>
      <c r="WIE104" s="32"/>
      <c r="WIF104" s="32"/>
      <c r="WIG104" s="32"/>
      <c r="WIH104" s="32"/>
      <c r="WII104" s="32"/>
      <c r="WIJ104" s="32"/>
      <c r="WIK104" s="32"/>
      <c r="WIL104" s="32"/>
      <c r="WIM104" s="32"/>
      <c r="WIN104" s="32"/>
      <c r="WIO104" s="32"/>
      <c r="WIP104" s="32"/>
      <c r="WIQ104" s="32"/>
      <c r="WIR104" s="32"/>
      <c r="WIS104" s="32"/>
      <c r="WIT104" s="32"/>
      <c r="WIU104" s="32"/>
      <c r="WIV104" s="32"/>
      <c r="WIW104" s="32"/>
      <c r="WIX104" s="32"/>
      <c r="WIY104" s="32"/>
      <c r="WIZ104" s="32"/>
      <c r="WJA104" s="31"/>
      <c r="WJB104" s="32"/>
      <c r="WJC104" s="32"/>
      <c r="WJD104" s="32"/>
      <c r="WJE104" s="32"/>
      <c r="WJF104" s="32"/>
      <c r="WJG104" s="32"/>
      <c r="WJH104" s="32"/>
      <c r="WJI104" s="32"/>
      <c r="WJJ104" s="32"/>
      <c r="WJK104" s="32"/>
      <c r="WJL104" s="32"/>
      <c r="WJM104" s="32"/>
      <c r="WJN104" s="32"/>
      <c r="WJO104" s="32"/>
      <c r="WJP104" s="32"/>
      <c r="WJQ104" s="32"/>
      <c r="WJR104" s="32"/>
      <c r="WJS104" s="32"/>
      <c r="WJT104" s="32"/>
      <c r="WJU104" s="32"/>
      <c r="WJV104" s="32"/>
      <c r="WJW104" s="32"/>
      <c r="WJX104" s="32"/>
      <c r="WJY104" s="32"/>
      <c r="WJZ104" s="32"/>
      <c r="WKA104" s="31"/>
      <c r="WKB104" s="32"/>
      <c r="WKC104" s="32"/>
      <c r="WKD104" s="32"/>
      <c r="WKE104" s="32"/>
      <c r="WKF104" s="32"/>
      <c r="WKG104" s="32"/>
      <c r="WKH104" s="32"/>
      <c r="WKI104" s="32"/>
      <c r="WKJ104" s="32"/>
      <c r="WKK104" s="32"/>
      <c r="WKL104" s="32"/>
      <c r="WKM104" s="32"/>
      <c r="WKN104" s="32"/>
      <c r="WKO104" s="32"/>
      <c r="WKP104" s="32"/>
      <c r="WKQ104" s="32"/>
      <c r="WKR104" s="32"/>
      <c r="WKS104" s="32"/>
      <c r="WKT104" s="32"/>
      <c r="WKU104" s="32"/>
      <c r="WKV104" s="32"/>
      <c r="WKW104" s="32"/>
      <c r="WKX104" s="32"/>
      <c r="WKY104" s="32"/>
      <c r="WKZ104" s="32"/>
      <c r="WLA104" s="31"/>
      <c r="WLB104" s="32"/>
      <c r="WLC104" s="32"/>
      <c r="WLD104" s="32"/>
      <c r="WLE104" s="32"/>
      <c r="WLF104" s="32"/>
      <c r="WLG104" s="32"/>
      <c r="WLH104" s="32"/>
      <c r="WLI104" s="32"/>
      <c r="WLJ104" s="32"/>
      <c r="WLK104" s="32"/>
      <c r="WLL104" s="32"/>
      <c r="WLM104" s="32"/>
      <c r="WLN104" s="32"/>
      <c r="WLO104" s="32"/>
      <c r="WLP104" s="32"/>
      <c r="WLQ104" s="32"/>
      <c r="WLR104" s="32"/>
      <c r="WLS104" s="32"/>
      <c r="WLT104" s="32"/>
      <c r="WLU104" s="32"/>
      <c r="WLV104" s="32"/>
      <c r="WLW104" s="32"/>
      <c r="WLX104" s="32"/>
      <c r="WLY104" s="32"/>
      <c r="WLZ104" s="32"/>
      <c r="WMA104" s="31"/>
      <c r="WMB104" s="32"/>
      <c r="WMC104" s="32"/>
      <c r="WMD104" s="32"/>
      <c r="WME104" s="32"/>
      <c r="WMF104" s="32"/>
      <c r="WMG104" s="32"/>
      <c r="WMH104" s="32"/>
      <c r="WMI104" s="32"/>
      <c r="WMJ104" s="32"/>
      <c r="WMK104" s="32"/>
      <c r="WML104" s="32"/>
      <c r="WMM104" s="32"/>
      <c r="WMN104" s="32"/>
      <c r="WMO104" s="32"/>
      <c r="WMP104" s="32"/>
      <c r="WMQ104" s="32"/>
      <c r="WMR104" s="32"/>
      <c r="WMS104" s="32"/>
      <c r="WMT104" s="32"/>
      <c r="WMU104" s="32"/>
      <c r="WMV104" s="32"/>
      <c r="WMW104" s="32"/>
      <c r="WMX104" s="32"/>
      <c r="WMY104" s="32"/>
      <c r="WMZ104" s="32"/>
      <c r="WNA104" s="31"/>
      <c r="WNB104" s="32"/>
      <c r="WNC104" s="32"/>
      <c r="WND104" s="32"/>
      <c r="WNE104" s="32"/>
      <c r="WNF104" s="32"/>
      <c r="WNG104" s="32"/>
      <c r="WNH104" s="32"/>
      <c r="WNI104" s="32"/>
      <c r="WNJ104" s="32"/>
      <c r="WNK104" s="32"/>
      <c r="WNL104" s="32"/>
      <c r="WNM104" s="32"/>
      <c r="WNN104" s="32"/>
      <c r="WNO104" s="32"/>
      <c r="WNP104" s="32"/>
      <c r="WNQ104" s="32"/>
      <c r="WNR104" s="32"/>
      <c r="WNS104" s="32"/>
      <c r="WNT104" s="32"/>
      <c r="WNU104" s="32"/>
      <c r="WNV104" s="32"/>
      <c r="WNW104" s="32"/>
      <c r="WNX104" s="32"/>
      <c r="WNY104" s="32"/>
      <c r="WNZ104" s="32"/>
      <c r="WOA104" s="31"/>
      <c r="WOB104" s="32"/>
      <c r="WOC104" s="32"/>
      <c r="WOD104" s="32"/>
      <c r="WOE104" s="32"/>
      <c r="WOF104" s="32"/>
      <c r="WOG104" s="32"/>
      <c r="WOH104" s="32"/>
      <c r="WOI104" s="32"/>
      <c r="WOJ104" s="32"/>
      <c r="WOK104" s="32"/>
      <c r="WOL104" s="32"/>
      <c r="WOM104" s="32"/>
      <c r="WON104" s="32"/>
      <c r="WOO104" s="32"/>
      <c r="WOP104" s="32"/>
      <c r="WOQ104" s="32"/>
      <c r="WOR104" s="32"/>
      <c r="WOS104" s="32"/>
      <c r="WOT104" s="32"/>
      <c r="WOU104" s="32"/>
      <c r="WOV104" s="32"/>
      <c r="WOW104" s="32"/>
      <c r="WOX104" s="32"/>
      <c r="WOY104" s="32"/>
      <c r="WOZ104" s="32"/>
      <c r="WPA104" s="31"/>
      <c r="WPB104" s="32"/>
      <c r="WPC104" s="32"/>
      <c r="WPD104" s="32"/>
      <c r="WPE104" s="32"/>
      <c r="WPF104" s="32"/>
      <c r="WPG104" s="32"/>
      <c r="WPH104" s="32"/>
      <c r="WPI104" s="32"/>
      <c r="WPJ104" s="32"/>
      <c r="WPK104" s="32"/>
      <c r="WPL104" s="32"/>
      <c r="WPM104" s="32"/>
      <c r="WPN104" s="32"/>
      <c r="WPO104" s="32"/>
      <c r="WPP104" s="32"/>
      <c r="WPQ104" s="32"/>
      <c r="WPR104" s="32"/>
      <c r="WPS104" s="32"/>
      <c r="WPT104" s="32"/>
      <c r="WPU104" s="32"/>
      <c r="WPV104" s="32"/>
      <c r="WPW104" s="32"/>
      <c r="WPX104" s="32"/>
      <c r="WPY104" s="32"/>
      <c r="WPZ104" s="32"/>
      <c r="WQA104" s="31"/>
      <c r="WQB104" s="32"/>
      <c r="WQC104" s="32"/>
      <c r="WQD104" s="32"/>
      <c r="WQE104" s="32"/>
      <c r="WQF104" s="32"/>
      <c r="WQG104" s="32"/>
      <c r="WQH104" s="32"/>
      <c r="WQI104" s="32"/>
      <c r="WQJ104" s="32"/>
      <c r="WQK104" s="32"/>
      <c r="WQL104" s="32"/>
      <c r="WQM104" s="32"/>
      <c r="WQN104" s="32"/>
      <c r="WQO104" s="32"/>
      <c r="WQP104" s="32"/>
      <c r="WQQ104" s="32"/>
      <c r="WQR104" s="32"/>
      <c r="WQS104" s="32"/>
      <c r="WQT104" s="32"/>
      <c r="WQU104" s="32"/>
      <c r="WQV104" s="32"/>
      <c r="WQW104" s="32"/>
      <c r="WQX104" s="32"/>
      <c r="WQY104" s="32"/>
      <c r="WQZ104" s="32"/>
      <c r="WRA104" s="31"/>
      <c r="WRB104" s="32"/>
      <c r="WRC104" s="32"/>
      <c r="WRD104" s="32"/>
      <c r="WRE104" s="32"/>
      <c r="WRF104" s="32"/>
      <c r="WRG104" s="32"/>
      <c r="WRH104" s="32"/>
      <c r="WRI104" s="32"/>
      <c r="WRJ104" s="32"/>
      <c r="WRK104" s="32"/>
      <c r="WRL104" s="32"/>
      <c r="WRM104" s="32"/>
      <c r="WRN104" s="32"/>
      <c r="WRO104" s="32"/>
      <c r="WRP104" s="32"/>
      <c r="WRQ104" s="32"/>
      <c r="WRR104" s="32"/>
      <c r="WRS104" s="32"/>
      <c r="WRT104" s="32"/>
      <c r="WRU104" s="32"/>
      <c r="WRV104" s="32"/>
      <c r="WRW104" s="32"/>
      <c r="WRX104" s="32"/>
      <c r="WRY104" s="32"/>
      <c r="WRZ104" s="32"/>
      <c r="WSA104" s="31"/>
      <c r="WSB104" s="32"/>
      <c r="WSC104" s="32"/>
      <c r="WSD104" s="32"/>
      <c r="WSE104" s="32"/>
      <c r="WSF104" s="32"/>
      <c r="WSG104" s="32"/>
      <c r="WSH104" s="32"/>
      <c r="WSI104" s="32"/>
      <c r="WSJ104" s="32"/>
      <c r="WSK104" s="32"/>
      <c r="WSL104" s="32"/>
      <c r="WSM104" s="32"/>
      <c r="WSN104" s="32"/>
      <c r="WSO104" s="32"/>
      <c r="WSP104" s="32"/>
      <c r="WSQ104" s="32"/>
      <c r="WSR104" s="32"/>
      <c r="WSS104" s="32"/>
      <c r="WST104" s="32"/>
      <c r="WSU104" s="32"/>
      <c r="WSV104" s="32"/>
      <c r="WSW104" s="32"/>
      <c r="WSX104" s="32"/>
      <c r="WSY104" s="32"/>
      <c r="WSZ104" s="32"/>
      <c r="WTA104" s="31"/>
      <c r="WTB104" s="32"/>
      <c r="WTC104" s="32"/>
      <c r="WTD104" s="32"/>
      <c r="WTE104" s="32"/>
      <c r="WTF104" s="32"/>
      <c r="WTG104" s="32"/>
      <c r="WTH104" s="32"/>
      <c r="WTI104" s="32"/>
      <c r="WTJ104" s="32"/>
      <c r="WTK104" s="32"/>
      <c r="WTL104" s="32"/>
      <c r="WTM104" s="32"/>
      <c r="WTN104" s="32"/>
      <c r="WTO104" s="32"/>
      <c r="WTP104" s="32"/>
      <c r="WTQ104" s="32"/>
      <c r="WTR104" s="32"/>
      <c r="WTS104" s="32"/>
      <c r="WTT104" s="32"/>
      <c r="WTU104" s="32"/>
      <c r="WTV104" s="32"/>
      <c r="WTW104" s="32"/>
      <c r="WTX104" s="32"/>
      <c r="WTY104" s="32"/>
      <c r="WTZ104" s="32"/>
      <c r="WUA104" s="31"/>
      <c r="WUB104" s="32"/>
      <c r="WUC104" s="32"/>
      <c r="WUD104" s="32"/>
      <c r="WUE104" s="32"/>
      <c r="WUF104" s="32"/>
      <c r="WUG104" s="32"/>
      <c r="WUH104" s="32"/>
      <c r="WUI104" s="32"/>
      <c r="WUJ104" s="32"/>
      <c r="WUK104" s="32"/>
      <c r="WUL104" s="32"/>
      <c r="WUM104" s="32"/>
      <c r="WUN104" s="32"/>
      <c r="WUO104" s="32"/>
      <c r="WUP104" s="32"/>
      <c r="WUQ104" s="32"/>
      <c r="WUR104" s="32"/>
      <c r="WUS104" s="32"/>
      <c r="WUT104" s="32"/>
      <c r="WUU104" s="32"/>
      <c r="WUV104" s="32"/>
      <c r="WUW104" s="32"/>
      <c r="WUX104" s="32"/>
      <c r="WUY104" s="32"/>
      <c r="WUZ104" s="32"/>
      <c r="WVA104" s="31"/>
      <c r="WVB104" s="32"/>
      <c r="WVC104" s="32"/>
      <c r="WVD104" s="32"/>
      <c r="WVE104" s="32"/>
      <c r="WVF104" s="32"/>
      <c r="WVG104" s="32"/>
      <c r="WVH104" s="32"/>
      <c r="WVI104" s="32"/>
      <c r="WVJ104" s="32"/>
      <c r="WVK104" s="32"/>
      <c r="WVL104" s="32"/>
      <c r="WVM104" s="32"/>
      <c r="WVN104" s="32"/>
      <c r="WVO104" s="32"/>
      <c r="WVP104" s="32"/>
      <c r="WVQ104" s="32"/>
      <c r="WVR104" s="32"/>
      <c r="WVS104" s="32"/>
      <c r="WVT104" s="32"/>
      <c r="WVU104" s="32"/>
      <c r="WVV104" s="32"/>
      <c r="WVW104" s="32"/>
      <c r="WVX104" s="32"/>
      <c r="WVY104" s="32"/>
      <c r="WVZ104" s="32"/>
      <c r="WWA104" s="31"/>
      <c r="WWB104" s="32"/>
      <c r="WWC104" s="32"/>
      <c r="WWD104" s="32"/>
      <c r="WWE104" s="32"/>
      <c r="WWF104" s="32"/>
      <c r="WWG104" s="32"/>
      <c r="WWH104" s="32"/>
      <c r="WWI104" s="32"/>
      <c r="WWJ104" s="32"/>
      <c r="WWK104" s="32"/>
      <c r="WWL104" s="32"/>
      <c r="WWM104" s="32"/>
      <c r="WWN104" s="32"/>
      <c r="WWO104" s="32"/>
      <c r="WWP104" s="32"/>
      <c r="WWQ104" s="32"/>
      <c r="WWR104" s="32"/>
      <c r="WWS104" s="32"/>
      <c r="WWT104" s="32"/>
      <c r="WWU104" s="32"/>
      <c r="WWV104" s="32"/>
      <c r="WWW104" s="32"/>
      <c r="WWX104" s="32"/>
      <c r="WWY104" s="32"/>
      <c r="WWZ104" s="32"/>
      <c r="WXA104" s="31"/>
      <c r="WXB104" s="32"/>
      <c r="WXC104" s="32"/>
      <c r="WXD104" s="32"/>
      <c r="WXE104" s="32"/>
      <c r="WXF104" s="32"/>
      <c r="WXG104" s="32"/>
      <c r="WXH104" s="32"/>
      <c r="WXI104" s="32"/>
      <c r="WXJ104" s="32"/>
      <c r="WXK104" s="32"/>
      <c r="WXL104" s="32"/>
      <c r="WXM104" s="32"/>
      <c r="WXN104" s="32"/>
      <c r="WXO104" s="32"/>
      <c r="WXP104" s="32"/>
      <c r="WXQ104" s="32"/>
      <c r="WXR104" s="32"/>
      <c r="WXS104" s="32"/>
      <c r="WXT104" s="32"/>
      <c r="WXU104" s="32"/>
      <c r="WXV104" s="32"/>
      <c r="WXW104" s="32"/>
      <c r="WXX104" s="32"/>
      <c r="WXY104" s="32"/>
      <c r="WXZ104" s="32"/>
      <c r="WYA104" s="31"/>
      <c r="WYB104" s="32"/>
      <c r="WYC104" s="32"/>
      <c r="WYD104" s="32"/>
      <c r="WYE104" s="32"/>
      <c r="WYF104" s="32"/>
      <c r="WYG104" s="32"/>
      <c r="WYH104" s="32"/>
      <c r="WYI104" s="32"/>
      <c r="WYJ104" s="32"/>
      <c r="WYK104" s="32"/>
      <c r="WYL104" s="32"/>
      <c r="WYM104" s="32"/>
      <c r="WYN104" s="32"/>
      <c r="WYO104" s="32"/>
      <c r="WYP104" s="32"/>
      <c r="WYQ104" s="32"/>
      <c r="WYR104" s="32"/>
      <c r="WYS104" s="32"/>
      <c r="WYT104" s="32"/>
      <c r="WYU104" s="32"/>
      <c r="WYV104" s="32"/>
      <c r="WYW104" s="32"/>
      <c r="WYX104" s="32"/>
      <c r="WYY104" s="32"/>
      <c r="WYZ104" s="32"/>
      <c r="WZA104" s="31"/>
      <c r="WZB104" s="32"/>
      <c r="WZC104" s="32"/>
      <c r="WZD104" s="32"/>
      <c r="WZE104" s="32"/>
      <c r="WZF104" s="32"/>
      <c r="WZG104" s="32"/>
      <c r="WZH104" s="32"/>
      <c r="WZI104" s="32"/>
      <c r="WZJ104" s="32"/>
      <c r="WZK104" s="32"/>
      <c r="WZL104" s="32"/>
      <c r="WZM104" s="32"/>
      <c r="WZN104" s="32"/>
      <c r="WZO104" s="32"/>
      <c r="WZP104" s="32"/>
      <c r="WZQ104" s="32"/>
      <c r="WZR104" s="32"/>
      <c r="WZS104" s="32"/>
      <c r="WZT104" s="32"/>
      <c r="WZU104" s="32"/>
      <c r="WZV104" s="32"/>
      <c r="WZW104" s="32"/>
      <c r="WZX104" s="32"/>
      <c r="WZY104" s="32"/>
      <c r="WZZ104" s="32"/>
      <c r="XAA104" s="31"/>
      <c r="XAB104" s="32"/>
      <c r="XAC104" s="32"/>
      <c r="XAD104" s="32"/>
      <c r="XAE104" s="32"/>
      <c r="XAF104" s="32"/>
      <c r="XAG104" s="32"/>
      <c r="XAH104" s="32"/>
      <c r="XAI104" s="32"/>
      <c r="XAJ104" s="32"/>
      <c r="XAK104" s="32"/>
      <c r="XAL104" s="32"/>
      <c r="XAM104" s="32"/>
      <c r="XAN104" s="32"/>
      <c r="XAO104" s="32"/>
      <c r="XAP104" s="32"/>
      <c r="XAQ104" s="32"/>
      <c r="XAR104" s="32"/>
      <c r="XAS104" s="32"/>
      <c r="XAT104" s="32"/>
      <c r="XAU104" s="32"/>
      <c r="XAV104" s="32"/>
      <c r="XAW104" s="32"/>
      <c r="XAX104" s="32"/>
      <c r="XAY104" s="32"/>
      <c r="XAZ104" s="32"/>
      <c r="XBA104" s="31"/>
      <c r="XBB104" s="32"/>
      <c r="XBC104" s="32"/>
      <c r="XBD104" s="32"/>
      <c r="XBE104" s="32"/>
      <c r="XBF104" s="32"/>
      <c r="XBG104" s="32"/>
      <c r="XBH104" s="32"/>
      <c r="XBI104" s="32"/>
      <c r="XBJ104" s="32"/>
      <c r="XBK104" s="32"/>
      <c r="XBL104" s="32"/>
      <c r="XBM104" s="32"/>
      <c r="XBN104" s="32"/>
      <c r="XBO104" s="32"/>
      <c r="XBP104" s="32"/>
      <c r="XBQ104" s="32"/>
      <c r="XBR104" s="32"/>
      <c r="XBS104" s="32"/>
      <c r="XBT104" s="32"/>
      <c r="XBU104" s="32"/>
      <c r="XBV104" s="32"/>
      <c r="XBW104" s="32"/>
      <c r="XBX104" s="32"/>
      <c r="XBY104" s="32"/>
      <c r="XBZ104" s="32"/>
      <c r="XCA104" s="31"/>
      <c r="XCB104" s="32"/>
      <c r="XCC104" s="32"/>
      <c r="XCD104" s="32"/>
      <c r="XCE104" s="32"/>
      <c r="XCF104" s="32"/>
      <c r="XCG104" s="32"/>
      <c r="XCH104" s="32"/>
      <c r="XCI104" s="32"/>
      <c r="XCJ104" s="32"/>
      <c r="XCK104" s="32"/>
      <c r="XCL104" s="32"/>
      <c r="XCM104" s="32"/>
      <c r="XCN104" s="32"/>
      <c r="XCO104" s="32"/>
      <c r="XCP104" s="32"/>
      <c r="XCQ104" s="32"/>
      <c r="XCR104" s="32"/>
      <c r="XCS104" s="32"/>
      <c r="XCT104" s="32"/>
      <c r="XCU104" s="32"/>
      <c r="XCV104" s="32"/>
      <c r="XCW104" s="32"/>
      <c r="XCX104" s="32"/>
      <c r="XCY104" s="32"/>
      <c r="XCZ104" s="32"/>
      <c r="XDA104" s="31"/>
      <c r="XDB104" s="32"/>
      <c r="XDC104" s="32"/>
      <c r="XDD104" s="32"/>
      <c r="XDE104" s="32"/>
      <c r="XDF104" s="32"/>
      <c r="XDG104" s="32"/>
      <c r="XDH104" s="32"/>
      <c r="XDI104" s="32"/>
      <c r="XDJ104" s="32"/>
      <c r="XDK104" s="32"/>
      <c r="XDL104" s="32"/>
      <c r="XDM104" s="32"/>
      <c r="XDN104" s="32"/>
      <c r="XDO104" s="32"/>
      <c r="XDP104" s="32"/>
      <c r="XDQ104" s="32"/>
      <c r="XDR104" s="32"/>
      <c r="XDS104" s="32"/>
      <c r="XDT104" s="32"/>
      <c r="XDU104" s="32"/>
      <c r="XDV104" s="32"/>
      <c r="XDW104" s="32"/>
      <c r="XDX104" s="32"/>
      <c r="XDY104" s="32"/>
      <c r="XDZ104" s="32"/>
      <c r="XEA104" s="31"/>
      <c r="XEB104" s="32"/>
      <c r="XEC104" s="32"/>
      <c r="XED104" s="32"/>
      <c r="XEE104" s="32"/>
      <c r="XEF104" s="32"/>
      <c r="XEG104" s="32"/>
      <c r="XEH104" s="32"/>
      <c r="XEI104" s="32"/>
      <c r="XEJ104" s="32"/>
      <c r="XEK104" s="32"/>
      <c r="XEL104" s="32"/>
      <c r="XEM104" s="32"/>
      <c r="XEN104" s="32"/>
      <c r="XEO104" s="32"/>
      <c r="XEP104" s="32"/>
      <c r="XEQ104" s="32"/>
      <c r="XER104" s="32"/>
      <c r="XES104" s="32"/>
      <c r="XET104" s="32"/>
      <c r="XEU104" s="32"/>
      <c r="XEV104" s="32"/>
      <c r="XEW104" s="32"/>
      <c r="XEX104" s="32"/>
      <c r="XEY104" s="32"/>
      <c r="XEZ104" s="32"/>
      <c r="XFA104" s="31"/>
      <c r="XFB104" s="32"/>
      <c r="XFC104" s="32"/>
      <c r="XFD104" s="32"/>
    </row>
    <row r="105" spans="1:16384" s="31" customFormat="1" x14ac:dyDescent="0.25">
      <c r="A105" s="4"/>
      <c r="B105" s="210"/>
      <c r="C105" s="210"/>
      <c r="D105" s="210"/>
      <c r="E105" s="210"/>
      <c r="F105" s="210"/>
      <c r="G105" s="210"/>
      <c r="H105" s="210"/>
      <c r="I105" s="210"/>
      <c r="J105" s="210"/>
      <c r="K105" s="210"/>
      <c r="L105" s="210"/>
      <c r="M105" s="210"/>
      <c r="N105" s="210"/>
      <c r="O105" s="210"/>
      <c r="P105" s="210"/>
      <c r="Q105" s="210"/>
      <c r="R105" s="210"/>
      <c r="S105" s="210"/>
      <c r="T105" s="210"/>
      <c r="U105" s="210"/>
      <c r="V105" s="210"/>
      <c r="W105" s="210"/>
      <c r="X105" s="210"/>
      <c r="Y105" s="210"/>
      <c r="Z105" s="210"/>
      <c r="AA105" s="211"/>
      <c r="AB105" s="211"/>
    </row>
    <row r="106" spans="1:16384" s="31" customFormat="1" x14ac:dyDescent="0.25">
      <c r="A106" s="33" t="s">
        <v>5</v>
      </c>
      <c r="B106" s="299">
        <f>B104-B86-B96</f>
        <v>-6053040</v>
      </c>
      <c r="C106" s="299">
        <f t="shared" ref="C106:Z106" si="31">C104-C86-C96</f>
        <v>-18545515.833333336</v>
      </c>
      <c r="D106" s="299">
        <f t="shared" si="31"/>
        <v>-18545515.833333336</v>
      </c>
      <c r="E106" s="299">
        <f t="shared" si="31"/>
        <v>-26378460.833333332</v>
      </c>
      <c r="F106" s="299">
        <f t="shared" si="31"/>
        <v>-30448675.833333332</v>
      </c>
      <c r="G106" s="299">
        <f t="shared" si="31"/>
        <v>-20325420.833333332</v>
      </c>
      <c r="H106" s="299">
        <f t="shared" si="31"/>
        <v>-28158365.833333332</v>
      </c>
      <c r="I106" s="299">
        <f t="shared" si="31"/>
        <v>-30448675.833333332</v>
      </c>
      <c r="J106" s="299">
        <f t="shared" si="31"/>
        <v>-20325420.833333332</v>
      </c>
      <c r="K106" s="299">
        <f t="shared" si="31"/>
        <v>-28158365.833333332</v>
      </c>
      <c r="L106" s="299">
        <f t="shared" si="31"/>
        <v>-18769859.833333332</v>
      </c>
      <c r="M106" s="299">
        <f t="shared" si="31"/>
        <v>2965714.1666666679</v>
      </c>
      <c r="N106" s="299">
        <f t="shared" si="31"/>
        <v>4521275.1666666679</v>
      </c>
      <c r="O106" s="299">
        <f t="shared" si="31"/>
        <v>23966539.166666668</v>
      </c>
      <c r="P106" s="299">
        <f t="shared" si="31"/>
        <v>23966539.166666668</v>
      </c>
      <c r="Q106" s="299">
        <f t="shared" si="31"/>
        <v>23966539.166666668</v>
      </c>
      <c r="R106" s="299">
        <f t="shared" si="31"/>
        <v>23966539.166666668</v>
      </c>
      <c r="S106" s="299">
        <f t="shared" si="31"/>
        <v>23966539.166666668</v>
      </c>
      <c r="T106" s="299">
        <f t="shared" si="31"/>
        <v>23966539.166666668</v>
      </c>
      <c r="U106" s="299">
        <f t="shared" si="31"/>
        <v>23966539.166666668</v>
      </c>
      <c r="V106" s="299">
        <f t="shared" si="31"/>
        <v>23966539.166666668</v>
      </c>
      <c r="W106" s="299">
        <f t="shared" si="31"/>
        <v>23966539.166666668</v>
      </c>
      <c r="X106" s="299">
        <f t="shared" si="31"/>
        <v>23966539.166666668</v>
      </c>
      <c r="Y106" s="299">
        <f t="shared" si="31"/>
        <v>36072619.166666672</v>
      </c>
      <c r="Z106" s="299">
        <f t="shared" si="31"/>
        <v>32961497.166666664</v>
      </c>
      <c r="AA106" s="299">
        <f>SUM(B106:Z106)</f>
        <v>70029179.999999925</v>
      </c>
      <c r="AB106" s="202">
        <f>AA106/($AA$49+$AA$56)</f>
        <v>1842873.157894735</v>
      </c>
      <c r="AC106" s="216"/>
    </row>
    <row r="107" spans="1:16384" s="31" customFormat="1" x14ac:dyDescent="0.25">
      <c r="A107" s="33" t="s">
        <v>14</v>
      </c>
      <c r="B107" s="296">
        <f>AA106/AA96</f>
        <v>0.61578947368420989</v>
      </c>
      <c r="C107" s="296"/>
      <c r="D107" s="296"/>
      <c r="E107" s="297"/>
      <c r="F107" s="298"/>
      <c r="G107" s="298"/>
      <c r="H107" s="298"/>
      <c r="I107" s="298"/>
      <c r="J107" s="298"/>
      <c r="K107" s="298"/>
      <c r="L107" s="298"/>
      <c r="M107" s="298"/>
      <c r="N107" s="298"/>
      <c r="O107" s="298"/>
      <c r="P107" s="298"/>
      <c r="Q107" s="298"/>
      <c r="R107" s="298"/>
      <c r="S107" s="298"/>
      <c r="T107" s="298"/>
      <c r="U107" s="298"/>
      <c r="V107" s="298"/>
      <c r="W107" s="298"/>
      <c r="X107" s="298"/>
      <c r="Y107" s="298"/>
      <c r="Z107" s="298"/>
      <c r="AA107" s="297"/>
      <c r="AB107" s="202"/>
    </row>
    <row r="108" spans="1:16384" x14ac:dyDescent="0.25">
      <c r="B108" s="214"/>
      <c r="C108" s="215"/>
      <c r="D108" s="215"/>
      <c r="E108" s="215"/>
      <c r="F108" s="215"/>
      <c r="G108" s="215"/>
      <c r="H108" s="215"/>
      <c r="I108" s="215"/>
      <c r="J108" s="215"/>
      <c r="K108" s="215"/>
      <c r="L108" s="215"/>
      <c r="M108" s="215"/>
      <c r="N108" s="215"/>
      <c r="O108" s="215"/>
      <c r="P108" s="215"/>
      <c r="Q108" s="215"/>
      <c r="R108" s="215"/>
      <c r="S108" s="215"/>
      <c r="T108" s="215"/>
      <c r="U108" s="215"/>
      <c r="V108" s="215"/>
      <c r="W108" s="215"/>
      <c r="X108" s="215"/>
      <c r="Y108" s="215"/>
      <c r="Z108" s="215"/>
      <c r="AA108" s="200"/>
      <c r="AB108" s="200"/>
    </row>
    <row r="109" spans="1:16384" s="31" customFormat="1" x14ac:dyDescent="0.25">
      <c r="A109" s="33" t="s">
        <v>16</v>
      </c>
      <c r="B109" s="299">
        <f>B106</f>
        <v>-6053040</v>
      </c>
      <c r="C109" s="299">
        <f>B109+C106</f>
        <v>-24598555.833333336</v>
      </c>
      <c r="D109" s="299">
        <f t="shared" ref="D109" si="32">C109+D106</f>
        <v>-43144071.666666672</v>
      </c>
      <c r="E109" s="299">
        <f t="shared" ref="E109" si="33">D109+E106</f>
        <v>-69522532.5</v>
      </c>
      <c r="F109" s="299">
        <f t="shared" ref="F109" si="34">E109+F106</f>
        <v>-99971208.333333328</v>
      </c>
      <c r="G109" s="299">
        <f t="shared" ref="G109" si="35">F109+G106</f>
        <v>-120296629.16666666</v>
      </c>
      <c r="H109" s="299">
        <f t="shared" ref="H109" si="36">G109+H106</f>
        <v>-148454995</v>
      </c>
      <c r="I109" s="299">
        <f t="shared" ref="I109" si="37">H109+I106</f>
        <v>-178903670.83333334</v>
      </c>
      <c r="J109" s="299">
        <f t="shared" ref="J109" si="38">I109+J106</f>
        <v>-199229091.66666669</v>
      </c>
      <c r="K109" s="299">
        <f t="shared" ref="K109" si="39">J109+K106</f>
        <v>-227387457.50000003</v>
      </c>
      <c r="L109" s="299">
        <f t="shared" ref="L109" si="40">K109+L106</f>
        <v>-246157317.33333337</v>
      </c>
      <c r="M109" s="299">
        <f t="shared" ref="M109" si="41">L109+M106</f>
        <v>-243191603.16666672</v>
      </c>
      <c r="N109" s="299">
        <f t="shared" ref="N109" si="42">M109+N106</f>
        <v>-238670328.00000006</v>
      </c>
      <c r="O109" s="299">
        <f t="shared" ref="O109" si="43">N109+O106</f>
        <v>-214703788.8333334</v>
      </c>
      <c r="P109" s="299">
        <f t="shared" ref="P109" si="44">O109+P106</f>
        <v>-190737249.66666675</v>
      </c>
      <c r="Q109" s="299">
        <f t="shared" ref="Q109" si="45">P109+Q106</f>
        <v>-166770710.50000009</v>
      </c>
      <c r="R109" s="299">
        <f t="shared" ref="R109" si="46">Q109+R106</f>
        <v>-142804171.33333343</v>
      </c>
      <c r="S109" s="299">
        <f t="shared" ref="S109" si="47">R109+S106</f>
        <v>-118837632.16666676</v>
      </c>
      <c r="T109" s="299">
        <f t="shared" ref="T109" si="48">S109+T106</f>
        <v>-94871093.000000089</v>
      </c>
      <c r="U109" s="299">
        <f t="shared" ref="U109" si="49">T109+U106</f>
        <v>-70904553.833333418</v>
      </c>
      <c r="V109" s="299">
        <f t="shared" ref="V109" si="50">U109+V106</f>
        <v>-46938014.666666746</v>
      </c>
      <c r="W109" s="299">
        <f t="shared" ref="W109" si="51">V109+W106</f>
        <v>-22971475.500000078</v>
      </c>
      <c r="X109" s="299">
        <f t="shared" ref="X109" si="52">W109+X106</f>
        <v>995063.66666658968</v>
      </c>
      <c r="Y109" s="299">
        <f t="shared" ref="Y109" si="53">X109+Y106</f>
        <v>37067682.833333261</v>
      </c>
      <c r="Z109" s="299">
        <f t="shared" ref="Z109" si="54">Y109+Z106</f>
        <v>70029179.999999925</v>
      </c>
      <c r="AA109" s="299">
        <f>Z109</f>
        <v>70029179.999999925</v>
      </c>
      <c r="AB109" s="202">
        <f>AA109/($AA$49+$AA$56)</f>
        <v>1842873.157894735</v>
      </c>
      <c r="AC109" s="216"/>
    </row>
    <row r="110" spans="1:16384" s="31" customFormat="1" x14ac:dyDescent="0.25">
      <c r="A110" s="33" t="s">
        <v>17</v>
      </c>
      <c r="B110" s="299">
        <f>MIN(B109:Z109)*-1</f>
        <v>246157317.33333337</v>
      </c>
      <c r="C110" s="296"/>
      <c r="D110" s="296"/>
      <c r="E110" s="297"/>
      <c r="F110" s="298"/>
      <c r="G110" s="298"/>
      <c r="H110" s="298"/>
      <c r="I110" s="298"/>
      <c r="J110" s="298"/>
      <c r="K110" s="298"/>
      <c r="L110" s="298"/>
      <c r="M110" s="298"/>
      <c r="N110" s="298"/>
      <c r="O110" s="298"/>
      <c r="P110" s="298"/>
      <c r="Q110" s="298"/>
      <c r="R110" s="298"/>
      <c r="S110" s="298"/>
      <c r="T110" s="298"/>
      <c r="U110" s="298"/>
      <c r="V110" s="298"/>
      <c r="W110" s="298"/>
      <c r="X110" s="298"/>
      <c r="Y110" s="298"/>
      <c r="Z110" s="298"/>
      <c r="AA110" s="297"/>
      <c r="AB110" s="202"/>
    </row>
    <row r="111" spans="1:16384" x14ac:dyDescent="0.25">
      <c r="B111" s="181">
        <f>B110/$C$6</f>
        <v>112761.0248892961</v>
      </c>
    </row>
    <row r="114" spans="1:29" s="31" customFormat="1" x14ac:dyDescent="0.25">
      <c r="A114" s="303" t="s">
        <v>249</v>
      </c>
      <c r="B114" s="304">
        <f>B88+B89+B90+B91+B92+B93</f>
        <v>598540</v>
      </c>
      <c r="C114" s="304">
        <f t="shared" ref="C114:Z114" si="55">C88+C89+C90+C91+C92+C93</f>
        <v>2094890</v>
      </c>
      <c r="D114" s="304">
        <f t="shared" si="55"/>
        <v>2094890</v>
      </c>
      <c r="E114" s="304">
        <f t="shared" si="55"/>
        <v>3142335</v>
      </c>
      <c r="F114" s="304">
        <f t="shared" si="55"/>
        <v>4040145</v>
      </c>
      <c r="G114" s="304">
        <f t="shared" si="55"/>
        <v>2543795</v>
      </c>
      <c r="H114" s="304">
        <f t="shared" si="55"/>
        <v>3591240</v>
      </c>
      <c r="I114" s="304">
        <f t="shared" si="55"/>
        <v>4040145</v>
      </c>
      <c r="J114" s="304">
        <f t="shared" si="55"/>
        <v>2543795</v>
      </c>
      <c r="K114" s="304">
        <f t="shared" si="55"/>
        <v>3591240</v>
      </c>
      <c r="L114" s="304">
        <f t="shared" si="55"/>
        <v>4040145</v>
      </c>
      <c r="M114" s="304">
        <f t="shared" si="55"/>
        <v>3591240</v>
      </c>
      <c r="N114" s="304">
        <f t="shared" si="55"/>
        <v>5087590</v>
      </c>
      <c r="O114" s="304">
        <f t="shared" si="55"/>
        <v>5087590</v>
      </c>
      <c r="P114" s="304">
        <f t="shared" si="55"/>
        <v>5087590</v>
      </c>
      <c r="Q114" s="304">
        <f t="shared" si="55"/>
        <v>5087590</v>
      </c>
      <c r="R114" s="304">
        <f t="shared" si="55"/>
        <v>5087590</v>
      </c>
      <c r="S114" s="304">
        <f t="shared" si="55"/>
        <v>5087590</v>
      </c>
      <c r="T114" s="304">
        <f t="shared" si="55"/>
        <v>5087590</v>
      </c>
      <c r="U114" s="304">
        <f t="shared" si="55"/>
        <v>5087590</v>
      </c>
      <c r="V114" s="304">
        <f t="shared" si="55"/>
        <v>5087590</v>
      </c>
      <c r="W114" s="304">
        <f t="shared" si="55"/>
        <v>5087590</v>
      </c>
      <c r="X114" s="304">
        <f t="shared" si="55"/>
        <v>5087590</v>
      </c>
      <c r="Y114" s="304">
        <f t="shared" si="55"/>
        <v>3890510</v>
      </c>
      <c r="Z114" s="304">
        <f t="shared" si="55"/>
        <v>897810</v>
      </c>
      <c r="AA114" s="304">
        <f>SUM(B114:Z114)</f>
        <v>96664210</v>
      </c>
      <c r="AB114" s="202">
        <f>AA114/($AA$49+$AA$56)</f>
        <v>2543795</v>
      </c>
      <c r="AC114" s="216"/>
    </row>
    <row r="116" spans="1:29" x14ac:dyDescent="0.25">
      <c r="A116" s="303" t="s">
        <v>250</v>
      </c>
      <c r="B116" s="304">
        <f>B94</f>
        <v>0</v>
      </c>
      <c r="C116" s="304">
        <f t="shared" ref="C116:AA116" si="56">C94</f>
        <v>448905</v>
      </c>
      <c r="D116" s="304">
        <f t="shared" si="56"/>
        <v>448905</v>
      </c>
      <c r="E116" s="304">
        <f t="shared" si="56"/>
        <v>448905</v>
      </c>
      <c r="F116" s="304">
        <f t="shared" si="56"/>
        <v>897810</v>
      </c>
      <c r="G116" s="304">
        <f t="shared" si="56"/>
        <v>448905</v>
      </c>
      <c r="H116" s="304">
        <f t="shared" si="56"/>
        <v>448905</v>
      </c>
      <c r="I116" s="304">
        <f t="shared" si="56"/>
        <v>897810</v>
      </c>
      <c r="J116" s="304">
        <f t="shared" si="56"/>
        <v>448905</v>
      </c>
      <c r="K116" s="304">
        <f t="shared" si="56"/>
        <v>448905</v>
      </c>
      <c r="L116" s="304">
        <f t="shared" si="56"/>
        <v>897810</v>
      </c>
      <c r="M116" s="304">
        <f t="shared" si="56"/>
        <v>448905</v>
      </c>
      <c r="N116" s="304">
        <f t="shared" si="56"/>
        <v>897810</v>
      </c>
      <c r="O116" s="304">
        <f t="shared" si="56"/>
        <v>897810</v>
      </c>
      <c r="P116" s="304">
        <f t="shared" si="56"/>
        <v>897810</v>
      </c>
      <c r="Q116" s="304">
        <f t="shared" si="56"/>
        <v>897810</v>
      </c>
      <c r="R116" s="304">
        <f t="shared" si="56"/>
        <v>897810</v>
      </c>
      <c r="S116" s="304">
        <f t="shared" si="56"/>
        <v>897810</v>
      </c>
      <c r="T116" s="304">
        <f t="shared" si="56"/>
        <v>897810</v>
      </c>
      <c r="U116" s="304">
        <f t="shared" si="56"/>
        <v>897810</v>
      </c>
      <c r="V116" s="304">
        <f t="shared" si="56"/>
        <v>897810</v>
      </c>
      <c r="W116" s="304">
        <f t="shared" si="56"/>
        <v>897810</v>
      </c>
      <c r="X116" s="304">
        <f t="shared" si="56"/>
        <v>897810</v>
      </c>
      <c r="Y116" s="304">
        <f t="shared" si="56"/>
        <v>897810</v>
      </c>
      <c r="Z116" s="304">
        <f t="shared" si="56"/>
        <v>0</v>
      </c>
      <c r="AA116" s="304">
        <f t="shared" si="56"/>
        <v>17058390</v>
      </c>
      <c r="AB116" s="202">
        <f>AA116/($AA$49+$AA$56)</f>
        <v>448905</v>
      </c>
    </row>
    <row r="122" spans="1:29" x14ac:dyDescent="0.25">
      <c r="A122" s="33" t="s">
        <v>0</v>
      </c>
      <c r="B122" s="38">
        <v>0</v>
      </c>
      <c r="C122" s="38">
        <v>1</v>
      </c>
      <c r="D122" s="38">
        <v>2</v>
      </c>
      <c r="E122" s="38">
        <v>3</v>
      </c>
      <c r="F122" s="38">
        <v>4</v>
      </c>
      <c r="G122" s="38">
        <v>5</v>
      </c>
      <c r="H122" s="38">
        <v>6</v>
      </c>
      <c r="I122" s="38">
        <v>7</v>
      </c>
      <c r="J122" s="38">
        <v>8</v>
      </c>
      <c r="K122" s="38">
        <v>9</v>
      </c>
      <c r="L122" s="38">
        <v>10</v>
      </c>
      <c r="M122" s="38">
        <v>11</v>
      </c>
      <c r="N122" s="38">
        <v>12</v>
      </c>
      <c r="O122" s="38">
        <v>13</v>
      </c>
      <c r="P122" s="38">
        <v>14</v>
      </c>
      <c r="Q122" s="38">
        <v>15</v>
      </c>
      <c r="R122" s="38">
        <v>16</v>
      </c>
      <c r="S122" s="38">
        <v>17</v>
      </c>
      <c r="T122" s="38">
        <v>18</v>
      </c>
      <c r="U122" s="38">
        <v>19</v>
      </c>
      <c r="V122" s="38">
        <v>20</v>
      </c>
      <c r="W122" s="38">
        <v>21</v>
      </c>
      <c r="X122" s="38">
        <v>22</v>
      </c>
      <c r="Y122" s="38">
        <v>23</v>
      </c>
      <c r="Z122" s="38">
        <v>24</v>
      </c>
      <c r="AA122" s="193" t="s">
        <v>13</v>
      </c>
      <c r="AB122" s="193" t="s">
        <v>242</v>
      </c>
    </row>
    <row r="123" spans="1:29" x14ac:dyDescent="0.25">
      <c r="A123" s="173" t="s">
        <v>211</v>
      </c>
      <c r="B123" s="229">
        <f>B80/$C$6</f>
        <v>553.1378836463582</v>
      </c>
      <c r="C123" s="229">
        <f t="shared" ref="C123:AA123" si="57">C80/$C$6</f>
        <v>1745.9917544663308</v>
      </c>
      <c r="D123" s="229">
        <f t="shared" si="57"/>
        <v>1745.9917544663308</v>
      </c>
      <c r="E123" s="229">
        <f t="shared" si="57"/>
        <v>2590.4718277599632</v>
      </c>
      <c r="F123" s="229">
        <f t="shared" si="57"/>
        <v>3230.1878149335776</v>
      </c>
      <c r="G123" s="229">
        <f t="shared" si="57"/>
        <v>2037.3339441136052</v>
      </c>
      <c r="H123" s="229">
        <f t="shared" si="57"/>
        <v>2881.8140174072378</v>
      </c>
      <c r="I123" s="229">
        <f t="shared" si="57"/>
        <v>3230.1878149335776</v>
      </c>
      <c r="J123" s="229">
        <f t="shared" si="57"/>
        <v>2037.3339441136052</v>
      </c>
      <c r="K123" s="229">
        <f t="shared" si="57"/>
        <v>2881.8140174072378</v>
      </c>
      <c r="L123" s="229">
        <f t="shared" si="57"/>
        <v>3230.1878149335776</v>
      </c>
      <c r="M123" s="229">
        <f t="shared" si="57"/>
        <v>2881.8140174072378</v>
      </c>
      <c r="N123" s="229">
        <f t="shared" si="57"/>
        <v>4074.6678882272104</v>
      </c>
      <c r="O123" s="229">
        <f t="shared" si="57"/>
        <v>4074.6678882272104</v>
      </c>
      <c r="P123" s="229">
        <f t="shared" si="57"/>
        <v>4074.6678882272104</v>
      </c>
      <c r="Q123" s="229">
        <f t="shared" si="57"/>
        <v>4074.6678882272104</v>
      </c>
      <c r="R123" s="229">
        <f t="shared" si="57"/>
        <v>4074.6678882272104</v>
      </c>
      <c r="S123" s="229">
        <f t="shared" si="57"/>
        <v>4074.6678882272104</v>
      </c>
      <c r="T123" s="229">
        <f t="shared" si="57"/>
        <v>4074.6678882272104</v>
      </c>
      <c r="U123" s="229">
        <f t="shared" si="57"/>
        <v>4074.6678882272104</v>
      </c>
      <c r="V123" s="229">
        <f t="shared" si="57"/>
        <v>4074.6678882272104</v>
      </c>
      <c r="W123" s="229">
        <f t="shared" si="57"/>
        <v>4074.6678882272104</v>
      </c>
      <c r="X123" s="229">
        <f t="shared" si="57"/>
        <v>4074.6678882272104</v>
      </c>
      <c r="Y123" s="229">
        <f t="shared" si="57"/>
        <v>2968.392120934494</v>
      </c>
      <c r="Z123" s="229">
        <f t="shared" si="57"/>
        <v>582.68437929454876</v>
      </c>
      <c r="AA123" s="229">
        <f t="shared" si="57"/>
        <v>77418.689876316988</v>
      </c>
      <c r="AB123" s="228"/>
    </row>
    <row r="124" spans="1:29" x14ac:dyDescent="0.25">
      <c r="A124" s="191" t="s">
        <v>212</v>
      </c>
      <c r="B124" s="229">
        <f t="shared" ref="B124:AA124" si="58">B81/$C$6</f>
        <v>1488.7769125057262</v>
      </c>
      <c r="C124" s="229">
        <f t="shared" si="58"/>
        <v>1488.7769125057262</v>
      </c>
      <c r="D124" s="229">
        <f t="shared" si="58"/>
        <v>1488.7769125057262</v>
      </c>
      <c r="E124" s="229">
        <f t="shared" si="58"/>
        <v>2977.5538250114523</v>
      </c>
      <c r="F124" s="229">
        <f t="shared" si="58"/>
        <v>1488.7769125057262</v>
      </c>
      <c r="G124" s="229">
        <f t="shared" si="58"/>
        <v>1488.7769125057262</v>
      </c>
      <c r="H124" s="229">
        <f t="shared" si="58"/>
        <v>2977.5538250114523</v>
      </c>
      <c r="I124" s="229">
        <f t="shared" si="58"/>
        <v>1488.7769125057262</v>
      </c>
      <c r="J124" s="229">
        <f t="shared" si="58"/>
        <v>1488.7769125057262</v>
      </c>
      <c r="K124" s="229">
        <f t="shared" si="58"/>
        <v>2977.5538250114523</v>
      </c>
      <c r="L124" s="229">
        <f t="shared" si="58"/>
        <v>1488.7769125057262</v>
      </c>
      <c r="M124" s="229">
        <f t="shared" si="58"/>
        <v>2977.5538250114523</v>
      </c>
      <c r="N124" s="229">
        <f t="shared" si="58"/>
        <v>2977.5538250114523</v>
      </c>
      <c r="O124" s="229">
        <f t="shared" si="58"/>
        <v>2977.5538250114523</v>
      </c>
      <c r="P124" s="229">
        <f t="shared" si="58"/>
        <v>2977.5538250114523</v>
      </c>
      <c r="Q124" s="229">
        <f t="shared" si="58"/>
        <v>2977.5538250114523</v>
      </c>
      <c r="R124" s="229">
        <f t="shared" si="58"/>
        <v>2977.5538250114523</v>
      </c>
      <c r="S124" s="229">
        <f t="shared" si="58"/>
        <v>2977.5538250114523</v>
      </c>
      <c r="T124" s="229">
        <f t="shared" si="58"/>
        <v>2977.5538250114523</v>
      </c>
      <c r="U124" s="229">
        <f t="shared" si="58"/>
        <v>2977.5538250114523</v>
      </c>
      <c r="V124" s="229">
        <f t="shared" si="58"/>
        <v>2977.5538250114523</v>
      </c>
      <c r="W124" s="229">
        <f t="shared" si="58"/>
        <v>2977.5538250114523</v>
      </c>
      <c r="X124" s="229">
        <f t="shared" si="58"/>
        <v>2977.5538250114523</v>
      </c>
      <c r="Y124" s="229">
        <f t="shared" si="58"/>
        <v>0</v>
      </c>
      <c r="Z124" s="229">
        <f t="shared" si="58"/>
        <v>0</v>
      </c>
      <c r="AA124" s="229">
        <f t="shared" si="58"/>
        <v>56573.522675217588</v>
      </c>
      <c r="AB124" s="228"/>
    </row>
    <row r="125" spans="1:29" x14ac:dyDescent="0.25">
      <c r="A125" s="191" t="s">
        <v>213</v>
      </c>
      <c r="B125" s="229">
        <f t="shared" ref="B125:AA125" si="59">B82/$C$6</f>
        <v>0</v>
      </c>
      <c r="C125" s="229">
        <f t="shared" si="59"/>
        <v>1646.3582226294091</v>
      </c>
      <c r="D125" s="229">
        <f t="shared" si="59"/>
        <v>1646.3582226294091</v>
      </c>
      <c r="E125" s="229">
        <f t="shared" si="59"/>
        <v>1795.2359138799816</v>
      </c>
      <c r="F125" s="229">
        <f t="shared" si="59"/>
        <v>3441.5941365093909</v>
      </c>
      <c r="G125" s="229">
        <f t="shared" si="59"/>
        <v>1795.2359138799816</v>
      </c>
      <c r="H125" s="229">
        <f t="shared" si="59"/>
        <v>1944.1136051305543</v>
      </c>
      <c r="I125" s="229">
        <f t="shared" si="59"/>
        <v>3441.5941365093909</v>
      </c>
      <c r="J125" s="229">
        <f t="shared" si="59"/>
        <v>1795.2359138799816</v>
      </c>
      <c r="K125" s="229">
        <f t="shared" si="59"/>
        <v>1944.1136051305543</v>
      </c>
      <c r="L125" s="229">
        <f t="shared" si="59"/>
        <v>1795.2359138799816</v>
      </c>
      <c r="M125" s="229">
        <f t="shared" si="59"/>
        <v>1944.1136051305543</v>
      </c>
      <c r="N125" s="229">
        <f t="shared" si="59"/>
        <v>1944.1136051305543</v>
      </c>
      <c r="O125" s="229">
        <f t="shared" si="59"/>
        <v>3590.4718277599632</v>
      </c>
      <c r="P125" s="229">
        <f t="shared" si="59"/>
        <v>3590.4718277599632</v>
      </c>
      <c r="Q125" s="229">
        <f t="shared" si="59"/>
        <v>3590.4718277599632</v>
      </c>
      <c r="R125" s="229">
        <f t="shared" si="59"/>
        <v>3590.4718277599632</v>
      </c>
      <c r="S125" s="229">
        <f t="shared" si="59"/>
        <v>3590.4718277599632</v>
      </c>
      <c r="T125" s="229">
        <f t="shared" si="59"/>
        <v>3590.4718277599632</v>
      </c>
      <c r="U125" s="229">
        <f t="shared" si="59"/>
        <v>3590.4718277599632</v>
      </c>
      <c r="V125" s="229">
        <f t="shared" si="59"/>
        <v>3590.4718277599632</v>
      </c>
      <c r="W125" s="229">
        <f t="shared" si="59"/>
        <v>3590.4718277599632</v>
      </c>
      <c r="X125" s="229">
        <f t="shared" si="59"/>
        <v>3590.4718277599632</v>
      </c>
      <c r="Y125" s="229">
        <f t="shared" si="59"/>
        <v>3590.4718277599632</v>
      </c>
      <c r="Z125" s="229">
        <f t="shared" si="59"/>
        <v>3590.4718277599632</v>
      </c>
      <c r="AA125" s="229">
        <f t="shared" si="59"/>
        <v>68218.964727439306</v>
      </c>
      <c r="AB125" s="228"/>
    </row>
    <row r="126" spans="1:29" x14ac:dyDescent="0.25">
      <c r="A126" s="191" t="s">
        <v>214</v>
      </c>
      <c r="B126" s="229">
        <f t="shared" ref="B126:AA126" si="60">B83/$C$6</f>
        <v>0</v>
      </c>
      <c r="C126" s="229">
        <f t="shared" si="60"/>
        <v>797.0682546953733</v>
      </c>
      <c r="D126" s="229">
        <f t="shared" si="60"/>
        <v>797.0682546953733</v>
      </c>
      <c r="E126" s="229">
        <f t="shared" si="60"/>
        <v>911.58955565735232</v>
      </c>
      <c r="F126" s="229">
        <f t="shared" si="60"/>
        <v>1708.6578103527256</v>
      </c>
      <c r="G126" s="229">
        <f t="shared" si="60"/>
        <v>911.58955565735232</v>
      </c>
      <c r="H126" s="229">
        <f t="shared" si="60"/>
        <v>1026.1108566193311</v>
      </c>
      <c r="I126" s="229">
        <f t="shared" si="60"/>
        <v>1708.6578103527256</v>
      </c>
      <c r="J126" s="229">
        <f t="shared" si="60"/>
        <v>911.58955565735232</v>
      </c>
      <c r="K126" s="229">
        <f t="shared" si="60"/>
        <v>1026.1108566193311</v>
      </c>
      <c r="L126" s="229">
        <f t="shared" si="60"/>
        <v>911.58955565735232</v>
      </c>
      <c r="M126" s="229">
        <f t="shared" si="60"/>
        <v>1026.1108566193311</v>
      </c>
      <c r="N126" s="229">
        <f t="shared" si="60"/>
        <v>1026.1108566193311</v>
      </c>
      <c r="O126" s="229">
        <f t="shared" si="60"/>
        <v>1823.1791113147046</v>
      </c>
      <c r="P126" s="229">
        <f t="shared" si="60"/>
        <v>1823.1791113147046</v>
      </c>
      <c r="Q126" s="229">
        <f t="shared" si="60"/>
        <v>1823.1791113147046</v>
      </c>
      <c r="R126" s="229">
        <f t="shared" si="60"/>
        <v>1823.1791113147046</v>
      </c>
      <c r="S126" s="229">
        <f t="shared" si="60"/>
        <v>1823.1791113147046</v>
      </c>
      <c r="T126" s="229">
        <f t="shared" si="60"/>
        <v>1823.1791113147046</v>
      </c>
      <c r="U126" s="229">
        <f t="shared" si="60"/>
        <v>1823.1791113147046</v>
      </c>
      <c r="V126" s="229">
        <f t="shared" si="60"/>
        <v>1823.1791113147046</v>
      </c>
      <c r="W126" s="229">
        <f t="shared" si="60"/>
        <v>1823.1791113147046</v>
      </c>
      <c r="X126" s="229">
        <f t="shared" si="60"/>
        <v>1823.1791113147046</v>
      </c>
      <c r="Y126" s="229">
        <f t="shared" si="60"/>
        <v>1823.1791113147046</v>
      </c>
      <c r="Z126" s="229">
        <f t="shared" si="60"/>
        <v>1823.1791113147046</v>
      </c>
      <c r="AA126" s="229">
        <f t="shared" si="60"/>
        <v>34640.403114979388</v>
      </c>
      <c r="AB126" s="228"/>
    </row>
    <row r="127" spans="1:29" x14ac:dyDescent="0.25">
      <c r="A127" s="191" t="s">
        <v>215</v>
      </c>
      <c r="B127" s="229">
        <f t="shared" ref="B127:AA127" si="61">B84/$C$6</f>
        <v>456.71094823637196</v>
      </c>
      <c r="C127" s="229">
        <f t="shared" si="61"/>
        <v>566.65139715987175</v>
      </c>
      <c r="D127" s="229">
        <f t="shared" si="61"/>
        <v>566.65139715987175</v>
      </c>
      <c r="E127" s="229">
        <f t="shared" si="61"/>
        <v>1078.3325698579936</v>
      </c>
      <c r="F127" s="229">
        <f t="shared" si="61"/>
        <v>731.5620705451214</v>
      </c>
      <c r="G127" s="229">
        <f t="shared" si="61"/>
        <v>621.62162162162167</v>
      </c>
      <c r="H127" s="229">
        <f t="shared" si="61"/>
        <v>1133.3027943197435</v>
      </c>
      <c r="I127" s="229">
        <f t="shared" si="61"/>
        <v>731.5620705451214</v>
      </c>
      <c r="J127" s="229">
        <f t="shared" si="61"/>
        <v>621.62162162162167</v>
      </c>
      <c r="K127" s="229">
        <f t="shared" si="61"/>
        <v>1133.3027943197435</v>
      </c>
      <c r="L127" s="229">
        <f t="shared" si="61"/>
        <v>676.59184608337148</v>
      </c>
      <c r="M127" s="229">
        <f t="shared" si="61"/>
        <v>1133.3027943197435</v>
      </c>
      <c r="N127" s="229">
        <f t="shared" si="61"/>
        <v>1188.2730187814934</v>
      </c>
      <c r="O127" s="229">
        <f t="shared" si="61"/>
        <v>1243.2432432432433</v>
      </c>
      <c r="P127" s="229">
        <f t="shared" si="61"/>
        <v>1243.2432432432433</v>
      </c>
      <c r="Q127" s="229">
        <f t="shared" si="61"/>
        <v>1243.2432432432433</v>
      </c>
      <c r="R127" s="229">
        <f t="shared" si="61"/>
        <v>1243.2432432432433</v>
      </c>
      <c r="S127" s="229">
        <f t="shared" si="61"/>
        <v>1243.2432432432433</v>
      </c>
      <c r="T127" s="229">
        <f t="shared" si="61"/>
        <v>1243.2432432432433</v>
      </c>
      <c r="U127" s="229">
        <f t="shared" si="61"/>
        <v>1243.2432432432433</v>
      </c>
      <c r="V127" s="229">
        <f t="shared" si="61"/>
        <v>1243.2432432432433</v>
      </c>
      <c r="W127" s="229">
        <f t="shared" si="61"/>
        <v>1243.2432432432433</v>
      </c>
      <c r="X127" s="229">
        <f t="shared" si="61"/>
        <v>1243.2432432432433</v>
      </c>
      <c r="Y127" s="229">
        <f t="shared" si="61"/>
        <v>329.8213467704993</v>
      </c>
      <c r="Z127" s="229">
        <f t="shared" si="61"/>
        <v>219.88089784699955</v>
      </c>
      <c r="AA127" s="229">
        <f t="shared" si="61"/>
        <v>23621.62162162162</v>
      </c>
      <c r="AB127" s="228"/>
    </row>
    <row r="128" spans="1:29" x14ac:dyDescent="0.25">
      <c r="A128" s="173" t="s">
        <v>200</v>
      </c>
      <c r="B128" s="229">
        <f t="shared" ref="B128:AA128" si="62">B85/$C$6</f>
        <v>0</v>
      </c>
      <c r="C128" s="229">
        <f t="shared" si="62"/>
        <v>1085.3050083982289</v>
      </c>
      <c r="D128" s="229">
        <f t="shared" si="62"/>
        <v>1085.3050083982289</v>
      </c>
      <c r="E128" s="229">
        <f t="shared" si="62"/>
        <v>1085.3050083982289</v>
      </c>
      <c r="F128" s="229">
        <f t="shared" si="62"/>
        <v>1085.3050083982289</v>
      </c>
      <c r="G128" s="229">
        <f t="shared" si="62"/>
        <v>1085.3050083982289</v>
      </c>
      <c r="H128" s="229">
        <f t="shared" si="62"/>
        <v>1085.3050083982289</v>
      </c>
      <c r="I128" s="229">
        <f t="shared" si="62"/>
        <v>1085.3050083982289</v>
      </c>
      <c r="J128" s="229">
        <f t="shared" si="62"/>
        <v>1085.3050083982289</v>
      </c>
      <c r="K128" s="229">
        <f t="shared" si="62"/>
        <v>1085.3050083982289</v>
      </c>
      <c r="L128" s="229">
        <f t="shared" si="62"/>
        <v>1085.3050083982289</v>
      </c>
      <c r="M128" s="229">
        <f t="shared" si="62"/>
        <v>1085.3050083982289</v>
      </c>
      <c r="N128" s="229">
        <f t="shared" si="62"/>
        <v>1085.3050083982289</v>
      </c>
      <c r="O128" s="229">
        <f t="shared" si="62"/>
        <v>1085.3050083982289</v>
      </c>
      <c r="P128" s="229">
        <f t="shared" si="62"/>
        <v>1085.3050083982289</v>
      </c>
      <c r="Q128" s="229">
        <f t="shared" si="62"/>
        <v>1085.3050083982289</v>
      </c>
      <c r="R128" s="229">
        <f t="shared" si="62"/>
        <v>1085.3050083982289</v>
      </c>
      <c r="S128" s="229">
        <f t="shared" si="62"/>
        <v>1085.3050083982289</v>
      </c>
      <c r="T128" s="229">
        <f t="shared" si="62"/>
        <v>1085.3050083982289</v>
      </c>
      <c r="U128" s="229">
        <f t="shared" si="62"/>
        <v>1085.3050083982289</v>
      </c>
      <c r="V128" s="229">
        <f t="shared" si="62"/>
        <v>1085.3050083982289</v>
      </c>
      <c r="W128" s="229">
        <f t="shared" si="62"/>
        <v>1085.3050083982289</v>
      </c>
      <c r="X128" s="229">
        <f t="shared" si="62"/>
        <v>1085.3050083982289</v>
      </c>
      <c r="Y128" s="229">
        <f t="shared" si="62"/>
        <v>1085.3050083982289</v>
      </c>
      <c r="Z128" s="229">
        <f t="shared" si="62"/>
        <v>1085.3050083982289</v>
      </c>
      <c r="AA128" s="229">
        <f t="shared" si="62"/>
        <v>26047.320201557497</v>
      </c>
      <c r="AB128" s="227">
        <f>AB85/$C$6</f>
        <v>685.45579477782894</v>
      </c>
    </row>
    <row r="129" spans="1:30" s="31" customFormat="1" x14ac:dyDescent="0.25">
      <c r="A129" s="30" t="s">
        <v>221</v>
      </c>
      <c r="B129" s="230">
        <f t="shared" ref="B129:AB129" si="63">B86/$C$6</f>
        <v>2498.625744388456</v>
      </c>
      <c r="C129" s="230">
        <f t="shared" si="63"/>
        <v>7330.1515498549397</v>
      </c>
      <c r="D129" s="230">
        <f t="shared" si="63"/>
        <v>7330.1515498549397</v>
      </c>
      <c r="E129" s="230">
        <f t="shared" si="63"/>
        <v>10438.488700564971</v>
      </c>
      <c r="F129" s="230">
        <f t="shared" si="63"/>
        <v>11686.083753244769</v>
      </c>
      <c r="G129" s="230">
        <f t="shared" si="63"/>
        <v>7939.8629561765147</v>
      </c>
      <c r="H129" s="230">
        <f t="shared" si="63"/>
        <v>11048.200106886547</v>
      </c>
      <c r="I129" s="230">
        <f t="shared" si="63"/>
        <v>11686.083753244769</v>
      </c>
      <c r="J129" s="230">
        <f t="shared" si="63"/>
        <v>7939.8629561765147</v>
      </c>
      <c r="K129" s="230">
        <f t="shared" si="63"/>
        <v>11048.200106886547</v>
      </c>
      <c r="L129" s="230">
        <f t="shared" si="63"/>
        <v>9187.687051458237</v>
      </c>
      <c r="M129" s="230">
        <f t="shared" si="63"/>
        <v>11048.200106886547</v>
      </c>
      <c r="N129" s="230">
        <f t="shared" si="63"/>
        <v>12296.02420216827</v>
      </c>
      <c r="O129" s="230">
        <f t="shared" si="63"/>
        <v>14794.420903954802</v>
      </c>
      <c r="P129" s="230">
        <f t="shared" si="63"/>
        <v>14794.420903954802</v>
      </c>
      <c r="Q129" s="230">
        <f t="shared" si="63"/>
        <v>14794.420903954802</v>
      </c>
      <c r="R129" s="230">
        <f t="shared" si="63"/>
        <v>14794.420903954802</v>
      </c>
      <c r="S129" s="230">
        <f t="shared" si="63"/>
        <v>14794.420903954802</v>
      </c>
      <c r="T129" s="230">
        <f t="shared" si="63"/>
        <v>14794.420903954802</v>
      </c>
      <c r="U129" s="230">
        <f t="shared" si="63"/>
        <v>14794.420903954802</v>
      </c>
      <c r="V129" s="230">
        <f t="shared" si="63"/>
        <v>14794.420903954802</v>
      </c>
      <c r="W129" s="230">
        <f t="shared" si="63"/>
        <v>14794.420903954802</v>
      </c>
      <c r="X129" s="230">
        <f t="shared" si="63"/>
        <v>14794.420903954802</v>
      </c>
      <c r="Y129" s="230">
        <f t="shared" si="63"/>
        <v>9797.1694151778884</v>
      </c>
      <c r="Z129" s="230">
        <f t="shared" si="63"/>
        <v>7301.5212246144456</v>
      </c>
      <c r="AA129" s="230">
        <f t="shared" si="63"/>
        <v>286520.52221713238</v>
      </c>
      <c r="AB129" s="227">
        <f t="shared" si="63"/>
        <v>7540.0137425561152</v>
      </c>
      <c r="AC129" s="216"/>
    </row>
    <row r="130" spans="1:30" x14ac:dyDescent="0.25">
      <c r="A130" s="173"/>
      <c r="B130" s="231"/>
      <c r="C130" s="231"/>
      <c r="D130" s="231"/>
      <c r="E130" s="231"/>
      <c r="F130" s="232"/>
      <c r="G130" s="232"/>
      <c r="H130" s="232"/>
      <c r="I130" s="232"/>
      <c r="J130" s="232"/>
      <c r="K130" s="232"/>
      <c r="L130" s="232"/>
      <c r="M130" s="232"/>
      <c r="N130" s="232"/>
      <c r="O130" s="232"/>
      <c r="P130" s="232"/>
      <c r="Q130" s="232"/>
      <c r="R130" s="232"/>
      <c r="S130" s="232"/>
      <c r="T130" s="232"/>
      <c r="U130" s="232"/>
      <c r="V130" s="232"/>
      <c r="W130" s="233"/>
      <c r="X130" s="233"/>
      <c r="Y130" s="233"/>
      <c r="Z130" s="233"/>
      <c r="AA130" s="234"/>
      <c r="AB130" s="228"/>
    </row>
    <row r="131" spans="1:30" x14ac:dyDescent="0.25">
      <c r="A131" s="10" t="s">
        <v>241</v>
      </c>
      <c r="B131" s="229">
        <f t="shared" ref="B131:AB131" si="64">B88/$C$6</f>
        <v>137.09115895556573</v>
      </c>
      <c r="C131" s="229">
        <f t="shared" si="64"/>
        <v>137.09115895556573</v>
      </c>
      <c r="D131" s="229">
        <f t="shared" si="64"/>
        <v>137.09115895556573</v>
      </c>
      <c r="E131" s="229">
        <f t="shared" si="64"/>
        <v>274.18231791113146</v>
      </c>
      <c r="F131" s="229">
        <f t="shared" si="64"/>
        <v>137.09115895556573</v>
      </c>
      <c r="G131" s="229">
        <f t="shared" si="64"/>
        <v>137.09115895556573</v>
      </c>
      <c r="H131" s="229">
        <f t="shared" si="64"/>
        <v>274.18231791113146</v>
      </c>
      <c r="I131" s="229">
        <f t="shared" si="64"/>
        <v>137.09115895556573</v>
      </c>
      <c r="J131" s="229">
        <f t="shared" si="64"/>
        <v>137.09115895556573</v>
      </c>
      <c r="K131" s="229">
        <f t="shared" si="64"/>
        <v>274.18231791113146</v>
      </c>
      <c r="L131" s="229">
        <f t="shared" si="64"/>
        <v>137.09115895556573</v>
      </c>
      <c r="M131" s="229">
        <f t="shared" si="64"/>
        <v>274.18231791113146</v>
      </c>
      <c r="N131" s="229">
        <f t="shared" si="64"/>
        <v>274.18231791113146</v>
      </c>
      <c r="O131" s="229">
        <f t="shared" si="64"/>
        <v>274.18231791113146</v>
      </c>
      <c r="P131" s="229">
        <f t="shared" si="64"/>
        <v>274.18231791113146</v>
      </c>
      <c r="Q131" s="229">
        <f t="shared" si="64"/>
        <v>274.18231791113146</v>
      </c>
      <c r="R131" s="229">
        <f t="shared" si="64"/>
        <v>274.18231791113146</v>
      </c>
      <c r="S131" s="229">
        <f t="shared" si="64"/>
        <v>274.18231791113146</v>
      </c>
      <c r="T131" s="229">
        <f t="shared" si="64"/>
        <v>274.18231791113146</v>
      </c>
      <c r="U131" s="229">
        <f t="shared" si="64"/>
        <v>274.18231791113146</v>
      </c>
      <c r="V131" s="229">
        <f t="shared" si="64"/>
        <v>274.18231791113146</v>
      </c>
      <c r="W131" s="229">
        <f t="shared" si="64"/>
        <v>274.18231791113146</v>
      </c>
      <c r="X131" s="229">
        <f t="shared" si="64"/>
        <v>274.18231791113146</v>
      </c>
      <c r="Y131" s="229">
        <f t="shared" si="64"/>
        <v>0</v>
      </c>
      <c r="Z131" s="229">
        <f t="shared" si="64"/>
        <v>0</v>
      </c>
      <c r="AA131" s="229">
        <f t="shared" si="64"/>
        <v>5209.4640403114981</v>
      </c>
      <c r="AB131" s="227">
        <f t="shared" si="64"/>
        <v>137.09115895556573</v>
      </c>
    </row>
    <row r="132" spans="1:30" x14ac:dyDescent="0.25">
      <c r="A132" s="10" t="s">
        <v>240</v>
      </c>
      <c r="B132" s="229">
        <f t="shared" ref="B132:AB132" si="65">B89/$C$6</f>
        <v>137.09115895556573</v>
      </c>
      <c r="C132" s="229">
        <f t="shared" si="65"/>
        <v>137.09115895556573</v>
      </c>
      <c r="D132" s="229">
        <f t="shared" si="65"/>
        <v>137.09115895556573</v>
      </c>
      <c r="E132" s="229">
        <f t="shared" si="65"/>
        <v>274.18231791113146</v>
      </c>
      <c r="F132" s="229">
        <f t="shared" si="65"/>
        <v>137.09115895556573</v>
      </c>
      <c r="G132" s="229">
        <f t="shared" si="65"/>
        <v>137.09115895556573</v>
      </c>
      <c r="H132" s="229">
        <f t="shared" si="65"/>
        <v>274.18231791113146</v>
      </c>
      <c r="I132" s="229">
        <f t="shared" si="65"/>
        <v>137.09115895556573</v>
      </c>
      <c r="J132" s="229">
        <f t="shared" si="65"/>
        <v>137.09115895556573</v>
      </c>
      <c r="K132" s="229">
        <f t="shared" si="65"/>
        <v>274.18231791113146</v>
      </c>
      <c r="L132" s="229">
        <f t="shared" si="65"/>
        <v>137.09115895556573</v>
      </c>
      <c r="M132" s="229">
        <f t="shared" si="65"/>
        <v>274.18231791113146</v>
      </c>
      <c r="N132" s="229">
        <f t="shared" si="65"/>
        <v>274.18231791113146</v>
      </c>
      <c r="O132" s="229">
        <f t="shared" si="65"/>
        <v>274.18231791113146</v>
      </c>
      <c r="P132" s="229">
        <f t="shared" si="65"/>
        <v>274.18231791113146</v>
      </c>
      <c r="Q132" s="229">
        <f t="shared" si="65"/>
        <v>274.18231791113146</v>
      </c>
      <c r="R132" s="229">
        <f t="shared" si="65"/>
        <v>274.18231791113146</v>
      </c>
      <c r="S132" s="229">
        <f t="shared" si="65"/>
        <v>274.18231791113146</v>
      </c>
      <c r="T132" s="229">
        <f t="shared" si="65"/>
        <v>274.18231791113146</v>
      </c>
      <c r="U132" s="229">
        <f t="shared" si="65"/>
        <v>274.18231791113146</v>
      </c>
      <c r="V132" s="229">
        <f t="shared" si="65"/>
        <v>274.18231791113146</v>
      </c>
      <c r="W132" s="229">
        <f t="shared" si="65"/>
        <v>274.18231791113146</v>
      </c>
      <c r="X132" s="229">
        <f t="shared" si="65"/>
        <v>274.18231791113146</v>
      </c>
      <c r="Y132" s="229">
        <f t="shared" si="65"/>
        <v>0</v>
      </c>
      <c r="Z132" s="229">
        <f t="shared" si="65"/>
        <v>0</v>
      </c>
      <c r="AA132" s="229">
        <f t="shared" si="65"/>
        <v>5209.4640403114981</v>
      </c>
      <c r="AB132" s="227">
        <f t="shared" si="65"/>
        <v>137.09115895556573</v>
      </c>
    </row>
    <row r="133" spans="1:30" x14ac:dyDescent="0.25">
      <c r="A133" s="10" t="s">
        <v>239</v>
      </c>
      <c r="B133" s="229">
        <f t="shared" ref="B133:AB133" si="66">B90/$C$6</f>
        <v>0</v>
      </c>
      <c r="C133" s="229">
        <f t="shared" si="66"/>
        <v>0</v>
      </c>
      <c r="D133" s="229">
        <f t="shared" si="66"/>
        <v>0</v>
      </c>
      <c r="E133" s="229">
        <f t="shared" si="66"/>
        <v>205.6367384333486</v>
      </c>
      <c r="F133" s="229">
        <f t="shared" si="66"/>
        <v>205.6367384333486</v>
      </c>
      <c r="G133" s="229">
        <f t="shared" si="66"/>
        <v>205.6367384333486</v>
      </c>
      <c r="H133" s="229">
        <f t="shared" si="66"/>
        <v>411.27347686669719</v>
      </c>
      <c r="I133" s="229">
        <f t="shared" si="66"/>
        <v>205.6367384333486</v>
      </c>
      <c r="J133" s="229">
        <f t="shared" si="66"/>
        <v>205.6367384333486</v>
      </c>
      <c r="K133" s="229">
        <f t="shared" si="66"/>
        <v>411.27347686669719</v>
      </c>
      <c r="L133" s="229">
        <f t="shared" si="66"/>
        <v>205.6367384333486</v>
      </c>
      <c r="M133" s="229">
        <f t="shared" si="66"/>
        <v>411.27347686669719</v>
      </c>
      <c r="N133" s="229">
        <f t="shared" si="66"/>
        <v>411.27347686669719</v>
      </c>
      <c r="O133" s="229">
        <f t="shared" si="66"/>
        <v>411.27347686669719</v>
      </c>
      <c r="P133" s="229">
        <f t="shared" si="66"/>
        <v>411.27347686669719</v>
      </c>
      <c r="Q133" s="229">
        <f t="shared" si="66"/>
        <v>411.27347686669719</v>
      </c>
      <c r="R133" s="229">
        <f t="shared" si="66"/>
        <v>411.27347686669719</v>
      </c>
      <c r="S133" s="229">
        <f t="shared" si="66"/>
        <v>411.27347686669719</v>
      </c>
      <c r="T133" s="229">
        <f t="shared" si="66"/>
        <v>411.27347686669719</v>
      </c>
      <c r="U133" s="229">
        <f t="shared" si="66"/>
        <v>411.27347686669719</v>
      </c>
      <c r="V133" s="229">
        <f t="shared" si="66"/>
        <v>411.27347686669719</v>
      </c>
      <c r="W133" s="229">
        <f t="shared" si="66"/>
        <v>411.27347686669719</v>
      </c>
      <c r="X133" s="229">
        <f t="shared" si="66"/>
        <v>411.27347686669719</v>
      </c>
      <c r="Y133" s="229">
        <f t="shared" si="66"/>
        <v>411.27347686669719</v>
      </c>
      <c r="Z133" s="229">
        <f t="shared" si="66"/>
        <v>411.27347686669719</v>
      </c>
      <c r="AA133" s="229">
        <f t="shared" si="66"/>
        <v>7814.1960604672468</v>
      </c>
      <c r="AB133" s="227">
        <f t="shared" si="66"/>
        <v>205.6367384333486</v>
      </c>
      <c r="AD133" s="192"/>
    </row>
    <row r="134" spans="1:30" x14ac:dyDescent="0.25">
      <c r="A134" s="10" t="s">
        <v>238</v>
      </c>
      <c r="B134" s="229">
        <f t="shared" ref="B134:AB134" si="67">B91/$C$6</f>
        <v>0</v>
      </c>
      <c r="C134" s="229">
        <f t="shared" si="67"/>
        <v>68.545579477782866</v>
      </c>
      <c r="D134" s="229">
        <f t="shared" si="67"/>
        <v>68.545579477782866</v>
      </c>
      <c r="E134" s="229">
        <f t="shared" si="67"/>
        <v>68.545579477782866</v>
      </c>
      <c r="F134" s="229">
        <f t="shared" si="67"/>
        <v>137.09115895556573</v>
      </c>
      <c r="G134" s="229">
        <f t="shared" si="67"/>
        <v>68.545579477782866</v>
      </c>
      <c r="H134" s="229">
        <f t="shared" si="67"/>
        <v>68.545579477782866</v>
      </c>
      <c r="I134" s="229">
        <f t="shared" si="67"/>
        <v>137.09115895556573</v>
      </c>
      <c r="J134" s="229">
        <f t="shared" si="67"/>
        <v>68.545579477782866</v>
      </c>
      <c r="K134" s="229">
        <f t="shared" si="67"/>
        <v>68.545579477782866</v>
      </c>
      <c r="L134" s="229">
        <f t="shared" si="67"/>
        <v>137.09115895556573</v>
      </c>
      <c r="M134" s="229">
        <f t="shared" si="67"/>
        <v>68.545579477782866</v>
      </c>
      <c r="N134" s="229">
        <f t="shared" si="67"/>
        <v>137.09115895556573</v>
      </c>
      <c r="O134" s="229">
        <f t="shared" si="67"/>
        <v>137.09115895556573</v>
      </c>
      <c r="P134" s="229">
        <f t="shared" si="67"/>
        <v>137.09115895556573</v>
      </c>
      <c r="Q134" s="229">
        <f t="shared" si="67"/>
        <v>137.09115895556573</v>
      </c>
      <c r="R134" s="229">
        <f t="shared" si="67"/>
        <v>137.09115895556573</v>
      </c>
      <c r="S134" s="229">
        <f t="shared" si="67"/>
        <v>137.09115895556573</v>
      </c>
      <c r="T134" s="229">
        <f t="shared" si="67"/>
        <v>137.09115895556573</v>
      </c>
      <c r="U134" s="229">
        <f t="shared" si="67"/>
        <v>137.09115895556573</v>
      </c>
      <c r="V134" s="229">
        <f t="shared" si="67"/>
        <v>137.09115895556573</v>
      </c>
      <c r="W134" s="229">
        <f t="shared" si="67"/>
        <v>137.09115895556573</v>
      </c>
      <c r="X134" s="229">
        <f t="shared" si="67"/>
        <v>137.09115895556573</v>
      </c>
      <c r="Y134" s="229">
        <f t="shared" si="67"/>
        <v>137.09115895556573</v>
      </c>
      <c r="Z134" s="229">
        <f t="shared" si="67"/>
        <v>0</v>
      </c>
      <c r="AA134" s="229">
        <f t="shared" si="67"/>
        <v>2604.7320201557491</v>
      </c>
      <c r="AB134" s="227">
        <f t="shared" si="67"/>
        <v>68.545579477782866</v>
      </c>
    </row>
    <row r="135" spans="1:30" x14ac:dyDescent="0.25">
      <c r="A135" s="10" t="s">
        <v>12</v>
      </c>
      <c r="B135" s="229">
        <f t="shared" ref="B135:AB135" si="68">B92/$C$6</f>
        <v>0</v>
      </c>
      <c r="C135" s="229">
        <f t="shared" si="68"/>
        <v>205.6367384333486</v>
      </c>
      <c r="D135" s="229">
        <f t="shared" si="68"/>
        <v>205.6367384333486</v>
      </c>
      <c r="E135" s="229">
        <f t="shared" si="68"/>
        <v>205.6367384333486</v>
      </c>
      <c r="F135" s="229">
        <f t="shared" si="68"/>
        <v>411.27347686669719</v>
      </c>
      <c r="G135" s="229">
        <f t="shared" si="68"/>
        <v>205.6367384333486</v>
      </c>
      <c r="H135" s="229">
        <f t="shared" si="68"/>
        <v>205.6367384333486</v>
      </c>
      <c r="I135" s="229">
        <f t="shared" si="68"/>
        <v>411.27347686669719</v>
      </c>
      <c r="J135" s="229">
        <f t="shared" si="68"/>
        <v>205.6367384333486</v>
      </c>
      <c r="K135" s="229">
        <f t="shared" si="68"/>
        <v>205.6367384333486</v>
      </c>
      <c r="L135" s="229">
        <f t="shared" si="68"/>
        <v>411.27347686669719</v>
      </c>
      <c r="M135" s="229">
        <f t="shared" si="68"/>
        <v>205.6367384333486</v>
      </c>
      <c r="N135" s="229">
        <f t="shared" si="68"/>
        <v>411.27347686669719</v>
      </c>
      <c r="O135" s="229">
        <f t="shared" si="68"/>
        <v>411.27347686669719</v>
      </c>
      <c r="P135" s="229">
        <f t="shared" si="68"/>
        <v>411.27347686669719</v>
      </c>
      <c r="Q135" s="229">
        <f t="shared" si="68"/>
        <v>411.27347686669719</v>
      </c>
      <c r="R135" s="229">
        <f t="shared" si="68"/>
        <v>411.27347686669719</v>
      </c>
      <c r="S135" s="229">
        <f t="shared" si="68"/>
        <v>411.27347686669719</v>
      </c>
      <c r="T135" s="229">
        <f t="shared" si="68"/>
        <v>411.27347686669719</v>
      </c>
      <c r="U135" s="229">
        <f t="shared" si="68"/>
        <v>411.27347686669719</v>
      </c>
      <c r="V135" s="229">
        <f t="shared" si="68"/>
        <v>411.27347686669719</v>
      </c>
      <c r="W135" s="229">
        <f t="shared" si="68"/>
        <v>411.27347686669719</v>
      </c>
      <c r="X135" s="229">
        <f t="shared" si="68"/>
        <v>411.27347686669719</v>
      </c>
      <c r="Y135" s="229">
        <f t="shared" si="68"/>
        <v>411.27347686669719</v>
      </c>
      <c r="Z135" s="229">
        <f t="shared" si="68"/>
        <v>0</v>
      </c>
      <c r="AA135" s="229">
        <f t="shared" si="68"/>
        <v>7814.1960604672468</v>
      </c>
      <c r="AB135" s="227">
        <f t="shared" si="68"/>
        <v>205.6367384333486</v>
      </c>
    </row>
    <row r="136" spans="1:30" x14ac:dyDescent="0.25">
      <c r="A136" s="10" t="s">
        <v>205</v>
      </c>
      <c r="B136" s="229">
        <f t="shared" ref="B136:AB136" si="69">B93/$C$6</f>
        <v>0</v>
      </c>
      <c r="C136" s="229">
        <f t="shared" si="69"/>
        <v>411.27347686669719</v>
      </c>
      <c r="D136" s="229">
        <f t="shared" si="69"/>
        <v>411.27347686669719</v>
      </c>
      <c r="E136" s="229">
        <f t="shared" si="69"/>
        <v>411.27347686669719</v>
      </c>
      <c r="F136" s="229">
        <f t="shared" si="69"/>
        <v>822.54695373339439</v>
      </c>
      <c r="G136" s="229">
        <f t="shared" si="69"/>
        <v>411.27347686669719</v>
      </c>
      <c r="H136" s="229">
        <f t="shared" si="69"/>
        <v>411.27347686669719</v>
      </c>
      <c r="I136" s="229">
        <f t="shared" si="69"/>
        <v>822.54695373339439</v>
      </c>
      <c r="J136" s="229">
        <f t="shared" si="69"/>
        <v>411.27347686669719</v>
      </c>
      <c r="K136" s="229">
        <f t="shared" si="69"/>
        <v>411.27347686669719</v>
      </c>
      <c r="L136" s="229">
        <f t="shared" si="69"/>
        <v>822.54695373339439</v>
      </c>
      <c r="M136" s="229">
        <f t="shared" si="69"/>
        <v>411.27347686669719</v>
      </c>
      <c r="N136" s="229">
        <f t="shared" si="69"/>
        <v>822.54695373339439</v>
      </c>
      <c r="O136" s="229">
        <f t="shared" si="69"/>
        <v>822.54695373339439</v>
      </c>
      <c r="P136" s="229">
        <f t="shared" si="69"/>
        <v>822.54695373339439</v>
      </c>
      <c r="Q136" s="229">
        <f t="shared" si="69"/>
        <v>822.54695373339439</v>
      </c>
      <c r="R136" s="229">
        <f t="shared" si="69"/>
        <v>822.54695373339439</v>
      </c>
      <c r="S136" s="229">
        <f t="shared" si="69"/>
        <v>822.54695373339439</v>
      </c>
      <c r="T136" s="229">
        <f t="shared" si="69"/>
        <v>822.54695373339439</v>
      </c>
      <c r="U136" s="229">
        <f t="shared" si="69"/>
        <v>822.54695373339439</v>
      </c>
      <c r="V136" s="229">
        <f t="shared" si="69"/>
        <v>822.54695373339439</v>
      </c>
      <c r="W136" s="229">
        <f t="shared" si="69"/>
        <v>822.54695373339439</v>
      </c>
      <c r="X136" s="229">
        <f t="shared" si="69"/>
        <v>822.54695373339439</v>
      </c>
      <c r="Y136" s="229">
        <f t="shared" si="69"/>
        <v>822.54695373339439</v>
      </c>
      <c r="Z136" s="229">
        <f t="shared" si="69"/>
        <v>0</v>
      </c>
      <c r="AA136" s="229">
        <f t="shared" si="69"/>
        <v>15628.392120934494</v>
      </c>
      <c r="AB136" s="227">
        <f t="shared" si="69"/>
        <v>411.27347686669719</v>
      </c>
    </row>
    <row r="137" spans="1:30" x14ac:dyDescent="0.25">
      <c r="A137" s="10" t="s">
        <v>206</v>
      </c>
      <c r="B137" s="229">
        <f t="shared" ref="B137:AB137" si="70">B94/$C$6</f>
        <v>0</v>
      </c>
      <c r="C137" s="229">
        <f t="shared" si="70"/>
        <v>205.6367384333486</v>
      </c>
      <c r="D137" s="229">
        <f t="shared" si="70"/>
        <v>205.6367384333486</v>
      </c>
      <c r="E137" s="229">
        <f t="shared" si="70"/>
        <v>205.6367384333486</v>
      </c>
      <c r="F137" s="229">
        <f t="shared" si="70"/>
        <v>411.27347686669719</v>
      </c>
      <c r="G137" s="229">
        <f t="shared" si="70"/>
        <v>205.6367384333486</v>
      </c>
      <c r="H137" s="229">
        <f t="shared" si="70"/>
        <v>205.6367384333486</v>
      </c>
      <c r="I137" s="229">
        <f t="shared" si="70"/>
        <v>411.27347686669719</v>
      </c>
      <c r="J137" s="229">
        <f t="shared" si="70"/>
        <v>205.6367384333486</v>
      </c>
      <c r="K137" s="229">
        <f t="shared" si="70"/>
        <v>205.6367384333486</v>
      </c>
      <c r="L137" s="229">
        <f t="shared" si="70"/>
        <v>411.27347686669719</v>
      </c>
      <c r="M137" s="229">
        <f t="shared" si="70"/>
        <v>205.6367384333486</v>
      </c>
      <c r="N137" s="229">
        <f t="shared" si="70"/>
        <v>411.27347686669719</v>
      </c>
      <c r="O137" s="229">
        <f t="shared" si="70"/>
        <v>411.27347686669719</v>
      </c>
      <c r="P137" s="229">
        <f t="shared" si="70"/>
        <v>411.27347686669719</v>
      </c>
      <c r="Q137" s="229">
        <f t="shared" si="70"/>
        <v>411.27347686669719</v>
      </c>
      <c r="R137" s="229">
        <f t="shared" si="70"/>
        <v>411.27347686669719</v>
      </c>
      <c r="S137" s="229">
        <f t="shared" si="70"/>
        <v>411.27347686669719</v>
      </c>
      <c r="T137" s="229">
        <f t="shared" si="70"/>
        <v>411.27347686669719</v>
      </c>
      <c r="U137" s="229">
        <f t="shared" si="70"/>
        <v>411.27347686669719</v>
      </c>
      <c r="V137" s="229">
        <f t="shared" si="70"/>
        <v>411.27347686669719</v>
      </c>
      <c r="W137" s="229">
        <f t="shared" si="70"/>
        <v>411.27347686669719</v>
      </c>
      <c r="X137" s="229">
        <f t="shared" si="70"/>
        <v>411.27347686669719</v>
      </c>
      <c r="Y137" s="229">
        <f t="shared" si="70"/>
        <v>411.27347686669719</v>
      </c>
      <c r="Z137" s="229">
        <f t="shared" si="70"/>
        <v>0</v>
      </c>
      <c r="AA137" s="229">
        <f t="shared" si="70"/>
        <v>7814.1960604672468</v>
      </c>
      <c r="AB137" s="227">
        <f t="shared" si="70"/>
        <v>205.6367384333486</v>
      </c>
    </row>
    <row r="138" spans="1:30" x14ac:dyDescent="0.25">
      <c r="A138" s="2"/>
      <c r="B138" s="235"/>
      <c r="C138" s="235"/>
      <c r="D138" s="235"/>
      <c r="E138" s="235"/>
      <c r="F138" s="235"/>
      <c r="G138" s="235"/>
      <c r="H138" s="235"/>
      <c r="I138" s="235"/>
      <c r="J138" s="235"/>
      <c r="K138" s="235"/>
      <c r="L138" s="235"/>
      <c r="M138" s="235"/>
      <c r="N138" s="235"/>
      <c r="O138" s="235"/>
      <c r="P138" s="235"/>
      <c r="Q138" s="235"/>
      <c r="R138" s="235"/>
      <c r="S138" s="235"/>
      <c r="T138" s="235"/>
      <c r="U138" s="235"/>
      <c r="V138" s="235"/>
      <c r="W138" s="235"/>
      <c r="X138" s="235"/>
      <c r="Y138" s="235"/>
      <c r="Z138" s="235"/>
      <c r="AA138" s="235"/>
      <c r="AB138" s="228"/>
    </row>
    <row r="139" spans="1:30" s="31" customFormat="1" x14ac:dyDescent="0.25">
      <c r="A139" s="30" t="s">
        <v>199</v>
      </c>
      <c r="B139" s="230">
        <f t="shared" ref="B139:AB139" si="71">B96/$C$6</f>
        <v>274.18231791113146</v>
      </c>
      <c r="C139" s="230">
        <f t="shared" si="71"/>
        <v>1165.2748511223087</v>
      </c>
      <c r="D139" s="230">
        <f t="shared" si="71"/>
        <v>1165.2748511223087</v>
      </c>
      <c r="E139" s="230">
        <f t="shared" si="71"/>
        <v>1645.0939074667888</v>
      </c>
      <c r="F139" s="230">
        <f t="shared" si="71"/>
        <v>2262.0041227668348</v>
      </c>
      <c r="G139" s="230">
        <f t="shared" si="71"/>
        <v>1370.9115895556574</v>
      </c>
      <c r="H139" s="230">
        <f t="shared" si="71"/>
        <v>1850.7306459001375</v>
      </c>
      <c r="I139" s="230">
        <f t="shared" si="71"/>
        <v>2262.0041227668348</v>
      </c>
      <c r="J139" s="230">
        <f t="shared" si="71"/>
        <v>1370.9115895556574</v>
      </c>
      <c r="K139" s="230">
        <f t="shared" si="71"/>
        <v>1850.7306459001375</v>
      </c>
      <c r="L139" s="230">
        <f t="shared" si="71"/>
        <v>2262.0041227668348</v>
      </c>
      <c r="M139" s="230">
        <f t="shared" si="71"/>
        <v>1850.7306459001375</v>
      </c>
      <c r="N139" s="230">
        <f t="shared" si="71"/>
        <v>2741.8231791113149</v>
      </c>
      <c r="O139" s="230">
        <f t="shared" si="71"/>
        <v>2741.8231791113149</v>
      </c>
      <c r="P139" s="230">
        <f t="shared" si="71"/>
        <v>2741.8231791113149</v>
      </c>
      <c r="Q139" s="230">
        <f t="shared" si="71"/>
        <v>2741.8231791113149</v>
      </c>
      <c r="R139" s="230">
        <f t="shared" si="71"/>
        <v>2741.8231791113149</v>
      </c>
      <c r="S139" s="230">
        <f t="shared" si="71"/>
        <v>2741.8231791113149</v>
      </c>
      <c r="T139" s="230">
        <f t="shared" si="71"/>
        <v>2741.8231791113149</v>
      </c>
      <c r="U139" s="230">
        <f t="shared" si="71"/>
        <v>2741.8231791113149</v>
      </c>
      <c r="V139" s="230">
        <f t="shared" si="71"/>
        <v>2741.8231791113149</v>
      </c>
      <c r="W139" s="230">
        <f t="shared" si="71"/>
        <v>2741.8231791113149</v>
      </c>
      <c r="X139" s="230">
        <f t="shared" si="71"/>
        <v>2741.8231791113149</v>
      </c>
      <c r="Y139" s="230">
        <f t="shared" si="71"/>
        <v>2193.4585432890517</v>
      </c>
      <c r="Z139" s="230">
        <f t="shared" si="71"/>
        <v>411.27347686669719</v>
      </c>
      <c r="AA139" s="230">
        <f t="shared" si="71"/>
        <v>52094.64040311498</v>
      </c>
      <c r="AB139" s="227">
        <f t="shared" si="71"/>
        <v>1370.9115895556574</v>
      </c>
      <c r="AC139" s="216"/>
      <c r="AD139" s="198"/>
    </row>
    <row r="140" spans="1:30" s="31" customFormat="1" x14ac:dyDescent="0.25">
      <c r="A140" s="3"/>
      <c r="B140" s="236"/>
      <c r="C140" s="236"/>
      <c r="D140" s="236"/>
      <c r="E140" s="236"/>
      <c r="F140" s="236"/>
      <c r="G140" s="236"/>
      <c r="H140" s="236"/>
      <c r="I140" s="236"/>
      <c r="J140" s="236"/>
      <c r="K140" s="236"/>
      <c r="L140" s="236"/>
      <c r="M140" s="236"/>
      <c r="N140" s="236"/>
      <c r="O140" s="236"/>
      <c r="P140" s="236"/>
      <c r="Q140" s="236"/>
      <c r="R140" s="236"/>
      <c r="S140" s="236"/>
      <c r="T140" s="236"/>
      <c r="U140" s="236"/>
      <c r="V140" s="236"/>
      <c r="W140" s="236"/>
      <c r="X140" s="236"/>
      <c r="Y140" s="236"/>
      <c r="Z140" s="236"/>
      <c r="AA140" s="229"/>
      <c r="AB140" s="227"/>
    </row>
    <row r="141" spans="1:30" x14ac:dyDescent="0.25">
      <c r="A141" s="16" t="s">
        <v>3</v>
      </c>
      <c r="B141" s="235"/>
      <c r="C141" s="235"/>
      <c r="D141" s="235"/>
      <c r="E141" s="235"/>
      <c r="F141" s="235"/>
      <c r="G141" s="235"/>
      <c r="H141" s="235"/>
      <c r="I141" s="235"/>
      <c r="J141" s="235"/>
      <c r="K141" s="235"/>
      <c r="L141" s="235"/>
      <c r="M141" s="235"/>
      <c r="N141" s="235"/>
      <c r="O141" s="235"/>
      <c r="P141" s="235"/>
      <c r="Q141" s="235"/>
      <c r="R141" s="235"/>
      <c r="S141" s="235"/>
      <c r="T141" s="235"/>
      <c r="U141" s="235"/>
      <c r="V141" s="235"/>
      <c r="W141" s="235"/>
      <c r="X141" s="235"/>
      <c r="Y141" s="235"/>
      <c r="Z141" s="236"/>
      <c r="AA141" s="229"/>
      <c r="AB141" s="228"/>
    </row>
    <row r="142" spans="1:30" x14ac:dyDescent="0.25">
      <c r="A142" s="280" t="s">
        <v>234</v>
      </c>
      <c r="B142" s="300">
        <f t="shared" ref="B142:AB142" si="72">B99/$C$6</f>
        <v>0</v>
      </c>
      <c r="C142" s="300">
        <f t="shared" si="72"/>
        <v>0</v>
      </c>
      <c r="D142" s="300">
        <f t="shared" si="72"/>
        <v>0</v>
      </c>
      <c r="E142" s="300">
        <f t="shared" si="72"/>
        <v>0</v>
      </c>
      <c r="F142" s="300">
        <f t="shared" si="72"/>
        <v>0</v>
      </c>
      <c r="G142" s="300">
        <f t="shared" si="72"/>
        <v>0</v>
      </c>
      <c r="H142" s="300">
        <f t="shared" si="72"/>
        <v>0</v>
      </c>
      <c r="I142" s="300">
        <f t="shared" si="72"/>
        <v>0</v>
      </c>
      <c r="J142" s="300">
        <f t="shared" si="72"/>
        <v>0</v>
      </c>
      <c r="K142" s="300">
        <f t="shared" si="72"/>
        <v>0</v>
      </c>
      <c r="L142" s="300">
        <f t="shared" si="72"/>
        <v>0</v>
      </c>
      <c r="M142" s="300">
        <f t="shared" si="72"/>
        <v>0</v>
      </c>
      <c r="N142" s="300">
        <f t="shared" si="72"/>
        <v>0</v>
      </c>
      <c r="O142" s="300">
        <f t="shared" si="72"/>
        <v>0</v>
      </c>
      <c r="P142" s="300">
        <f t="shared" si="72"/>
        <v>0</v>
      </c>
      <c r="Q142" s="300">
        <f t="shared" si="72"/>
        <v>0</v>
      </c>
      <c r="R142" s="300">
        <f t="shared" si="72"/>
        <v>0</v>
      </c>
      <c r="S142" s="300">
        <f t="shared" si="72"/>
        <v>0</v>
      </c>
      <c r="T142" s="300">
        <f t="shared" si="72"/>
        <v>0</v>
      </c>
      <c r="U142" s="300">
        <f t="shared" si="72"/>
        <v>0</v>
      </c>
      <c r="V142" s="300">
        <f t="shared" si="72"/>
        <v>0</v>
      </c>
      <c r="W142" s="300">
        <f t="shared" si="72"/>
        <v>0</v>
      </c>
      <c r="X142" s="300">
        <f t="shared" si="72"/>
        <v>0</v>
      </c>
      <c r="Y142" s="300">
        <f t="shared" si="72"/>
        <v>0</v>
      </c>
      <c r="Z142" s="300">
        <f t="shared" si="72"/>
        <v>0</v>
      </c>
      <c r="AA142" s="300">
        <f t="shared" si="72"/>
        <v>0</v>
      </c>
      <c r="AB142" s="227">
        <f t="shared" si="72"/>
        <v>0</v>
      </c>
    </row>
    <row r="143" spans="1:30" x14ac:dyDescent="0.25">
      <c r="A143" s="280" t="s">
        <v>237</v>
      </c>
      <c r="B143" s="300">
        <f t="shared" ref="B143:AB143" si="73">B100/$C$6</f>
        <v>0</v>
      </c>
      <c r="C143" s="300">
        <f t="shared" si="73"/>
        <v>0</v>
      </c>
      <c r="D143" s="300">
        <f t="shared" si="73"/>
        <v>0</v>
      </c>
      <c r="E143" s="300">
        <f t="shared" si="73"/>
        <v>0</v>
      </c>
      <c r="F143" s="300">
        <f t="shared" si="73"/>
        <v>0</v>
      </c>
      <c r="G143" s="300">
        <f t="shared" si="73"/>
        <v>0</v>
      </c>
      <c r="H143" s="300">
        <f t="shared" si="73"/>
        <v>0</v>
      </c>
      <c r="I143" s="300">
        <f t="shared" si="73"/>
        <v>0</v>
      </c>
      <c r="J143" s="300">
        <f t="shared" si="73"/>
        <v>0</v>
      </c>
      <c r="K143" s="300">
        <f t="shared" si="73"/>
        <v>0</v>
      </c>
      <c r="L143" s="300">
        <f t="shared" si="73"/>
        <v>0</v>
      </c>
      <c r="M143" s="300">
        <f t="shared" si="73"/>
        <v>0</v>
      </c>
      <c r="N143" s="300">
        <f t="shared" si="73"/>
        <v>0</v>
      </c>
      <c r="O143" s="300">
        <f t="shared" si="73"/>
        <v>0</v>
      </c>
      <c r="P143" s="300">
        <f t="shared" si="73"/>
        <v>0</v>
      </c>
      <c r="Q143" s="300">
        <f t="shared" si="73"/>
        <v>0</v>
      </c>
      <c r="R143" s="300">
        <f t="shared" si="73"/>
        <v>0</v>
      </c>
      <c r="S143" s="300">
        <f t="shared" si="73"/>
        <v>0</v>
      </c>
      <c r="T143" s="300">
        <f t="shared" si="73"/>
        <v>0</v>
      </c>
      <c r="U143" s="300">
        <f t="shared" si="73"/>
        <v>0</v>
      </c>
      <c r="V143" s="300">
        <f t="shared" si="73"/>
        <v>0</v>
      </c>
      <c r="W143" s="300">
        <f t="shared" si="73"/>
        <v>0</v>
      </c>
      <c r="X143" s="300">
        <f t="shared" si="73"/>
        <v>0</v>
      </c>
      <c r="Y143" s="300">
        <f t="shared" si="73"/>
        <v>0</v>
      </c>
      <c r="Z143" s="300">
        <f t="shared" si="73"/>
        <v>0</v>
      </c>
      <c r="AA143" s="300">
        <f t="shared" si="73"/>
        <v>0</v>
      </c>
      <c r="AB143" s="227">
        <f t="shared" si="73"/>
        <v>0</v>
      </c>
    </row>
    <row r="144" spans="1:30" x14ac:dyDescent="0.25">
      <c r="A144" s="282" t="s">
        <v>232</v>
      </c>
      <c r="B144" s="301">
        <f t="shared" ref="B144:AB144" si="74">B101/$C$6</f>
        <v>0</v>
      </c>
      <c r="C144" s="301">
        <f t="shared" si="74"/>
        <v>0</v>
      </c>
      <c r="D144" s="301">
        <f t="shared" si="74"/>
        <v>0</v>
      </c>
      <c r="E144" s="301">
        <f t="shared" si="74"/>
        <v>0</v>
      </c>
      <c r="F144" s="301">
        <f t="shared" si="74"/>
        <v>0</v>
      </c>
      <c r="G144" s="301">
        <f t="shared" si="74"/>
        <v>0</v>
      </c>
      <c r="H144" s="301">
        <f t="shared" si="74"/>
        <v>0</v>
      </c>
      <c r="I144" s="301">
        <f t="shared" si="74"/>
        <v>0</v>
      </c>
      <c r="J144" s="301">
        <f t="shared" si="74"/>
        <v>0</v>
      </c>
      <c r="K144" s="301">
        <f t="shared" si="74"/>
        <v>0</v>
      </c>
      <c r="L144" s="301">
        <f t="shared" si="74"/>
        <v>2851.4961062757675</v>
      </c>
      <c r="M144" s="301">
        <f t="shared" si="74"/>
        <v>2851.4961062757675</v>
      </c>
      <c r="N144" s="301">
        <f t="shared" si="74"/>
        <v>5702.992212551535</v>
      </c>
      <c r="O144" s="301">
        <f t="shared" si="74"/>
        <v>5702.992212551535</v>
      </c>
      <c r="P144" s="301">
        <f t="shared" si="74"/>
        <v>5702.992212551535</v>
      </c>
      <c r="Q144" s="301">
        <f t="shared" si="74"/>
        <v>5702.992212551535</v>
      </c>
      <c r="R144" s="301">
        <f t="shared" si="74"/>
        <v>5702.992212551535</v>
      </c>
      <c r="S144" s="301">
        <f t="shared" si="74"/>
        <v>5702.992212551535</v>
      </c>
      <c r="T144" s="301">
        <f t="shared" si="74"/>
        <v>5702.992212551535</v>
      </c>
      <c r="U144" s="301">
        <f t="shared" si="74"/>
        <v>5702.992212551535</v>
      </c>
      <c r="V144" s="301">
        <f t="shared" si="74"/>
        <v>5702.992212551535</v>
      </c>
      <c r="W144" s="301">
        <f t="shared" si="74"/>
        <v>5702.992212551535</v>
      </c>
      <c r="X144" s="301">
        <f t="shared" si="74"/>
        <v>5702.992212551535</v>
      </c>
      <c r="Y144" s="301">
        <f t="shared" si="74"/>
        <v>5702.992212551535</v>
      </c>
      <c r="Z144" s="301">
        <f t="shared" si="74"/>
        <v>0</v>
      </c>
      <c r="AA144" s="301">
        <f t="shared" si="74"/>
        <v>74138.898763169957</v>
      </c>
      <c r="AB144" s="227">
        <f t="shared" si="74"/>
        <v>1951.0236516623672</v>
      </c>
    </row>
    <row r="145" spans="1:16384" x14ac:dyDescent="0.25">
      <c r="A145" s="282" t="s">
        <v>233</v>
      </c>
      <c r="B145" s="301">
        <f t="shared" ref="B145:AB145" si="75">B102/$C$6</f>
        <v>0</v>
      </c>
      <c r="C145" s="301">
        <f t="shared" si="75"/>
        <v>0</v>
      </c>
      <c r="D145" s="301">
        <f t="shared" si="75"/>
        <v>0</v>
      </c>
      <c r="E145" s="301">
        <f t="shared" si="75"/>
        <v>0</v>
      </c>
      <c r="F145" s="301">
        <f t="shared" si="75"/>
        <v>0</v>
      </c>
      <c r="G145" s="301">
        <f t="shared" si="75"/>
        <v>0</v>
      </c>
      <c r="H145" s="301">
        <f t="shared" si="75"/>
        <v>0</v>
      </c>
      <c r="I145" s="301">
        <f t="shared" si="75"/>
        <v>0</v>
      </c>
      <c r="J145" s="301">
        <f t="shared" si="75"/>
        <v>0</v>
      </c>
      <c r="K145" s="301">
        <f t="shared" si="75"/>
        <v>0</v>
      </c>
      <c r="L145" s="301">
        <f t="shared" si="75"/>
        <v>0</v>
      </c>
      <c r="M145" s="301">
        <f t="shared" si="75"/>
        <v>11405.98442510307</v>
      </c>
      <c r="N145" s="301">
        <f t="shared" si="75"/>
        <v>11405.98442510307</v>
      </c>
      <c r="O145" s="301">
        <f t="shared" si="75"/>
        <v>22811.96885020614</v>
      </c>
      <c r="P145" s="301">
        <f t="shared" si="75"/>
        <v>22811.96885020614</v>
      </c>
      <c r="Q145" s="301">
        <f t="shared" si="75"/>
        <v>22811.96885020614</v>
      </c>
      <c r="R145" s="301">
        <f t="shared" si="75"/>
        <v>22811.96885020614</v>
      </c>
      <c r="S145" s="301">
        <f t="shared" si="75"/>
        <v>22811.96885020614</v>
      </c>
      <c r="T145" s="301">
        <f t="shared" si="75"/>
        <v>22811.96885020614</v>
      </c>
      <c r="U145" s="301">
        <f t="shared" si="75"/>
        <v>22811.96885020614</v>
      </c>
      <c r="V145" s="301">
        <f t="shared" si="75"/>
        <v>22811.96885020614</v>
      </c>
      <c r="W145" s="301">
        <f t="shared" si="75"/>
        <v>22811.96885020614</v>
      </c>
      <c r="X145" s="301">
        <f t="shared" si="75"/>
        <v>22811.96885020614</v>
      </c>
      <c r="Y145" s="301">
        <f t="shared" si="75"/>
        <v>22811.96885020614</v>
      </c>
      <c r="Z145" s="301">
        <f t="shared" si="75"/>
        <v>22811.96885020614</v>
      </c>
      <c r="AA145" s="301">
        <f t="shared" si="75"/>
        <v>296555.59505267983</v>
      </c>
      <c r="AB145" s="227">
        <f t="shared" si="75"/>
        <v>7804.0946066494689</v>
      </c>
    </row>
    <row r="146" spans="1:16384" x14ac:dyDescent="0.25">
      <c r="A146" s="2"/>
      <c r="B146" s="235"/>
      <c r="C146" s="235"/>
      <c r="D146" s="235"/>
      <c r="E146" s="229"/>
      <c r="F146" s="229"/>
      <c r="G146" s="229"/>
      <c r="H146" s="229"/>
      <c r="I146" s="229"/>
      <c r="J146" s="229"/>
      <c r="K146" s="229"/>
      <c r="L146" s="229"/>
      <c r="M146" s="229"/>
      <c r="N146" s="229"/>
      <c r="O146" s="229"/>
      <c r="P146" s="229"/>
      <c r="Q146" s="229"/>
      <c r="R146" s="229"/>
      <c r="S146" s="229"/>
      <c r="T146" s="229"/>
      <c r="U146" s="229"/>
      <c r="V146" s="229"/>
      <c r="W146" s="229"/>
      <c r="X146" s="229"/>
      <c r="Y146" s="229"/>
      <c r="Z146" s="235"/>
      <c r="AA146" s="229"/>
      <c r="AB146" s="228"/>
    </row>
    <row r="147" spans="1:16384" x14ac:dyDescent="0.25">
      <c r="A147" s="30" t="s">
        <v>4</v>
      </c>
      <c r="B147" s="230">
        <f t="shared" ref="B147:AB147" si="76">B104/$C$6</f>
        <v>0</v>
      </c>
      <c r="C147" s="230">
        <f t="shared" si="76"/>
        <v>0</v>
      </c>
      <c r="D147" s="230">
        <f t="shared" si="76"/>
        <v>0</v>
      </c>
      <c r="E147" s="230">
        <f t="shared" si="76"/>
        <v>0</v>
      </c>
      <c r="F147" s="230">
        <f t="shared" si="76"/>
        <v>0</v>
      </c>
      <c r="G147" s="230">
        <f t="shared" si="76"/>
        <v>0</v>
      </c>
      <c r="H147" s="230">
        <f t="shared" si="76"/>
        <v>0</v>
      </c>
      <c r="I147" s="230">
        <f t="shared" si="76"/>
        <v>0</v>
      </c>
      <c r="J147" s="230">
        <f t="shared" si="76"/>
        <v>0</v>
      </c>
      <c r="K147" s="230">
        <f t="shared" si="76"/>
        <v>0</v>
      </c>
      <c r="L147" s="230">
        <f t="shared" si="76"/>
        <v>2851.4961062757675</v>
      </c>
      <c r="M147" s="230">
        <f t="shared" si="76"/>
        <v>14257.480531378837</v>
      </c>
      <c r="N147" s="230">
        <f t="shared" si="76"/>
        <v>17108.976637654603</v>
      </c>
      <c r="O147" s="230">
        <f t="shared" si="76"/>
        <v>28514.961062757673</v>
      </c>
      <c r="P147" s="230">
        <f t="shared" si="76"/>
        <v>28514.961062757673</v>
      </c>
      <c r="Q147" s="230">
        <f t="shared" si="76"/>
        <v>28514.961062757673</v>
      </c>
      <c r="R147" s="230">
        <f t="shared" si="76"/>
        <v>28514.961062757673</v>
      </c>
      <c r="S147" s="230">
        <f t="shared" si="76"/>
        <v>28514.961062757673</v>
      </c>
      <c r="T147" s="230">
        <f t="shared" si="76"/>
        <v>28514.961062757673</v>
      </c>
      <c r="U147" s="230">
        <f t="shared" si="76"/>
        <v>28514.961062757673</v>
      </c>
      <c r="V147" s="230">
        <f t="shared" si="76"/>
        <v>28514.961062757673</v>
      </c>
      <c r="W147" s="230">
        <f t="shared" si="76"/>
        <v>28514.961062757673</v>
      </c>
      <c r="X147" s="230">
        <f t="shared" si="76"/>
        <v>28514.961062757673</v>
      </c>
      <c r="Y147" s="230">
        <f t="shared" si="76"/>
        <v>28514.961062757673</v>
      </c>
      <c r="Z147" s="230">
        <f t="shared" si="76"/>
        <v>22811.96885020614</v>
      </c>
      <c r="AA147" s="230">
        <f t="shared" si="76"/>
        <v>370694.49381584977</v>
      </c>
      <c r="AB147" s="227">
        <f t="shared" si="76"/>
        <v>9755.1182583118352</v>
      </c>
      <c r="AC147" s="216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1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1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2"/>
      <c r="CU147" s="32"/>
      <c r="CV147" s="32"/>
      <c r="CW147" s="32"/>
      <c r="CX147" s="32"/>
      <c r="CY147" s="32"/>
      <c r="CZ147" s="32"/>
      <c r="DA147" s="31"/>
      <c r="DB147" s="32"/>
      <c r="DC147" s="32"/>
      <c r="DD147" s="32"/>
      <c r="DE147" s="32"/>
      <c r="DF147" s="32"/>
      <c r="DG147" s="32"/>
      <c r="DH147" s="32"/>
      <c r="DI147" s="32"/>
      <c r="DJ147" s="32"/>
      <c r="DK147" s="32"/>
      <c r="DL147" s="32"/>
      <c r="DM147" s="32"/>
      <c r="DN147" s="32"/>
      <c r="DO147" s="32"/>
      <c r="DP147" s="32"/>
      <c r="DQ147" s="32"/>
      <c r="DR147" s="32"/>
      <c r="DS147" s="32"/>
      <c r="DT147" s="32"/>
      <c r="DU147" s="32"/>
      <c r="DV147" s="32"/>
      <c r="DW147" s="32"/>
      <c r="DX147" s="32"/>
      <c r="DY147" s="32"/>
      <c r="DZ147" s="32"/>
      <c r="EA147" s="31"/>
      <c r="EB147" s="32"/>
      <c r="EC147" s="32"/>
      <c r="ED147" s="32"/>
      <c r="EE147" s="32"/>
      <c r="EF147" s="32"/>
      <c r="EG147" s="32"/>
      <c r="EH147" s="32"/>
      <c r="EI147" s="32"/>
      <c r="EJ147" s="32"/>
      <c r="EK147" s="32"/>
      <c r="EL147" s="32"/>
      <c r="EM147" s="32"/>
      <c r="EN147" s="32"/>
      <c r="EO147" s="32"/>
      <c r="EP147" s="32"/>
      <c r="EQ147" s="32"/>
      <c r="ER147" s="32"/>
      <c r="ES147" s="32"/>
      <c r="ET147" s="32"/>
      <c r="EU147" s="32"/>
      <c r="EV147" s="32"/>
      <c r="EW147" s="32"/>
      <c r="EX147" s="32"/>
      <c r="EY147" s="32"/>
      <c r="EZ147" s="32"/>
      <c r="FA147" s="31"/>
      <c r="FB147" s="32"/>
      <c r="FC147" s="32"/>
      <c r="FD147" s="32"/>
      <c r="FE147" s="32"/>
      <c r="FF147" s="32"/>
      <c r="FG147" s="32"/>
      <c r="FH147" s="32"/>
      <c r="FI147" s="32"/>
      <c r="FJ147" s="32"/>
      <c r="FK147" s="32"/>
      <c r="FL147" s="32"/>
      <c r="FM147" s="32"/>
      <c r="FN147" s="32"/>
      <c r="FO147" s="32"/>
      <c r="FP147" s="32"/>
      <c r="FQ147" s="32"/>
      <c r="FR147" s="32"/>
      <c r="FS147" s="32"/>
      <c r="FT147" s="32"/>
      <c r="FU147" s="32"/>
      <c r="FV147" s="32"/>
      <c r="FW147" s="32"/>
      <c r="FX147" s="32"/>
      <c r="FY147" s="32"/>
      <c r="FZ147" s="32"/>
      <c r="GA147" s="31"/>
      <c r="GB147" s="32"/>
      <c r="GC147" s="32"/>
      <c r="GD147" s="32"/>
      <c r="GE147" s="32"/>
      <c r="GF147" s="32"/>
      <c r="GG147" s="32"/>
      <c r="GH147" s="32"/>
      <c r="GI147" s="32"/>
      <c r="GJ147" s="32"/>
      <c r="GK147" s="32"/>
      <c r="GL147" s="32"/>
      <c r="GM147" s="32"/>
      <c r="GN147" s="32"/>
      <c r="GO147" s="32"/>
      <c r="GP147" s="32"/>
      <c r="GQ147" s="32"/>
      <c r="GR147" s="32"/>
      <c r="GS147" s="32"/>
      <c r="GT147" s="32"/>
      <c r="GU147" s="32"/>
      <c r="GV147" s="32"/>
      <c r="GW147" s="32"/>
      <c r="GX147" s="32"/>
      <c r="GY147" s="32"/>
      <c r="GZ147" s="32"/>
      <c r="HA147" s="31"/>
      <c r="HB147" s="32"/>
      <c r="HC147" s="32"/>
      <c r="HD147" s="32"/>
      <c r="HE147" s="32"/>
      <c r="HF147" s="32"/>
      <c r="HG147" s="32"/>
      <c r="HH147" s="32"/>
      <c r="HI147" s="32"/>
      <c r="HJ147" s="32"/>
      <c r="HK147" s="32"/>
      <c r="HL147" s="32"/>
      <c r="HM147" s="32"/>
      <c r="HN147" s="32"/>
      <c r="HO147" s="32"/>
      <c r="HP147" s="32"/>
      <c r="HQ147" s="32"/>
      <c r="HR147" s="32"/>
      <c r="HS147" s="32"/>
      <c r="HT147" s="32"/>
      <c r="HU147" s="32"/>
      <c r="HV147" s="32"/>
      <c r="HW147" s="32"/>
      <c r="HX147" s="32"/>
      <c r="HY147" s="32"/>
      <c r="HZ147" s="32"/>
      <c r="IA147" s="31"/>
      <c r="IB147" s="32"/>
      <c r="IC147" s="32"/>
      <c r="ID147" s="32"/>
      <c r="IE147" s="32"/>
      <c r="IF147" s="32"/>
      <c r="IG147" s="32"/>
      <c r="IH147" s="32"/>
      <c r="II147" s="32"/>
      <c r="IJ147" s="32"/>
      <c r="IK147" s="32"/>
      <c r="IL147" s="32"/>
      <c r="IM147" s="32"/>
      <c r="IN147" s="32"/>
      <c r="IO147" s="32"/>
      <c r="IP147" s="32"/>
      <c r="IQ147" s="32"/>
      <c r="IR147" s="32"/>
      <c r="IS147" s="32"/>
      <c r="IT147" s="32"/>
      <c r="IU147" s="32"/>
      <c r="IV147" s="32"/>
      <c r="IW147" s="32"/>
      <c r="IX147" s="32"/>
      <c r="IY147" s="32"/>
      <c r="IZ147" s="32"/>
      <c r="JA147" s="31"/>
      <c r="JB147" s="32"/>
      <c r="JC147" s="32"/>
      <c r="JD147" s="32"/>
      <c r="JE147" s="32"/>
      <c r="JF147" s="32"/>
      <c r="JG147" s="32"/>
      <c r="JH147" s="32"/>
      <c r="JI147" s="32"/>
      <c r="JJ147" s="32"/>
      <c r="JK147" s="32"/>
      <c r="JL147" s="32"/>
      <c r="JM147" s="32"/>
      <c r="JN147" s="32"/>
      <c r="JO147" s="32"/>
      <c r="JP147" s="32"/>
      <c r="JQ147" s="32"/>
      <c r="JR147" s="32"/>
      <c r="JS147" s="32"/>
      <c r="JT147" s="32"/>
      <c r="JU147" s="32"/>
      <c r="JV147" s="32"/>
      <c r="JW147" s="32"/>
      <c r="JX147" s="32"/>
      <c r="JY147" s="32"/>
      <c r="JZ147" s="32"/>
      <c r="KA147" s="31"/>
      <c r="KB147" s="32"/>
      <c r="KC147" s="32"/>
      <c r="KD147" s="32"/>
      <c r="KE147" s="32"/>
      <c r="KF147" s="32"/>
      <c r="KG147" s="32"/>
      <c r="KH147" s="32"/>
      <c r="KI147" s="32"/>
      <c r="KJ147" s="32"/>
      <c r="KK147" s="32"/>
      <c r="KL147" s="32"/>
      <c r="KM147" s="32"/>
      <c r="KN147" s="32"/>
      <c r="KO147" s="32"/>
      <c r="KP147" s="32"/>
      <c r="KQ147" s="32"/>
      <c r="KR147" s="32"/>
      <c r="KS147" s="32"/>
      <c r="KT147" s="32"/>
      <c r="KU147" s="32"/>
      <c r="KV147" s="32"/>
      <c r="KW147" s="32"/>
      <c r="KX147" s="32"/>
      <c r="KY147" s="32"/>
      <c r="KZ147" s="32"/>
      <c r="LA147" s="31"/>
      <c r="LB147" s="32"/>
      <c r="LC147" s="32"/>
      <c r="LD147" s="32"/>
      <c r="LE147" s="32"/>
      <c r="LF147" s="32"/>
      <c r="LG147" s="32"/>
      <c r="LH147" s="32"/>
      <c r="LI147" s="32"/>
      <c r="LJ147" s="32"/>
      <c r="LK147" s="32"/>
      <c r="LL147" s="32"/>
      <c r="LM147" s="32"/>
      <c r="LN147" s="32"/>
      <c r="LO147" s="32"/>
      <c r="LP147" s="32"/>
      <c r="LQ147" s="32"/>
      <c r="LR147" s="32"/>
      <c r="LS147" s="32"/>
      <c r="LT147" s="32"/>
      <c r="LU147" s="32"/>
      <c r="LV147" s="32"/>
      <c r="LW147" s="32"/>
      <c r="LX147" s="32"/>
      <c r="LY147" s="32"/>
      <c r="LZ147" s="32"/>
      <c r="MA147" s="31"/>
      <c r="MB147" s="32"/>
      <c r="MC147" s="32"/>
      <c r="MD147" s="32"/>
      <c r="ME147" s="32"/>
      <c r="MF147" s="32"/>
      <c r="MG147" s="32"/>
      <c r="MH147" s="32"/>
      <c r="MI147" s="32"/>
      <c r="MJ147" s="32"/>
      <c r="MK147" s="32"/>
      <c r="ML147" s="32"/>
      <c r="MM147" s="32"/>
      <c r="MN147" s="32"/>
      <c r="MO147" s="32"/>
      <c r="MP147" s="32"/>
      <c r="MQ147" s="32"/>
      <c r="MR147" s="32"/>
      <c r="MS147" s="32"/>
      <c r="MT147" s="32"/>
      <c r="MU147" s="32"/>
      <c r="MV147" s="32"/>
      <c r="MW147" s="32"/>
      <c r="MX147" s="32"/>
      <c r="MY147" s="32"/>
      <c r="MZ147" s="32"/>
      <c r="NA147" s="31"/>
      <c r="NB147" s="32"/>
      <c r="NC147" s="32"/>
      <c r="ND147" s="32"/>
      <c r="NE147" s="32"/>
      <c r="NF147" s="32"/>
      <c r="NG147" s="32"/>
      <c r="NH147" s="32"/>
      <c r="NI147" s="32"/>
      <c r="NJ147" s="32"/>
      <c r="NK147" s="32"/>
      <c r="NL147" s="32"/>
      <c r="NM147" s="32"/>
      <c r="NN147" s="32"/>
      <c r="NO147" s="32"/>
      <c r="NP147" s="32"/>
      <c r="NQ147" s="32"/>
      <c r="NR147" s="32"/>
      <c r="NS147" s="32"/>
      <c r="NT147" s="32"/>
      <c r="NU147" s="32"/>
      <c r="NV147" s="32"/>
      <c r="NW147" s="32"/>
      <c r="NX147" s="32"/>
      <c r="NY147" s="32"/>
      <c r="NZ147" s="32"/>
      <c r="OA147" s="31"/>
      <c r="OB147" s="32"/>
      <c r="OC147" s="32"/>
      <c r="OD147" s="32"/>
      <c r="OE147" s="32"/>
      <c r="OF147" s="32"/>
      <c r="OG147" s="32"/>
      <c r="OH147" s="32"/>
      <c r="OI147" s="32"/>
      <c r="OJ147" s="32"/>
      <c r="OK147" s="32"/>
      <c r="OL147" s="32"/>
      <c r="OM147" s="32"/>
      <c r="ON147" s="32"/>
      <c r="OO147" s="32"/>
      <c r="OP147" s="32"/>
      <c r="OQ147" s="32"/>
      <c r="OR147" s="32"/>
      <c r="OS147" s="32"/>
      <c r="OT147" s="32"/>
      <c r="OU147" s="32"/>
      <c r="OV147" s="32"/>
      <c r="OW147" s="32"/>
      <c r="OX147" s="32"/>
      <c r="OY147" s="32"/>
      <c r="OZ147" s="32"/>
      <c r="PA147" s="31"/>
      <c r="PB147" s="32"/>
      <c r="PC147" s="32"/>
      <c r="PD147" s="32"/>
      <c r="PE147" s="32"/>
      <c r="PF147" s="32"/>
      <c r="PG147" s="32"/>
      <c r="PH147" s="32"/>
      <c r="PI147" s="32"/>
      <c r="PJ147" s="32"/>
      <c r="PK147" s="32"/>
      <c r="PL147" s="32"/>
      <c r="PM147" s="32"/>
      <c r="PN147" s="32"/>
      <c r="PO147" s="32"/>
      <c r="PP147" s="32"/>
      <c r="PQ147" s="32"/>
      <c r="PR147" s="32"/>
      <c r="PS147" s="32"/>
      <c r="PT147" s="32"/>
      <c r="PU147" s="32"/>
      <c r="PV147" s="32"/>
      <c r="PW147" s="32"/>
      <c r="PX147" s="32"/>
      <c r="PY147" s="32"/>
      <c r="PZ147" s="32"/>
      <c r="QA147" s="31"/>
      <c r="QB147" s="32"/>
      <c r="QC147" s="32"/>
      <c r="QD147" s="32"/>
      <c r="QE147" s="32"/>
      <c r="QF147" s="32"/>
      <c r="QG147" s="32"/>
      <c r="QH147" s="32"/>
      <c r="QI147" s="32"/>
      <c r="QJ147" s="32"/>
      <c r="QK147" s="32"/>
      <c r="QL147" s="32"/>
      <c r="QM147" s="32"/>
      <c r="QN147" s="32"/>
      <c r="QO147" s="32"/>
      <c r="QP147" s="32"/>
      <c r="QQ147" s="32"/>
      <c r="QR147" s="32"/>
      <c r="QS147" s="32"/>
      <c r="QT147" s="32"/>
      <c r="QU147" s="32"/>
      <c r="QV147" s="32"/>
      <c r="QW147" s="32"/>
      <c r="QX147" s="32"/>
      <c r="QY147" s="32"/>
      <c r="QZ147" s="32"/>
      <c r="RA147" s="31"/>
      <c r="RB147" s="32"/>
      <c r="RC147" s="32"/>
      <c r="RD147" s="32"/>
      <c r="RE147" s="32"/>
      <c r="RF147" s="32"/>
      <c r="RG147" s="32"/>
      <c r="RH147" s="32"/>
      <c r="RI147" s="32"/>
      <c r="RJ147" s="32"/>
      <c r="RK147" s="32"/>
      <c r="RL147" s="32"/>
      <c r="RM147" s="32"/>
      <c r="RN147" s="32"/>
      <c r="RO147" s="32"/>
      <c r="RP147" s="32"/>
      <c r="RQ147" s="32"/>
      <c r="RR147" s="32"/>
      <c r="RS147" s="32"/>
      <c r="RT147" s="32"/>
      <c r="RU147" s="32"/>
      <c r="RV147" s="32"/>
      <c r="RW147" s="32"/>
      <c r="RX147" s="32"/>
      <c r="RY147" s="32"/>
      <c r="RZ147" s="32"/>
      <c r="SA147" s="31"/>
      <c r="SB147" s="32"/>
      <c r="SC147" s="32"/>
      <c r="SD147" s="32"/>
      <c r="SE147" s="32"/>
      <c r="SF147" s="32"/>
      <c r="SG147" s="32"/>
      <c r="SH147" s="32"/>
      <c r="SI147" s="32"/>
      <c r="SJ147" s="32"/>
      <c r="SK147" s="32"/>
      <c r="SL147" s="32"/>
      <c r="SM147" s="32"/>
      <c r="SN147" s="32"/>
      <c r="SO147" s="32"/>
      <c r="SP147" s="32"/>
      <c r="SQ147" s="32"/>
      <c r="SR147" s="32"/>
      <c r="SS147" s="32"/>
      <c r="ST147" s="32"/>
      <c r="SU147" s="32"/>
      <c r="SV147" s="32"/>
      <c r="SW147" s="32"/>
      <c r="SX147" s="32"/>
      <c r="SY147" s="32"/>
      <c r="SZ147" s="32"/>
      <c r="TA147" s="31"/>
      <c r="TB147" s="32"/>
      <c r="TC147" s="32"/>
      <c r="TD147" s="32"/>
      <c r="TE147" s="32"/>
      <c r="TF147" s="32"/>
      <c r="TG147" s="32"/>
      <c r="TH147" s="32"/>
      <c r="TI147" s="32"/>
      <c r="TJ147" s="32"/>
      <c r="TK147" s="32"/>
      <c r="TL147" s="32"/>
      <c r="TM147" s="32"/>
      <c r="TN147" s="32"/>
      <c r="TO147" s="32"/>
      <c r="TP147" s="32"/>
      <c r="TQ147" s="32"/>
      <c r="TR147" s="32"/>
      <c r="TS147" s="32"/>
      <c r="TT147" s="32"/>
      <c r="TU147" s="32"/>
      <c r="TV147" s="32"/>
      <c r="TW147" s="32"/>
      <c r="TX147" s="32"/>
      <c r="TY147" s="32"/>
      <c r="TZ147" s="32"/>
      <c r="UA147" s="31"/>
      <c r="UB147" s="32"/>
      <c r="UC147" s="32"/>
      <c r="UD147" s="32"/>
      <c r="UE147" s="32"/>
      <c r="UF147" s="32"/>
      <c r="UG147" s="32"/>
      <c r="UH147" s="32"/>
      <c r="UI147" s="32"/>
      <c r="UJ147" s="32"/>
      <c r="UK147" s="32"/>
      <c r="UL147" s="32"/>
      <c r="UM147" s="32"/>
      <c r="UN147" s="32"/>
      <c r="UO147" s="32"/>
      <c r="UP147" s="32"/>
      <c r="UQ147" s="32"/>
      <c r="UR147" s="32"/>
      <c r="US147" s="32"/>
      <c r="UT147" s="32"/>
      <c r="UU147" s="32"/>
      <c r="UV147" s="32"/>
      <c r="UW147" s="32"/>
      <c r="UX147" s="32"/>
      <c r="UY147" s="32"/>
      <c r="UZ147" s="32"/>
      <c r="VA147" s="31"/>
      <c r="VB147" s="32"/>
      <c r="VC147" s="32"/>
      <c r="VD147" s="32"/>
      <c r="VE147" s="32"/>
      <c r="VF147" s="32"/>
      <c r="VG147" s="32"/>
      <c r="VH147" s="32"/>
      <c r="VI147" s="32"/>
      <c r="VJ147" s="32"/>
      <c r="VK147" s="32"/>
      <c r="VL147" s="32"/>
      <c r="VM147" s="32"/>
      <c r="VN147" s="32"/>
      <c r="VO147" s="32"/>
      <c r="VP147" s="32"/>
      <c r="VQ147" s="32"/>
      <c r="VR147" s="32"/>
      <c r="VS147" s="32"/>
      <c r="VT147" s="32"/>
      <c r="VU147" s="32"/>
      <c r="VV147" s="32"/>
      <c r="VW147" s="32"/>
      <c r="VX147" s="32"/>
      <c r="VY147" s="32"/>
      <c r="VZ147" s="32"/>
      <c r="WA147" s="31"/>
      <c r="WB147" s="32"/>
      <c r="WC147" s="32"/>
      <c r="WD147" s="32"/>
      <c r="WE147" s="32"/>
      <c r="WF147" s="32"/>
      <c r="WG147" s="32"/>
      <c r="WH147" s="32"/>
      <c r="WI147" s="32"/>
      <c r="WJ147" s="32"/>
      <c r="WK147" s="32"/>
      <c r="WL147" s="32"/>
      <c r="WM147" s="32"/>
      <c r="WN147" s="32"/>
      <c r="WO147" s="32"/>
      <c r="WP147" s="32"/>
      <c r="WQ147" s="32"/>
      <c r="WR147" s="32"/>
      <c r="WS147" s="32"/>
      <c r="WT147" s="32"/>
      <c r="WU147" s="32"/>
      <c r="WV147" s="32"/>
      <c r="WW147" s="32"/>
      <c r="WX147" s="32"/>
      <c r="WY147" s="32"/>
      <c r="WZ147" s="32"/>
      <c r="XA147" s="31"/>
      <c r="XB147" s="32"/>
      <c r="XC147" s="32"/>
      <c r="XD147" s="32"/>
      <c r="XE147" s="32"/>
      <c r="XF147" s="32"/>
      <c r="XG147" s="32"/>
      <c r="XH147" s="32"/>
      <c r="XI147" s="32"/>
      <c r="XJ147" s="32"/>
      <c r="XK147" s="32"/>
      <c r="XL147" s="32"/>
      <c r="XM147" s="32"/>
      <c r="XN147" s="32"/>
      <c r="XO147" s="32"/>
      <c r="XP147" s="32"/>
      <c r="XQ147" s="32"/>
      <c r="XR147" s="32"/>
      <c r="XS147" s="32"/>
      <c r="XT147" s="32"/>
      <c r="XU147" s="32"/>
      <c r="XV147" s="32"/>
      <c r="XW147" s="32"/>
      <c r="XX147" s="32"/>
      <c r="XY147" s="32"/>
      <c r="XZ147" s="32"/>
      <c r="YA147" s="31"/>
      <c r="YB147" s="32"/>
      <c r="YC147" s="32"/>
      <c r="YD147" s="32"/>
      <c r="YE147" s="32"/>
      <c r="YF147" s="32"/>
      <c r="YG147" s="32"/>
      <c r="YH147" s="32"/>
      <c r="YI147" s="32"/>
      <c r="YJ147" s="32"/>
      <c r="YK147" s="32"/>
      <c r="YL147" s="32"/>
      <c r="YM147" s="32"/>
      <c r="YN147" s="32"/>
      <c r="YO147" s="32"/>
      <c r="YP147" s="32"/>
      <c r="YQ147" s="32"/>
      <c r="YR147" s="32"/>
      <c r="YS147" s="32"/>
      <c r="YT147" s="32"/>
      <c r="YU147" s="32"/>
      <c r="YV147" s="32"/>
      <c r="YW147" s="32"/>
      <c r="YX147" s="32"/>
      <c r="YY147" s="32"/>
      <c r="YZ147" s="32"/>
      <c r="ZA147" s="31"/>
      <c r="ZB147" s="32"/>
      <c r="ZC147" s="32"/>
      <c r="ZD147" s="32"/>
      <c r="ZE147" s="32"/>
      <c r="ZF147" s="32"/>
      <c r="ZG147" s="32"/>
      <c r="ZH147" s="32"/>
      <c r="ZI147" s="32"/>
      <c r="ZJ147" s="32"/>
      <c r="ZK147" s="32"/>
      <c r="ZL147" s="32"/>
      <c r="ZM147" s="32"/>
      <c r="ZN147" s="32"/>
      <c r="ZO147" s="32"/>
      <c r="ZP147" s="32"/>
      <c r="ZQ147" s="32"/>
      <c r="ZR147" s="32"/>
      <c r="ZS147" s="32"/>
      <c r="ZT147" s="32"/>
      <c r="ZU147" s="32"/>
      <c r="ZV147" s="32"/>
      <c r="ZW147" s="32"/>
      <c r="ZX147" s="32"/>
      <c r="ZY147" s="32"/>
      <c r="ZZ147" s="32"/>
      <c r="AAA147" s="31"/>
      <c r="AAB147" s="32"/>
      <c r="AAC147" s="32"/>
      <c r="AAD147" s="32"/>
      <c r="AAE147" s="32"/>
      <c r="AAF147" s="32"/>
      <c r="AAG147" s="32"/>
      <c r="AAH147" s="32"/>
      <c r="AAI147" s="32"/>
      <c r="AAJ147" s="32"/>
      <c r="AAK147" s="32"/>
      <c r="AAL147" s="32"/>
      <c r="AAM147" s="32"/>
      <c r="AAN147" s="32"/>
      <c r="AAO147" s="32"/>
      <c r="AAP147" s="32"/>
      <c r="AAQ147" s="32"/>
      <c r="AAR147" s="32"/>
      <c r="AAS147" s="32"/>
      <c r="AAT147" s="32"/>
      <c r="AAU147" s="32"/>
      <c r="AAV147" s="32"/>
      <c r="AAW147" s="32"/>
      <c r="AAX147" s="32"/>
      <c r="AAY147" s="32"/>
      <c r="AAZ147" s="32"/>
      <c r="ABA147" s="31"/>
      <c r="ABB147" s="32"/>
      <c r="ABC147" s="32"/>
      <c r="ABD147" s="32"/>
      <c r="ABE147" s="32"/>
      <c r="ABF147" s="32"/>
      <c r="ABG147" s="32"/>
      <c r="ABH147" s="32"/>
      <c r="ABI147" s="32"/>
      <c r="ABJ147" s="32"/>
      <c r="ABK147" s="32"/>
      <c r="ABL147" s="32"/>
      <c r="ABM147" s="32"/>
      <c r="ABN147" s="32"/>
      <c r="ABO147" s="32"/>
      <c r="ABP147" s="32"/>
      <c r="ABQ147" s="32"/>
      <c r="ABR147" s="32"/>
      <c r="ABS147" s="32"/>
      <c r="ABT147" s="32"/>
      <c r="ABU147" s="32"/>
      <c r="ABV147" s="32"/>
      <c r="ABW147" s="32"/>
      <c r="ABX147" s="32"/>
      <c r="ABY147" s="32"/>
      <c r="ABZ147" s="32"/>
      <c r="ACA147" s="31"/>
      <c r="ACB147" s="32"/>
      <c r="ACC147" s="32"/>
      <c r="ACD147" s="32"/>
      <c r="ACE147" s="32"/>
      <c r="ACF147" s="32"/>
      <c r="ACG147" s="32"/>
      <c r="ACH147" s="32"/>
      <c r="ACI147" s="32"/>
      <c r="ACJ147" s="32"/>
      <c r="ACK147" s="32"/>
      <c r="ACL147" s="32"/>
      <c r="ACM147" s="32"/>
      <c r="ACN147" s="32"/>
      <c r="ACO147" s="32"/>
      <c r="ACP147" s="32"/>
      <c r="ACQ147" s="32"/>
      <c r="ACR147" s="32"/>
      <c r="ACS147" s="32"/>
      <c r="ACT147" s="32"/>
      <c r="ACU147" s="32"/>
      <c r="ACV147" s="32"/>
      <c r="ACW147" s="32"/>
      <c r="ACX147" s="32"/>
      <c r="ACY147" s="32"/>
      <c r="ACZ147" s="32"/>
      <c r="ADA147" s="31"/>
      <c r="ADB147" s="32"/>
      <c r="ADC147" s="32"/>
      <c r="ADD147" s="32"/>
      <c r="ADE147" s="32"/>
      <c r="ADF147" s="32"/>
      <c r="ADG147" s="32"/>
      <c r="ADH147" s="32"/>
      <c r="ADI147" s="32"/>
      <c r="ADJ147" s="32"/>
      <c r="ADK147" s="32"/>
      <c r="ADL147" s="32"/>
      <c r="ADM147" s="32"/>
      <c r="ADN147" s="32"/>
      <c r="ADO147" s="32"/>
      <c r="ADP147" s="32"/>
      <c r="ADQ147" s="32"/>
      <c r="ADR147" s="32"/>
      <c r="ADS147" s="32"/>
      <c r="ADT147" s="32"/>
      <c r="ADU147" s="32"/>
      <c r="ADV147" s="32"/>
      <c r="ADW147" s="32"/>
      <c r="ADX147" s="32"/>
      <c r="ADY147" s="32"/>
      <c r="ADZ147" s="32"/>
      <c r="AEA147" s="31"/>
      <c r="AEB147" s="32"/>
      <c r="AEC147" s="32"/>
      <c r="AED147" s="32"/>
      <c r="AEE147" s="32"/>
      <c r="AEF147" s="32"/>
      <c r="AEG147" s="32"/>
      <c r="AEH147" s="32"/>
      <c r="AEI147" s="32"/>
      <c r="AEJ147" s="32"/>
      <c r="AEK147" s="32"/>
      <c r="AEL147" s="32"/>
      <c r="AEM147" s="32"/>
      <c r="AEN147" s="32"/>
      <c r="AEO147" s="32"/>
      <c r="AEP147" s="32"/>
      <c r="AEQ147" s="32"/>
      <c r="AER147" s="32"/>
      <c r="AES147" s="32"/>
      <c r="AET147" s="32"/>
      <c r="AEU147" s="32"/>
      <c r="AEV147" s="32"/>
      <c r="AEW147" s="32"/>
      <c r="AEX147" s="32"/>
      <c r="AEY147" s="32"/>
      <c r="AEZ147" s="32"/>
      <c r="AFA147" s="31"/>
      <c r="AFB147" s="32"/>
      <c r="AFC147" s="32"/>
      <c r="AFD147" s="32"/>
      <c r="AFE147" s="32"/>
      <c r="AFF147" s="32"/>
      <c r="AFG147" s="32"/>
      <c r="AFH147" s="32"/>
      <c r="AFI147" s="32"/>
      <c r="AFJ147" s="32"/>
      <c r="AFK147" s="32"/>
      <c r="AFL147" s="32"/>
      <c r="AFM147" s="32"/>
      <c r="AFN147" s="32"/>
      <c r="AFO147" s="32"/>
      <c r="AFP147" s="32"/>
      <c r="AFQ147" s="32"/>
      <c r="AFR147" s="32"/>
      <c r="AFS147" s="32"/>
      <c r="AFT147" s="32"/>
      <c r="AFU147" s="32"/>
      <c r="AFV147" s="32"/>
      <c r="AFW147" s="32"/>
      <c r="AFX147" s="32"/>
      <c r="AFY147" s="32"/>
      <c r="AFZ147" s="32"/>
      <c r="AGA147" s="31"/>
      <c r="AGB147" s="32"/>
      <c r="AGC147" s="32"/>
      <c r="AGD147" s="32"/>
      <c r="AGE147" s="32"/>
      <c r="AGF147" s="32"/>
      <c r="AGG147" s="32"/>
      <c r="AGH147" s="32"/>
      <c r="AGI147" s="32"/>
      <c r="AGJ147" s="32"/>
      <c r="AGK147" s="32"/>
      <c r="AGL147" s="32"/>
      <c r="AGM147" s="32"/>
      <c r="AGN147" s="32"/>
      <c r="AGO147" s="32"/>
      <c r="AGP147" s="32"/>
      <c r="AGQ147" s="32"/>
      <c r="AGR147" s="32"/>
      <c r="AGS147" s="32"/>
      <c r="AGT147" s="32"/>
      <c r="AGU147" s="32"/>
      <c r="AGV147" s="32"/>
      <c r="AGW147" s="32"/>
      <c r="AGX147" s="32"/>
      <c r="AGY147" s="32"/>
      <c r="AGZ147" s="32"/>
      <c r="AHA147" s="31"/>
      <c r="AHB147" s="32"/>
      <c r="AHC147" s="32"/>
      <c r="AHD147" s="32"/>
      <c r="AHE147" s="32"/>
      <c r="AHF147" s="32"/>
      <c r="AHG147" s="32"/>
      <c r="AHH147" s="32"/>
      <c r="AHI147" s="32"/>
      <c r="AHJ147" s="32"/>
      <c r="AHK147" s="32"/>
      <c r="AHL147" s="32"/>
      <c r="AHM147" s="32"/>
      <c r="AHN147" s="32"/>
      <c r="AHO147" s="32"/>
      <c r="AHP147" s="32"/>
      <c r="AHQ147" s="32"/>
      <c r="AHR147" s="32"/>
      <c r="AHS147" s="32"/>
      <c r="AHT147" s="32"/>
      <c r="AHU147" s="32"/>
      <c r="AHV147" s="32"/>
      <c r="AHW147" s="32"/>
      <c r="AHX147" s="32"/>
      <c r="AHY147" s="32"/>
      <c r="AHZ147" s="32"/>
      <c r="AIA147" s="31"/>
      <c r="AIB147" s="32"/>
      <c r="AIC147" s="32"/>
      <c r="AID147" s="32"/>
      <c r="AIE147" s="32"/>
      <c r="AIF147" s="32"/>
      <c r="AIG147" s="32"/>
      <c r="AIH147" s="32"/>
      <c r="AII147" s="32"/>
      <c r="AIJ147" s="32"/>
      <c r="AIK147" s="32"/>
      <c r="AIL147" s="32"/>
      <c r="AIM147" s="32"/>
      <c r="AIN147" s="32"/>
      <c r="AIO147" s="32"/>
      <c r="AIP147" s="32"/>
      <c r="AIQ147" s="32"/>
      <c r="AIR147" s="32"/>
      <c r="AIS147" s="32"/>
      <c r="AIT147" s="32"/>
      <c r="AIU147" s="32"/>
      <c r="AIV147" s="32"/>
      <c r="AIW147" s="32"/>
      <c r="AIX147" s="32"/>
      <c r="AIY147" s="32"/>
      <c r="AIZ147" s="32"/>
      <c r="AJA147" s="31"/>
      <c r="AJB147" s="32"/>
      <c r="AJC147" s="32"/>
      <c r="AJD147" s="32"/>
      <c r="AJE147" s="32"/>
      <c r="AJF147" s="32"/>
      <c r="AJG147" s="32"/>
      <c r="AJH147" s="32"/>
      <c r="AJI147" s="32"/>
      <c r="AJJ147" s="32"/>
      <c r="AJK147" s="32"/>
      <c r="AJL147" s="32"/>
      <c r="AJM147" s="32"/>
      <c r="AJN147" s="32"/>
      <c r="AJO147" s="32"/>
      <c r="AJP147" s="32"/>
      <c r="AJQ147" s="32"/>
      <c r="AJR147" s="32"/>
      <c r="AJS147" s="32"/>
      <c r="AJT147" s="32"/>
      <c r="AJU147" s="32"/>
      <c r="AJV147" s="32"/>
      <c r="AJW147" s="32"/>
      <c r="AJX147" s="32"/>
      <c r="AJY147" s="32"/>
      <c r="AJZ147" s="32"/>
      <c r="AKA147" s="31"/>
      <c r="AKB147" s="32"/>
      <c r="AKC147" s="32"/>
      <c r="AKD147" s="32"/>
      <c r="AKE147" s="32"/>
      <c r="AKF147" s="32"/>
      <c r="AKG147" s="32"/>
      <c r="AKH147" s="32"/>
      <c r="AKI147" s="32"/>
      <c r="AKJ147" s="32"/>
      <c r="AKK147" s="32"/>
      <c r="AKL147" s="32"/>
      <c r="AKM147" s="32"/>
      <c r="AKN147" s="32"/>
      <c r="AKO147" s="32"/>
      <c r="AKP147" s="32"/>
      <c r="AKQ147" s="32"/>
      <c r="AKR147" s="32"/>
      <c r="AKS147" s="32"/>
      <c r="AKT147" s="32"/>
      <c r="AKU147" s="32"/>
      <c r="AKV147" s="32"/>
      <c r="AKW147" s="32"/>
      <c r="AKX147" s="32"/>
      <c r="AKY147" s="32"/>
      <c r="AKZ147" s="32"/>
      <c r="ALA147" s="31"/>
      <c r="ALB147" s="32"/>
      <c r="ALC147" s="32"/>
      <c r="ALD147" s="32"/>
      <c r="ALE147" s="32"/>
      <c r="ALF147" s="32"/>
      <c r="ALG147" s="32"/>
      <c r="ALH147" s="32"/>
      <c r="ALI147" s="32"/>
      <c r="ALJ147" s="32"/>
      <c r="ALK147" s="32"/>
      <c r="ALL147" s="32"/>
      <c r="ALM147" s="32"/>
      <c r="ALN147" s="32"/>
      <c r="ALO147" s="32"/>
      <c r="ALP147" s="32"/>
      <c r="ALQ147" s="32"/>
      <c r="ALR147" s="32"/>
      <c r="ALS147" s="32"/>
      <c r="ALT147" s="32"/>
      <c r="ALU147" s="32"/>
      <c r="ALV147" s="32"/>
      <c r="ALW147" s="32"/>
      <c r="ALX147" s="32"/>
      <c r="ALY147" s="32"/>
      <c r="ALZ147" s="32"/>
      <c r="AMA147" s="31"/>
      <c r="AMB147" s="32"/>
      <c r="AMC147" s="32"/>
      <c r="AMD147" s="32"/>
      <c r="AME147" s="32"/>
      <c r="AMF147" s="32"/>
      <c r="AMG147" s="32"/>
      <c r="AMH147" s="32"/>
      <c r="AMI147" s="32"/>
      <c r="AMJ147" s="32"/>
      <c r="AMK147" s="32"/>
      <c r="AML147" s="32"/>
      <c r="AMM147" s="32"/>
      <c r="AMN147" s="32"/>
      <c r="AMO147" s="32"/>
      <c r="AMP147" s="32"/>
      <c r="AMQ147" s="32"/>
      <c r="AMR147" s="32"/>
      <c r="AMS147" s="32"/>
      <c r="AMT147" s="32"/>
      <c r="AMU147" s="32"/>
      <c r="AMV147" s="32"/>
      <c r="AMW147" s="32"/>
      <c r="AMX147" s="32"/>
      <c r="AMY147" s="32"/>
      <c r="AMZ147" s="32"/>
      <c r="ANA147" s="31"/>
      <c r="ANB147" s="32"/>
      <c r="ANC147" s="32"/>
      <c r="AND147" s="32"/>
      <c r="ANE147" s="32"/>
      <c r="ANF147" s="32"/>
      <c r="ANG147" s="32"/>
      <c r="ANH147" s="32"/>
      <c r="ANI147" s="32"/>
      <c r="ANJ147" s="32"/>
      <c r="ANK147" s="32"/>
      <c r="ANL147" s="32"/>
      <c r="ANM147" s="32"/>
      <c r="ANN147" s="32"/>
      <c r="ANO147" s="32"/>
      <c r="ANP147" s="32"/>
      <c r="ANQ147" s="32"/>
      <c r="ANR147" s="32"/>
      <c r="ANS147" s="32"/>
      <c r="ANT147" s="32"/>
      <c r="ANU147" s="32"/>
      <c r="ANV147" s="32"/>
      <c r="ANW147" s="32"/>
      <c r="ANX147" s="32"/>
      <c r="ANY147" s="32"/>
      <c r="ANZ147" s="32"/>
      <c r="AOA147" s="31"/>
      <c r="AOB147" s="32"/>
      <c r="AOC147" s="32"/>
      <c r="AOD147" s="32"/>
      <c r="AOE147" s="32"/>
      <c r="AOF147" s="32"/>
      <c r="AOG147" s="32"/>
      <c r="AOH147" s="32"/>
      <c r="AOI147" s="32"/>
      <c r="AOJ147" s="32"/>
      <c r="AOK147" s="32"/>
      <c r="AOL147" s="32"/>
      <c r="AOM147" s="32"/>
      <c r="AON147" s="32"/>
      <c r="AOO147" s="32"/>
      <c r="AOP147" s="32"/>
      <c r="AOQ147" s="32"/>
      <c r="AOR147" s="32"/>
      <c r="AOS147" s="32"/>
      <c r="AOT147" s="32"/>
      <c r="AOU147" s="32"/>
      <c r="AOV147" s="32"/>
      <c r="AOW147" s="32"/>
      <c r="AOX147" s="32"/>
      <c r="AOY147" s="32"/>
      <c r="AOZ147" s="32"/>
      <c r="APA147" s="31"/>
      <c r="APB147" s="32"/>
      <c r="APC147" s="32"/>
      <c r="APD147" s="32"/>
      <c r="APE147" s="32"/>
      <c r="APF147" s="32"/>
      <c r="APG147" s="32"/>
      <c r="APH147" s="32"/>
      <c r="API147" s="32"/>
      <c r="APJ147" s="32"/>
      <c r="APK147" s="32"/>
      <c r="APL147" s="32"/>
      <c r="APM147" s="32"/>
      <c r="APN147" s="32"/>
      <c r="APO147" s="32"/>
      <c r="APP147" s="32"/>
      <c r="APQ147" s="32"/>
      <c r="APR147" s="32"/>
      <c r="APS147" s="32"/>
      <c r="APT147" s="32"/>
      <c r="APU147" s="32"/>
      <c r="APV147" s="32"/>
      <c r="APW147" s="32"/>
      <c r="APX147" s="32"/>
      <c r="APY147" s="32"/>
      <c r="APZ147" s="32"/>
      <c r="AQA147" s="31"/>
      <c r="AQB147" s="32"/>
      <c r="AQC147" s="32"/>
      <c r="AQD147" s="32"/>
      <c r="AQE147" s="32"/>
      <c r="AQF147" s="32"/>
      <c r="AQG147" s="32"/>
      <c r="AQH147" s="32"/>
      <c r="AQI147" s="32"/>
      <c r="AQJ147" s="32"/>
      <c r="AQK147" s="32"/>
      <c r="AQL147" s="32"/>
      <c r="AQM147" s="32"/>
      <c r="AQN147" s="32"/>
      <c r="AQO147" s="32"/>
      <c r="AQP147" s="32"/>
      <c r="AQQ147" s="32"/>
      <c r="AQR147" s="32"/>
      <c r="AQS147" s="32"/>
      <c r="AQT147" s="32"/>
      <c r="AQU147" s="32"/>
      <c r="AQV147" s="32"/>
      <c r="AQW147" s="32"/>
      <c r="AQX147" s="32"/>
      <c r="AQY147" s="32"/>
      <c r="AQZ147" s="32"/>
      <c r="ARA147" s="31"/>
      <c r="ARB147" s="32"/>
      <c r="ARC147" s="32"/>
      <c r="ARD147" s="32"/>
      <c r="ARE147" s="32"/>
      <c r="ARF147" s="32"/>
      <c r="ARG147" s="32"/>
      <c r="ARH147" s="32"/>
      <c r="ARI147" s="32"/>
      <c r="ARJ147" s="32"/>
      <c r="ARK147" s="32"/>
      <c r="ARL147" s="32"/>
      <c r="ARM147" s="32"/>
      <c r="ARN147" s="32"/>
      <c r="ARO147" s="32"/>
      <c r="ARP147" s="32"/>
      <c r="ARQ147" s="32"/>
      <c r="ARR147" s="32"/>
      <c r="ARS147" s="32"/>
      <c r="ART147" s="32"/>
      <c r="ARU147" s="32"/>
      <c r="ARV147" s="32"/>
      <c r="ARW147" s="32"/>
      <c r="ARX147" s="32"/>
      <c r="ARY147" s="32"/>
      <c r="ARZ147" s="32"/>
      <c r="ASA147" s="31"/>
      <c r="ASB147" s="32"/>
      <c r="ASC147" s="32"/>
      <c r="ASD147" s="32"/>
      <c r="ASE147" s="32"/>
      <c r="ASF147" s="32"/>
      <c r="ASG147" s="32"/>
      <c r="ASH147" s="32"/>
      <c r="ASI147" s="32"/>
      <c r="ASJ147" s="32"/>
      <c r="ASK147" s="32"/>
      <c r="ASL147" s="32"/>
      <c r="ASM147" s="32"/>
      <c r="ASN147" s="32"/>
      <c r="ASO147" s="32"/>
      <c r="ASP147" s="32"/>
      <c r="ASQ147" s="32"/>
      <c r="ASR147" s="32"/>
      <c r="ASS147" s="32"/>
      <c r="AST147" s="32"/>
      <c r="ASU147" s="32"/>
      <c r="ASV147" s="32"/>
      <c r="ASW147" s="32"/>
      <c r="ASX147" s="32"/>
      <c r="ASY147" s="32"/>
      <c r="ASZ147" s="32"/>
      <c r="ATA147" s="31"/>
      <c r="ATB147" s="32"/>
      <c r="ATC147" s="32"/>
      <c r="ATD147" s="32"/>
      <c r="ATE147" s="32"/>
      <c r="ATF147" s="32"/>
      <c r="ATG147" s="32"/>
      <c r="ATH147" s="32"/>
      <c r="ATI147" s="32"/>
      <c r="ATJ147" s="32"/>
      <c r="ATK147" s="32"/>
      <c r="ATL147" s="32"/>
      <c r="ATM147" s="32"/>
      <c r="ATN147" s="32"/>
      <c r="ATO147" s="32"/>
      <c r="ATP147" s="32"/>
      <c r="ATQ147" s="32"/>
      <c r="ATR147" s="32"/>
      <c r="ATS147" s="32"/>
      <c r="ATT147" s="32"/>
      <c r="ATU147" s="32"/>
      <c r="ATV147" s="32"/>
      <c r="ATW147" s="32"/>
      <c r="ATX147" s="32"/>
      <c r="ATY147" s="32"/>
      <c r="ATZ147" s="32"/>
      <c r="AUA147" s="31"/>
      <c r="AUB147" s="32"/>
      <c r="AUC147" s="32"/>
      <c r="AUD147" s="32"/>
      <c r="AUE147" s="32"/>
      <c r="AUF147" s="32"/>
      <c r="AUG147" s="32"/>
      <c r="AUH147" s="32"/>
      <c r="AUI147" s="32"/>
      <c r="AUJ147" s="32"/>
      <c r="AUK147" s="32"/>
      <c r="AUL147" s="32"/>
      <c r="AUM147" s="32"/>
      <c r="AUN147" s="32"/>
      <c r="AUO147" s="32"/>
      <c r="AUP147" s="32"/>
      <c r="AUQ147" s="32"/>
      <c r="AUR147" s="32"/>
      <c r="AUS147" s="32"/>
      <c r="AUT147" s="32"/>
      <c r="AUU147" s="32"/>
      <c r="AUV147" s="32"/>
      <c r="AUW147" s="32"/>
      <c r="AUX147" s="32"/>
      <c r="AUY147" s="32"/>
      <c r="AUZ147" s="32"/>
      <c r="AVA147" s="31"/>
      <c r="AVB147" s="32"/>
      <c r="AVC147" s="32"/>
      <c r="AVD147" s="32"/>
      <c r="AVE147" s="32"/>
      <c r="AVF147" s="32"/>
      <c r="AVG147" s="32"/>
      <c r="AVH147" s="32"/>
      <c r="AVI147" s="32"/>
      <c r="AVJ147" s="32"/>
      <c r="AVK147" s="32"/>
      <c r="AVL147" s="32"/>
      <c r="AVM147" s="32"/>
      <c r="AVN147" s="32"/>
      <c r="AVO147" s="32"/>
      <c r="AVP147" s="32"/>
      <c r="AVQ147" s="32"/>
      <c r="AVR147" s="32"/>
      <c r="AVS147" s="32"/>
      <c r="AVT147" s="32"/>
      <c r="AVU147" s="32"/>
      <c r="AVV147" s="32"/>
      <c r="AVW147" s="32"/>
      <c r="AVX147" s="32"/>
      <c r="AVY147" s="32"/>
      <c r="AVZ147" s="32"/>
      <c r="AWA147" s="31"/>
      <c r="AWB147" s="32"/>
      <c r="AWC147" s="32"/>
      <c r="AWD147" s="32"/>
      <c r="AWE147" s="32"/>
      <c r="AWF147" s="32"/>
      <c r="AWG147" s="32"/>
      <c r="AWH147" s="32"/>
      <c r="AWI147" s="32"/>
      <c r="AWJ147" s="32"/>
      <c r="AWK147" s="32"/>
      <c r="AWL147" s="32"/>
      <c r="AWM147" s="32"/>
      <c r="AWN147" s="32"/>
      <c r="AWO147" s="32"/>
      <c r="AWP147" s="32"/>
      <c r="AWQ147" s="32"/>
      <c r="AWR147" s="32"/>
      <c r="AWS147" s="32"/>
      <c r="AWT147" s="32"/>
      <c r="AWU147" s="32"/>
      <c r="AWV147" s="32"/>
      <c r="AWW147" s="32"/>
      <c r="AWX147" s="32"/>
      <c r="AWY147" s="32"/>
      <c r="AWZ147" s="32"/>
      <c r="AXA147" s="31"/>
      <c r="AXB147" s="32"/>
      <c r="AXC147" s="32"/>
      <c r="AXD147" s="32"/>
      <c r="AXE147" s="32"/>
      <c r="AXF147" s="32"/>
      <c r="AXG147" s="32"/>
      <c r="AXH147" s="32"/>
      <c r="AXI147" s="32"/>
      <c r="AXJ147" s="32"/>
      <c r="AXK147" s="32"/>
      <c r="AXL147" s="32"/>
      <c r="AXM147" s="32"/>
      <c r="AXN147" s="32"/>
      <c r="AXO147" s="32"/>
      <c r="AXP147" s="32"/>
      <c r="AXQ147" s="32"/>
      <c r="AXR147" s="32"/>
      <c r="AXS147" s="32"/>
      <c r="AXT147" s="32"/>
      <c r="AXU147" s="32"/>
      <c r="AXV147" s="32"/>
      <c r="AXW147" s="32"/>
      <c r="AXX147" s="32"/>
      <c r="AXY147" s="32"/>
      <c r="AXZ147" s="32"/>
      <c r="AYA147" s="31"/>
      <c r="AYB147" s="32"/>
      <c r="AYC147" s="32"/>
      <c r="AYD147" s="32"/>
      <c r="AYE147" s="32"/>
      <c r="AYF147" s="32"/>
      <c r="AYG147" s="32"/>
      <c r="AYH147" s="32"/>
      <c r="AYI147" s="32"/>
      <c r="AYJ147" s="32"/>
      <c r="AYK147" s="32"/>
      <c r="AYL147" s="32"/>
      <c r="AYM147" s="32"/>
      <c r="AYN147" s="32"/>
      <c r="AYO147" s="32"/>
      <c r="AYP147" s="32"/>
      <c r="AYQ147" s="32"/>
      <c r="AYR147" s="32"/>
      <c r="AYS147" s="32"/>
      <c r="AYT147" s="32"/>
      <c r="AYU147" s="32"/>
      <c r="AYV147" s="32"/>
      <c r="AYW147" s="32"/>
      <c r="AYX147" s="32"/>
      <c r="AYY147" s="32"/>
      <c r="AYZ147" s="32"/>
      <c r="AZA147" s="31"/>
      <c r="AZB147" s="32"/>
      <c r="AZC147" s="32"/>
      <c r="AZD147" s="32"/>
      <c r="AZE147" s="32"/>
      <c r="AZF147" s="32"/>
      <c r="AZG147" s="32"/>
      <c r="AZH147" s="32"/>
      <c r="AZI147" s="32"/>
      <c r="AZJ147" s="32"/>
      <c r="AZK147" s="32"/>
      <c r="AZL147" s="32"/>
      <c r="AZM147" s="32"/>
      <c r="AZN147" s="32"/>
      <c r="AZO147" s="32"/>
      <c r="AZP147" s="32"/>
      <c r="AZQ147" s="32"/>
      <c r="AZR147" s="32"/>
      <c r="AZS147" s="32"/>
      <c r="AZT147" s="32"/>
      <c r="AZU147" s="32"/>
      <c r="AZV147" s="32"/>
      <c r="AZW147" s="32"/>
      <c r="AZX147" s="32"/>
      <c r="AZY147" s="32"/>
      <c r="AZZ147" s="32"/>
      <c r="BAA147" s="31"/>
      <c r="BAB147" s="32"/>
      <c r="BAC147" s="32"/>
      <c r="BAD147" s="32"/>
      <c r="BAE147" s="32"/>
      <c r="BAF147" s="32"/>
      <c r="BAG147" s="32"/>
      <c r="BAH147" s="32"/>
      <c r="BAI147" s="32"/>
      <c r="BAJ147" s="32"/>
      <c r="BAK147" s="32"/>
      <c r="BAL147" s="32"/>
      <c r="BAM147" s="32"/>
      <c r="BAN147" s="32"/>
      <c r="BAO147" s="32"/>
      <c r="BAP147" s="32"/>
      <c r="BAQ147" s="32"/>
      <c r="BAR147" s="32"/>
      <c r="BAS147" s="32"/>
      <c r="BAT147" s="32"/>
      <c r="BAU147" s="32"/>
      <c r="BAV147" s="32"/>
      <c r="BAW147" s="32"/>
      <c r="BAX147" s="32"/>
      <c r="BAY147" s="32"/>
      <c r="BAZ147" s="32"/>
      <c r="BBA147" s="31"/>
      <c r="BBB147" s="32"/>
      <c r="BBC147" s="32"/>
      <c r="BBD147" s="32"/>
      <c r="BBE147" s="32"/>
      <c r="BBF147" s="32"/>
      <c r="BBG147" s="32"/>
      <c r="BBH147" s="32"/>
      <c r="BBI147" s="32"/>
      <c r="BBJ147" s="32"/>
      <c r="BBK147" s="32"/>
      <c r="BBL147" s="32"/>
      <c r="BBM147" s="32"/>
      <c r="BBN147" s="32"/>
      <c r="BBO147" s="32"/>
      <c r="BBP147" s="32"/>
      <c r="BBQ147" s="32"/>
      <c r="BBR147" s="32"/>
      <c r="BBS147" s="32"/>
      <c r="BBT147" s="32"/>
      <c r="BBU147" s="32"/>
      <c r="BBV147" s="32"/>
      <c r="BBW147" s="32"/>
      <c r="BBX147" s="32"/>
      <c r="BBY147" s="32"/>
      <c r="BBZ147" s="32"/>
      <c r="BCA147" s="31"/>
      <c r="BCB147" s="32"/>
      <c r="BCC147" s="32"/>
      <c r="BCD147" s="32"/>
      <c r="BCE147" s="32"/>
      <c r="BCF147" s="32"/>
      <c r="BCG147" s="32"/>
      <c r="BCH147" s="32"/>
      <c r="BCI147" s="32"/>
      <c r="BCJ147" s="32"/>
      <c r="BCK147" s="32"/>
      <c r="BCL147" s="32"/>
      <c r="BCM147" s="32"/>
      <c r="BCN147" s="32"/>
      <c r="BCO147" s="32"/>
      <c r="BCP147" s="32"/>
      <c r="BCQ147" s="32"/>
      <c r="BCR147" s="32"/>
      <c r="BCS147" s="32"/>
      <c r="BCT147" s="32"/>
      <c r="BCU147" s="32"/>
      <c r="BCV147" s="32"/>
      <c r="BCW147" s="32"/>
      <c r="BCX147" s="32"/>
      <c r="BCY147" s="32"/>
      <c r="BCZ147" s="32"/>
      <c r="BDA147" s="31"/>
      <c r="BDB147" s="32"/>
      <c r="BDC147" s="32"/>
      <c r="BDD147" s="32"/>
      <c r="BDE147" s="32"/>
      <c r="BDF147" s="32"/>
      <c r="BDG147" s="32"/>
      <c r="BDH147" s="32"/>
      <c r="BDI147" s="32"/>
      <c r="BDJ147" s="32"/>
      <c r="BDK147" s="32"/>
      <c r="BDL147" s="32"/>
      <c r="BDM147" s="32"/>
      <c r="BDN147" s="32"/>
      <c r="BDO147" s="32"/>
      <c r="BDP147" s="32"/>
      <c r="BDQ147" s="32"/>
      <c r="BDR147" s="32"/>
      <c r="BDS147" s="32"/>
      <c r="BDT147" s="32"/>
      <c r="BDU147" s="32"/>
      <c r="BDV147" s="32"/>
      <c r="BDW147" s="32"/>
      <c r="BDX147" s="32"/>
      <c r="BDY147" s="32"/>
      <c r="BDZ147" s="32"/>
      <c r="BEA147" s="31"/>
      <c r="BEB147" s="32"/>
      <c r="BEC147" s="32"/>
      <c r="BED147" s="32"/>
      <c r="BEE147" s="32"/>
      <c r="BEF147" s="32"/>
      <c r="BEG147" s="32"/>
      <c r="BEH147" s="32"/>
      <c r="BEI147" s="32"/>
      <c r="BEJ147" s="32"/>
      <c r="BEK147" s="32"/>
      <c r="BEL147" s="32"/>
      <c r="BEM147" s="32"/>
      <c r="BEN147" s="32"/>
      <c r="BEO147" s="32"/>
      <c r="BEP147" s="32"/>
      <c r="BEQ147" s="32"/>
      <c r="BER147" s="32"/>
      <c r="BES147" s="32"/>
      <c r="BET147" s="32"/>
      <c r="BEU147" s="32"/>
      <c r="BEV147" s="32"/>
      <c r="BEW147" s="32"/>
      <c r="BEX147" s="32"/>
      <c r="BEY147" s="32"/>
      <c r="BEZ147" s="32"/>
      <c r="BFA147" s="31"/>
      <c r="BFB147" s="32"/>
      <c r="BFC147" s="32"/>
      <c r="BFD147" s="32"/>
      <c r="BFE147" s="32"/>
      <c r="BFF147" s="32"/>
      <c r="BFG147" s="32"/>
      <c r="BFH147" s="32"/>
      <c r="BFI147" s="32"/>
      <c r="BFJ147" s="32"/>
      <c r="BFK147" s="32"/>
      <c r="BFL147" s="32"/>
      <c r="BFM147" s="32"/>
      <c r="BFN147" s="32"/>
      <c r="BFO147" s="32"/>
      <c r="BFP147" s="32"/>
      <c r="BFQ147" s="32"/>
      <c r="BFR147" s="32"/>
      <c r="BFS147" s="32"/>
      <c r="BFT147" s="32"/>
      <c r="BFU147" s="32"/>
      <c r="BFV147" s="32"/>
      <c r="BFW147" s="32"/>
      <c r="BFX147" s="32"/>
      <c r="BFY147" s="32"/>
      <c r="BFZ147" s="32"/>
      <c r="BGA147" s="31"/>
      <c r="BGB147" s="32"/>
      <c r="BGC147" s="32"/>
      <c r="BGD147" s="32"/>
      <c r="BGE147" s="32"/>
      <c r="BGF147" s="32"/>
      <c r="BGG147" s="32"/>
      <c r="BGH147" s="32"/>
      <c r="BGI147" s="32"/>
      <c r="BGJ147" s="32"/>
      <c r="BGK147" s="32"/>
      <c r="BGL147" s="32"/>
      <c r="BGM147" s="32"/>
      <c r="BGN147" s="32"/>
      <c r="BGO147" s="32"/>
      <c r="BGP147" s="32"/>
      <c r="BGQ147" s="32"/>
      <c r="BGR147" s="32"/>
      <c r="BGS147" s="32"/>
      <c r="BGT147" s="32"/>
      <c r="BGU147" s="32"/>
      <c r="BGV147" s="32"/>
      <c r="BGW147" s="32"/>
      <c r="BGX147" s="32"/>
      <c r="BGY147" s="32"/>
      <c r="BGZ147" s="32"/>
      <c r="BHA147" s="31"/>
      <c r="BHB147" s="32"/>
      <c r="BHC147" s="32"/>
      <c r="BHD147" s="32"/>
      <c r="BHE147" s="32"/>
      <c r="BHF147" s="32"/>
      <c r="BHG147" s="32"/>
      <c r="BHH147" s="32"/>
      <c r="BHI147" s="32"/>
      <c r="BHJ147" s="32"/>
      <c r="BHK147" s="32"/>
      <c r="BHL147" s="32"/>
      <c r="BHM147" s="32"/>
      <c r="BHN147" s="32"/>
      <c r="BHO147" s="32"/>
      <c r="BHP147" s="32"/>
      <c r="BHQ147" s="32"/>
      <c r="BHR147" s="32"/>
      <c r="BHS147" s="32"/>
      <c r="BHT147" s="32"/>
      <c r="BHU147" s="32"/>
      <c r="BHV147" s="32"/>
      <c r="BHW147" s="32"/>
      <c r="BHX147" s="32"/>
      <c r="BHY147" s="32"/>
      <c r="BHZ147" s="32"/>
      <c r="BIA147" s="31"/>
      <c r="BIB147" s="32"/>
      <c r="BIC147" s="32"/>
      <c r="BID147" s="32"/>
      <c r="BIE147" s="32"/>
      <c r="BIF147" s="32"/>
      <c r="BIG147" s="32"/>
      <c r="BIH147" s="32"/>
      <c r="BII147" s="32"/>
      <c r="BIJ147" s="32"/>
      <c r="BIK147" s="32"/>
      <c r="BIL147" s="32"/>
      <c r="BIM147" s="32"/>
      <c r="BIN147" s="32"/>
      <c r="BIO147" s="32"/>
      <c r="BIP147" s="32"/>
      <c r="BIQ147" s="32"/>
      <c r="BIR147" s="32"/>
      <c r="BIS147" s="32"/>
      <c r="BIT147" s="32"/>
      <c r="BIU147" s="32"/>
      <c r="BIV147" s="32"/>
      <c r="BIW147" s="32"/>
      <c r="BIX147" s="32"/>
      <c r="BIY147" s="32"/>
      <c r="BIZ147" s="32"/>
      <c r="BJA147" s="31"/>
      <c r="BJB147" s="32"/>
      <c r="BJC147" s="32"/>
      <c r="BJD147" s="32"/>
      <c r="BJE147" s="32"/>
      <c r="BJF147" s="32"/>
      <c r="BJG147" s="32"/>
      <c r="BJH147" s="32"/>
      <c r="BJI147" s="32"/>
      <c r="BJJ147" s="32"/>
      <c r="BJK147" s="32"/>
      <c r="BJL147" s="32"/>
      <c r="BJM147" s="32"/>
      <c r="BJN147" s="32"/>
      <c r="BJO147" s="32"/>
      <c r="BJP147" s="32"/>
      <c r="BJQ147" s="32"/>
      <c r="BJR147" s="32"/>
      <c r="BJS147" s="32"/>
      <c r="BJT147" s="32"/>
      <c r="BJU147" s="32"/>
      <c r="BJV147" s="32"/>
      <c r="BJW147" s="32"/>
      <c r="BJX147" s="32"/>
      <c r="BJY147" s="32"/>
      <c r="BJZ147" s="32"/>
      <c r="BKA147" s="31"/>
      <c r="BKB147" s="32"/>
      <c r="BKC147" s="32"/>
      <c r="BKD147" s="32"/>
      <c r="BKE147" s="32"/>
      <c r="BKF147" s="32"/>
      <c r="BKG147" s="32"/>
      <c r="BKH147" s="32"/>
      <c r="BKI147" s="32"/>
      <c r="BKJ147" s="32"/>
      <c r="BKK147" s="32"/>
      <c r="BKL147" s="32"/>
      <c r="BKM147" s="32"/>
      <c r="BKN147" s="32"/>
      <c r="BKO147" s="32"/>
      <c r="BKP147" s="32"/>
      <c r="BKQ147" s="32"/>
      <c r="BKR147" s="32"/>
      <c r="BKS147" s="32"/>
      <c r="BKT147" s="32"/>
      <c r="BKU147" s="32"/>
      <c r="BKV147" s="32"/>
      <c r="BKW147" s="32"/>
      <c r="BKX147" s="32"/>
      <c r="BKY147" s="32"/>
      <c r="BKZ147" s="32"/>
      <c r="BLA147" s="31"/>
      <c r="BLB147" s="32"/>
      <c r="BLC147" s="32"/>
      <c r="BLD147" s="32"/>
      <c r="BLE147" s="32"/>
      <c r="BLF147" s="32"/>
      <c r="BLG147" s="32"/>
      <c r="BLH147" s="32"/>
      <c r="BLI147" s="32"/>
      <c r="BLJ147" s="32"/>
      <c r="BLK147" s="32"/>
      <c r="BLL147" s="32"/>
      <c r="BLM147" s="32"/>
      <c r="BLN147" s="32"/>
      <c r="BLO147" s="32"/>
      <c r="BLP147" s="32"/>
      <c r="BLQ147" s="32"/>
      <c r="BLR147" s="32"/>
      <c r="BLS147" s="32"/>
      <c r="BLT147" s="32"/>
      <c r="BLU147" s="32"/>
      <c r="BLV147" s="32"/>
      <c r="BLW147" s="32"/>
      <c r="BLX147" s="32"/>
      <c r="BLY147" s="32"/>
      <c r="BLZ147" s="32"/>
      <c r="BMA147" s="31"/>
      <c r="BMB147" s="32"/>
      <c r="BMC147" s="32"/>
      <c r="BMD147" s="32"/>
      <c r="BME147" s="32"/>
      <c r="BMF147" s="32"/>
      <c r="BMG147" s="32"/>
      <c r="BMH147" s="32"/>
      <c r="BMI147" s="32"/>
      <c r="BMJ147" s="32"/>
      <c r="BMK147" s="32"/>
      <c r="BML147" s="32"/>
      <c r="BMM147" s="32"/>
      <c r="BMN147" s="32"/>
      <c r="BMO147" s="32"/>
      <c r="BMP147" s="32"/>
      <c r="BMQ147" s="32"/>
      <c r="BMR147" s="32"/>
      <c r="BMS147" s="32"/>
      <c r="BMT147" s="32"/>
      <c r="BMU147" s="32"/>
      <c r="BMV147" s="32"/>
      <c r="BMW147" s="32"/>
      <c r="BMX147" s="32"/>
      <c r="BMY147" s="32"/>
      <c r="BMZ147" s="32"/>
      <c r="BNA147" s="31"/>
      <c r="BNB147" s="32"/>
      <c r="BNC147" s="32"/>
      <c r="BND147" s="32"/>
      <c r="BNE147" s="32"/>
      <c r="BNF147" s="32"/>
      <c r="BNG147" s="32"/>
      <c r="BNH147" s="32"/>
      <c r="BNI147" s="32"/>
      <c r="BNJ147" s="32"/>
      <c r="BNK147" s="32"/>
      <c r="BNL147" s="32"/>
      <c r="BNM147" s="32"/>
      <c r="BNN147" s="32"/>
      <c r="BNO147" s="32"/>
      <c r="BNP147" s="32"/>
      <c r="BNQ147" s="32"/>
      <c r="BNR147" s="32"/>
      <c r="BNS147" s="32"/>
      <c r="BNT147" s="32"/>
      <c r="BNU147" s="32"/>
      <c r="BNV147" s="32"/>
      <c r="BNW147" s="32"/>
      <c r="BNX147" s="32"/>
      <c r="BNY147" s="32"/>
      <c r="BNZ147" s="32"/>
      <c r="BOA147" s="31"/>
      <c r="BOB147" s="32"/>
      <c r="BOC147" s="32"/>
      <c r="BOD147" s="32"/>
      <c r="BOE147" s="32"/>
      <c r="BOF147" s="32"/>
      <c r="BOG147" s="32"/>
      <c r="BOH147" s="32"/>
      <c r="BOI147" s="32"/>
      <c r="BOJ147" s="32"/>
      <c r="BOK147" s="32"/>
      <c r="BOL147" s="32"/>
      <c r="BOM147" s="32"/>
      <c r="BON147" s="32"/>
      <c r="BOO147" s="32"/>
      <c r="BOP147" s="32"/>
      <c r="BOQ147" s="32"/>
      <c r="BOR147" s="32"/>
      <c r="BOS147" s="32"/>
      <c r="BOT147" s="32"/>
      <c r="BOU147" s="32"/>
      <c r="BOV147" s="32"/>
      <c r="BOW147" s="32"/>
      <c r="BOX147" s="32"/>
      <c r="BOY147" s="32"/>
      <c r="BOZ147" s="32"/>
      <c r="BPA147" s="31"/>
      <c r="BPB147" s="32"/>
      <c r="BPC147" s="32"/>
      <c r="BPD147" s="32"/>
      <c r="BPE147" s="32"/>
      <c r="BPF147" s="32"/>
      <c r="BPG147" s="32"/>
      <c r="BPH147" s="32"/>
      <c r="BPI147" s="32"/>
      <c r="BPJ147" s="32"/>
      <c r="BPK147" s="32"/>
      <c r="BPL147" s="32"/>
      <c r="BPM147" s="32"/>
      <c r="BPN147" s="32"/>
      <c r="BPO147" s="32"/>
      <c r="BPP147" s="32"/>
      <c r="BPQ147" s="32"/>
      <c r="BPR147" s="32"/>
      <c r="BPS147" s="32"/>
      <c r="BPT147" s="32"/>
      <c r="BPU147" s="32"/>
      <c r="BPV147" s="32"/>
      <c r="BPW147" s="32"/>
      <c r="BPX147" s="32"/>
      <c r="BPY147" s="32"/>
      <c r="BPZ147" s="32"/>
      <c r="BQA147" s="31"/>
      <c r="BQB147" s="32"/>
      <c r="BQC147" s="32"/>
      <c r="BQD147" s="32"/>
      <c r="BQE147" s="32"/>
      <c r="BQF147" s="32"/>
      <c r="BQG147" s="32"/>
      <c r="BQH147" s="32"/>
      <c r="BQI147" s="32"/>
      <c r="BQJ147" s="32"/>
      <c r="BQK147" s="32"/>
      <c r="BQL147" s="32"/>
      <c r="BQM147" s="32"/>
      <c r="BQN147" s="32"/>
      <c r="BQO147" s="32"/>
      <c r="BQP147" s="32"/>
      <c r="BQQ147" s="32"/>
      <c r="BQR147" s="32"/>
      <c r="BQS147" s="32"/>
      <c r="BQT147" s="32"/>
      <c r="BQU147" s="32"/>
      <c r="BQV147" s="32"/>
      <c r="BQW147" s="32"/>
      <c r="BQX147" s="32"/>
      <c r="BQY147" s="32"/>
      <c r="BQZ147" s="32"/>
      <c r="BRA147" s="31"/>
      <c r="BRB147" s="32"/>
      <c r="BRC147" s="32"/>
      <c r="BRD147" s="32"/>
      <c r="BRE147" s="32"/>
      <c r="BRF147" s="32"/>
      <c r="BRG147" s="32"/>
      <c r="BRH147" s="32"/>
      <c r="BRI147" s="32"/>
      <c r="BRJ147" s="32"/>
      <c r="BRK147" s="32"/>
      <c r="BRL147" s="32"/>
      <c r="BRM147" s="32"/>
      <c r="BRN147" s="32"/>
      <c r="BRO147" s="32"/>
      <c r="BRP147" s="32"/>
      <c r="BRQ147" s="32"/>
      <c r="BRR147" s="32"/>
      <c r="BRS147" s="32"/>
      <c r="BRT147" s="32"/>
      <c r="BRU147" s="32"/>
      <c r="BRV147" s="32"/>
      <c r="BRW147" s="32"/>
      <c r="BRX147" s="32"/>
      <c r="BRY147" s="32"/>
      <c r="BRZ147" s="32"/>
      <c r="BSA147" s="31"/>
      <c r="BSB147" s="32"/>
      <c r="BSC147" s="32"/>
      <c r="BSD147" s="32"/>
      <c r="BSE147" s="32"/>
      <c r="BSF147" s="32"/>
      <c r="BSG147" s="32"/>
      <c r="BSH147" s="32"/>
      <c r="BSI147" s="32"/>
      <c r="BSJ147" s="32"/>
      <c r="BSK147" s="32"/>
      <c r="BSL147" s="32"/>
      <c r="BSM147" s="32"/>
      <c r="BSN147" s="32"/>
      <c r="BSO147" s="32"/>
      <c r="BSP147" s="32"/>
      <c r="BSQ147" s="32"/>
      <c r="BSR147" s="32"/>
      <c r="BSS147" s="32"/>
      <c r="BST147" s="32"/>
      <c r="BSU147" s="32"/>
      <c r="BSV147" s="32"/>
      <c r="BSW147" s="32"/>
      <c r="BSX147" s="32"/>
      <c r="BSY147" s="32"/>
      <c r="BSZ147" s="32"/>
      <c r="BTA147" s="31"/>
      <c r="BTB147" s="32"/>
      <c r="BTC147" s="32"/>
      <c r="BTD147" s="32"/>
      <c r="BTE147" s="32"/>
      <c r="BTF147" s="32"/>
      <c r="BTG147" s="32"/>
      <c r="BTH147" s="32"/>
      <c r="BTI147" s="32"/>
      <c r="BTJ147" s="32"/>
      <c r="BTK147" s="32"/>
      <c r="BTL147" s="32"/>
      <c r="BTM147" s="32"/>
      <c r="BTN147" s="32"/>
      <c r="BTO147" s="32"/>
      <c r="BTP147" s="32"/>
      <c r="BTQ147" s="32"/>
      <c r="BTR147" s="32"/>
      <c r="BTS147" s="32"/>
      <c r="BTT147" s="32"/>
      <c r="BTU147" s="32"/>
      <c r="BTV147" s="32"/>
      <c r="BTW147" s="32"/>
      <c r="BTX147" s="32"/>
      <c r="BTY147" s="32"/>
      <c r="BTZ147" s="32"/>
      <c r="BUA147" s="31"/>
      <c r="BUB147" s="32"/>
      <c r="BUC147" s="32"/>
      <c r="BUD147" s="32"/>
      <c r="BUE147" s="32"/>
      <c r="BUF147" s="32"/>
      <c r="BUG147" s="32"/>
      <c r="BUH147" s="32"/>
      <c r="BUI147" s="32"/>
      <c r="BUJ147" s="32"/>
      <c r="BUK147" s="32"/>
      <c r="BUL147" s="32"/>
      <c r="BUM147" s="32"/>
      <c r="BUN147" s="32"/>
      <c r="BUO147" s="32"/>
      <c r="BUP147" s="32"/>
      <c r="BUQ147" s="32"/>
      <c r="BUR147" s="32"/>
      <c r="BUS147" s="32"/>
      <c r="BUT147" s="32"/>
      <c r="BUU147" s="32"/>
      <c r="BUV147" s="32"/>
      <c r="BUW147" s="32"/>
      <c r="BUX147" s="32"/>
      <c r="BUY147" s="32"/>
      <c r="BUZ147" s="32"/>
      <c r="BVA147" s="31"/>
      <c r="BVB147" s="32"/>
      <c r="BVC147" s="32"/>
      <c r="BVD147" s="32"/>
      <c r="BVE147" s="32"/>
      <c r="BVF147" s="32"/>
      <c r="BVG147" s="32"/>
      <c r="BVH147" s="32"/>
      <c r="BVI147" s="32"/>
      <c r="BVJ147" s="32"/>
      <c r="BVK147" s="32"/>
      <c r="BVL147" s="32"/>
      <c r="BVM147" s="32"/>
      <c r="BVN147" s="32"/>
      <c r="BVO147" s="32"/>
      <c r="BVP147" s="32"/>
      <c r="BVQ147" s="32"/>
      <c r="BVR147" s="32"/>
      <c r="BVS147" s="32"/>
      <c r="BVT147" s="32"/>
      <c r="BVU147" s="32"/>
      <c r="BVV147" s="32"/>
      <c r="BVW147" s="32"/>
      <c r="BVX147" s="32"/>
      <c r="BVY147" s="32"/>
      <c r="BVZ147" s="32"/>
      <c r="BWA147" s="31"/>
      <c r="BWB147" s="32"/>
      <c r="BWC147" s="32"/>
      <c r="BWD147" s="32"/>
      <c r="BWE147" s="32"/>
      <c r="BWF147" s="32"/>
      <c r="BWG147" s="32"/>
      <c r="BWH147" s="32"/>
      <c r="BWI147" s="32"/>
      <c r="BWJ147" s="32"/>
      <c r="BWK147" s="32"/>
      <c r="BWL147" s="32"/>
      <c r="BWM147" s="32"/>
      <c r="BWN147" s="32"/>
      <c r="BWO147" s="32"/>
      <c r="BWP147" s="32"/>
      <c r="BWQ147" s="32"/>
      <c r="BWR147" s="32"/>
      <c r="BWS147" s="32"/>
      <c r="BWT147" s="32"/>
      <c r="BWU147" s="32"/>
      <c r="BWV147" s="32"/>
      <c r="BWW147" s="32"/>
      <c r="BWX147" s="32"/>
      <c r="BWY147" s="32"/>
      <c r="BWZ147" s="32"/>
      <c r="BXA147" s="31"/>
      <c r="BXB147" s="32"/>
      <c r="BXC147" s="32"/>
      <c r="BXD147" s="32"/>
      <c r="BXE147" s="32"/>
      <c r="BXF147" s="32"/>
      <c r="BXG147" s="32"/>
      <c r="BXH147" s="32"/>
      <c r="BXI147" s="32"/>
      <c r="BXJ147" s="32"/>
      <c r="BXK147" s="32"/>
      <c r="BXL147" s="32"/>
      <c r="BXM147" s="32"/>
      <c r="BXN147" s="32"/>
      <c r="BXO147" s="32"/>
      <c r="BXP147" s="32"/>
      <c r="BXQ147" s="32"/>
      <c r="BXR147" s="32"/>
      <c r="BXS147" s="32"/>
      <c r="BXT147" s="32"/>
      <c r="BXU147" s="32"/>
      <c r="BXV147" s="32"/>
      <c r="BXW147" s="32"/>
      <c r="BXX147" s="32"/>
      <c r="BXY147" s="32"/>
      <c r="BXZ147" s="32"/>
      <c r="BYA147" s="31"/>
      <c r="BYB147" s="32"/>
      <c r="BYC147" s="32"/>
      <c r="BYD147" s="32"/>
      <c r="BYE147" s="32"/>
      <c r="BYF147" s="32"/>
      <c r="BYG147" s="32"/>
      <c r="BYH147" s="32"/>
      <c r="BYI147" s="32"/>
      <c r="BYJ147" s="32"/>
      <c r="BYK147" s="32"/>
      <c r="BYL147" s="32"/>
      <c r="BYM147" s="32"/>
      <c r="BYN147" s="32"/>
      <c r="BYO147" s="32"/>
      <c r="BYP147" s="32"/>
      <c r="BYQ147" s="32"/>
      <c r="BYR147" s="32"/>
      <c r="BYS147" s="32"/>
      <c r="BYT147" s="32"/>
      <c r="BYU147" s="32"/>
      <c r="BYV147" s="32"/>
      <c r="BYW147" s="32"/>
      <c r="BYX147" s="32"/>
      <c r="BYY147" s="32"/>
      <c r="BYZ147" s="32"/>
      <c r="BZA147" s="31"/>
      <c r="BZB147" s="32"/>
      <c r="BZC147" s="32"/>
      <c r="BZD147" s="32"/>
      <c r="BZE147" s="32"/>
      <c r="BZF147" s="32"/>
      <c r="BZG147" s="32"/>
      <c r="BZH147" s="32"/>
      <c r="BZI147" s="32"/>
      <c r="BZJ147" s="32"/>
      <c r="BZK147" s="32"/>
      <c r="BZL147" s="32"/>
      <c r="BZM147" s="32"/>
      <c r="BZN147" s="32"/>
      <c r="BZO147" s="32"/>
      <c r="BZP147" s="32"/>
      <c r="BZQ147" s="32"/>
      <c r="BZR147" s="32"/>
      <c r="BZS147" s="32"/>
      <c r="BZT147" s="32"/>
      <c r="BZU147" s="32"/>
      <c r="BZV147" s="32"/>
      <c r="BZW147" s="32"/>
      <c r="BZX147" s="32"/>
      <c r="BZY147" s="32"/>
      <c r="BZZ147" s="32"/>
      <c r="CAA147" s="31"/>
      <c r="CAB147" s="32"/>
      <c r="CAC147" s="32"/>
      <c r="CAD147" s="32"/>
      <c r="CAE147" s="32"/>
      <c r="CAF147" s="32"/>
      <c r="CAG147" s="32"/>
      <c r="CAH147" s="32"/>
      <c r="CAI147" s="32"/>
      <c r="CAJ147" s="32"/>
      <c r="CAK147" s="32"/>
      <c r="CAL147" s="32"/>
      <c r="CAM147" s="32"/>
      <c r="CAN147" s="32"/>
      <c r="CAO147" s="32"/>
      <c r="CAP147" s="32"/>
      <c r="CAQ147" s="32"/>
      <c r="CAR147" s="32"/>
      <c r="CAS147" s="32"/>
      <c r="CAT147" s="32"/>
      <c r="CAU147" s="32"/>
      <c r="CAV147" s="32"/>
      <c r="CAW147" s="32"/>
      <c r="CAX147" s="32"/>
      <c r="CAY147" s="32"/>
      <c r="CAZ147" s="32"/>
      <c r="CBA147" s="31"/>
      <c r="CBB147" s="32"/>
      <c r="CBC147" s="32"/>
      <c r="CBD147" s="32"/>
      <c r="CBE147" s="32"/>
      <c r="CBF147" s="32"/>
      <c r="CBG147" s="32"/>
      <c r="CBH147" s="32"/>
      <c r="CBI147" s="32"/>
      <c r="CBJ147" s="32"/>
      <c r="CBK147" s="32"/>
      <c r="CBL147" s="32"/>
      <c r="CBM147" s="32"/>
      <c r="CBN147" s="32"/>
      <c r="CBO147" s="32"/>
      <c r="CBP147" s="32"/>
      <c r="CBQ147" s="32"/>
      <c r="CBR147" s="32"/>
      <c r="CBS147" s="32"/>
      <c r="CBT147" s="32"/>
      <c r="CBU147" s="32"/>
      <c r="CBV147" s="32"/>
      <c r="CBW147" s="32"/>
      <c r="CBX147" s="32"/>
      <c r="CBY147" s="32"/>
      <c r="CBZ147" s="32"/>
      <c r="CCA147" s="31"/>
      <c r="CCB147" s="32"/>
      <c r="CCC147" s="32"/>
      <c r="CCD147" s="32"/>
      <c r="CCE147" s="32"/>
      <c r="CCF147" s="32"/>
      <c r="CCG147" s="32"/>
      <c r="CCH147" s="32"/>
      <c r="CCI147" s="32"/>
      <c r="CCJ147" s="32"/>
      <c r="CCK147" s="32"/>
      <c r="CCL147" s="32"/>
      <c r="CCM147" s="32"/>
      <c r="CCN147" s="32"/>
      <c r="CCO147" s="32"/>
      <c r="CCP147" s="32"/>
      <c r="CCQ147" s="32"/>
      <c r="CCR147" s="32"/>
      <c r="CCS147" s="32"/>
      <c r="CCT147" s="32"/>
      <c r="CCU147" s="32"/>
      <c r="CCV147" s="32"/>
      <c r="CCW147" s="32"/>
      <c r="CCX147" s="32"/>
      <c r="CCY147" s="32"/>
      <c r="CCZ147" s="32"/>
      <c r="CDA147" s="31"/>
      <c r="CDB147" s="32"/>
      <c r="CDC147" s="32"/>
      <c r="CDD147" s="32"/>
      <c r="CDE147" s="32"/>
      <c r="CDF147" s="32"/>
      <c r="CDG147" s="32"/>
      <c r="CDH147" s="32"/>
      <c r="CDI147" s="32"/>
      <c r="CDJ147" s="32"/>
      <c r="CDK147" s="32"/>
      <c r="CDL147" s="32"/>
      <c r="CDM147" s="32"/>
      <c r="CDN147" s="32"/>
      <c r="CDO147" s="32"/>
      <c r="CDP147" s="32"/>
      <c r="CDQ147" s="32"/>
      <c r="CDR147" s="32"/>
      <c r="CDS147" s="32"/>
      <c r="CDT147" s="32"/>
      <c r="CDU147" s="32"/>
      <c r="CDV147" s="32"/>
      <c r="CDW147" s="32"/>
      <c r="CDX147" s="32"/>
      <c r="CDY147" s="32"/>
      <c r="CDZ147" s="32"/>
      <c r="CEA147" s="31"/>
      <c r="CEB147" s="32"/>
      <c r="CEC147" s="32"/>
      <c r="CED147" s="32"/>
      <c r="CEE147" s="32"/>
      <c r="CEF147" s="32"/>
      <c r="CEG147" s="32"/>
      <c r="CEH147" s="32"/>
      <c r="CEI147" s="32"/>
      <c r="CEJ147" s="32"/>
      <c r="CEK147" s="32"/>
      <c r="CEL147" s="32"/>
      <c r="CEM147" s="32"/>
      <c r="CEN147" s="32"/>
      <c r="CEO147" s="32"/>
      <c r="CEP147" s="32"/>
      <c r="CEQ147" s="32"/>
      <c r="CER147" s="32"/>
      <c r="CES147" s="32"/>
      <c r="CET147" s="32"/>
      <c r="CEU147" s="32"/>
      <c r="CEV147" s="32"/>
      <c r="CEW147" s="32"/>
      <c r="CEX147" s="32"/>
      <c r="CEY147" s="32"/>
      <c r="CEZ147" s="32"/>
      <c r="CFA147" s="31"/>
      <c r="CFB147" s="32"/>
      <c r="CFC147" s="32"/>
      <c r="CFD147" s="32"/>
      <c r="CFE147" s="32"/>
      <c r="CFF147" s="32"/>
      <c r="CFG147" s="32"/>
      <c r="CFH147" s="32"/>
      <c r="CFI147" s="32"/>
      <c r="CFJ147" s="32"/>
      <c r="CFK147" s="32"/>
      <c r="CFL147" s="32"/>
      <c r="CFM147" s="32"/>
      <c r="CFN147" s="32"/>
      <c r="CFO147" s="32"/>
      <c r="CFP147" s="32"/>
      <c r="CFQ147" s="32"/>
      <c r="CFR147" s="32"/>
      <c r="CFS147" s="32"/>
      <c r="CFT147" s="32"/>
      <c r="CFU147" s="32"/>
      <c r="CFV147" s="32"/>
      <c r="CFW147" s="32"/>
      <c r="CFX147" s="32"/>
      <c r="CFY147" s="32"/>
      <c r="CFZ147" s="32"/>
      <c r="CGA147" s="31"/>
      <c r="CGB147" s="32"/>
      <c r="CGC147" s="32"/>
      <c r="CGD147" s="32"/>
      <c r="CGE147" s="32"/>
      <c r="CGF147" s="32"/>
      <c r="CGG147" s="32"/>
      <c r="CGH147" s="32"/>
      <c r="CGI147" s="32"/>
      <c r="CGJ147" s="32"/>
      <c r="CGK147" s="32"/>
      <c r="CGL147" s="32"/>
      <c r="CGM147" s="32"/>
      <c r="CGN147" s="32"/>
      <c r="CGO147" s="32"/>
      <c r="CGP147" s="32"/>
      <c r="CGQ147" s="32"/>
      <c r="CGR147" s="32"/>
      <c r="CGS147" s="32"/>
      <c r="CGT147" s="32"/>
      <c r="CGU147" s="32"/>
      <c r="CGV147" s="32"/>
      <c r="CGW147" s="32"/>
      <c r="CGX147" s="32"/>
      <c r="CGY147" s="32"/>
      <c r="CGZ147" s="32"/>
      <c r="CHA147" s="31"/>
      <c r="CHB147" s="32"/>
      <c r="CHC147" s="32"/>
      <c r="CHD147" s="32"/>
      <c r="CHE147" s="32"/>
      <c r="CHF147" s="32"/>
      <c r="CHG147" s="32"/>
      <c r="CHH147" s="32"/>
      <c r="CHI147" s="32"/>
      <c r="CHJ147" s="32"/>
      <c r="CHK147" s="32"/>
      <c r="CHL147" s="32"/>
      <c r="CHM147" s="32"/>
      <c r="CHN147" s="32"/>
      <c r="CHO147" s="32"/>
      <c r="CHP147" s="32"/>
      <c r="CHQ147" s="32"/>
      <c r="CHR147" s="32"/>
      <c r="CHS147" s="32"/>
      <c r="CHT147" s="32"/>
      <c r="CHU147" s="32"/>
      <c r="CHV147" s="32"/>
      <c r="CHW147" s="32"/>
      <c r="CHX147" s="32"/>
      <c r="CHY147" s="32"/>
      <c r="CHZ147" s="32"/>
      <c r="CIA147" s="31"/>
      <c r="CIB147" s="32"/>
      <c r="CIC147" s="32"/>
      <c r="CID147" s="32"/>
      <c r="CIE147" s="32"/>
      <c r="CIF147" s="32"/>
      <c r="CIG147" s="32"/>
      <c r="CIH147" s="32"/>
      <c r="CII147" s="32"/>
      <c r="CIJ147" s="32"/>
      <c r="CIK147" s="32"/>
      <c r="CIL147" s="32"/>
      <c r="CIM147" s="32"/>
      <c r="CIN147" s="32"/>
      <c r="CIO147" s="32"/>
      <c r="CIP147" s="32"/>
      <c r="CIQ147" s="32"/>
      <c r="CIR147" s="32"/>
      <c r="CIS147" s="32"/>
      <c r="CIT147" s="32"/>
      <c r="CIU147" s="32"/>
      <c r="CIV147" s="32"/>
      <c r="CIW147" s="32"/>
      <c r="CIX147" s="32"/>
      <c r="CIY147" s="32"/>
      <c r="CIZ147" s="32"/>
      <c r="CJA147" s="31"/>
      <c r="CJB147" s="32"/>
      <c r="CJC147" s="32"/>
      <c r="CJD147" s="32"/>
      <c r="CJE147" s="32"/>
      <c r="CJF147" s="32"/>
      <c r="CJG147" s="32"/>
      <c r="CJH147" s="32"/>
      <c r="CJI147" s="32"/>
      <c r="CJJ147" s="32"/>
      <c r="CJK147" s="32"/>
      <c r="CJL147" s="32"/>
      <c r="CJM147" s="32"/>
      <c r="CJN147" s="32"/>
      <c r="CJO147" s="32"/>
      <c r="CJP147" s="32"/>
      <c r="CJQ147" s="32"/>
      <c r="CJR147" s="32"/>
      <c r="CJS147" s="32"/>
      <c r="CJT147" s="32"/>
      <c r="CJU147" s="32"/>
      <c r="CJV147" s="32"/>
      <c r="CJW147" s="32"/>
      <c r="CJX147" s="32"/>
      <c r="CJY147" s="32"/>
      <c r="CJZ147" s="32"/>
      <c r="CKA147" s="31"/>
      <c r="CKB147" s="32"/>
      <c r="CKC147" s="32"/>
      <c r="CKD147" s="32"/>
      <c r="CKE147" s="32"/>
      <c r="CKF147" s="32"/>
      <c r="CKG147" s="32"/>
      <c r="CKH147" s="32"/>
      <c r="CKI147" s="32"/>
      <c r="CKJ147" s="32"/>
      <c r="CKK147" s="32"/>
      <c r="CKL147" s="32"/>
      <c r="CKM147" s="32"/>
      <c r="CKN147" s="32"/>
      <c r="CKO147" s="32"/>
      <c r="CKP147" s="32"/>
      <c r="CKQ147" s="32"/>
      <c r="CKR147" s="32"/>
      <c r="CKS147" s="32"/>
      <c r="CKT147" s="32"/>
      <c r="CKU147" s="32"/>
      <c r="CKV147" s="32"/>
      <c r="CKW147" s="32"/>
      <c r="CKX147" s="32"/>
      <c r="CKY147" s="32"/>
      <c r="CKZ147" s="32"/>
      <c r="CLA147" s="31"/>
      <c r="CLB147" s="32"/>
      <c r="CLC147" s="32"/>
      <c r="CLD147" s="32"/>
      <c r="CLE147" s="32"/>
      <c r="CLF147" s="32"/>
      <c r="CLG147" s="32"/>
      <c r="CLH147" s="32"/>
      <c r="CLI147" s="32"/>
      <c r="CLJ147" s="32"/>
      <c r="CLK147" s="32"/>
      <c r="CLL147" s="32"/>
      <c r="CLM147" s="32"/>
      <c r="CLN147" s="32"/>
      <c r="CLO147" s="32"/>
      <c r="CLP147" s="32"/>
      <c r="CLQ147" s="32"/>
      <c r="CLR147" s="32"/>
      <c r="CLS147" s="32"/>
      <c r="CLT147" s="32"/>
      <c r="CLU147" s="32"/>
      <c r="CLV147" s="32"/>
      <c r="CLW147" s="32"/>
      <c r="CLX147" s="32"/>
      <c r="CLY147" s="32"/>
      <c r="CLZ147" s="32"/>
      <c r="CMA147" s="31"/>
      <c r="CMB147" s="32"/>
      <c r="CMC147" s="32"/>
      <c r="CMD147" s="32"/>
      <c r="CME147" s="32"/>
      <c r="CMF147" s="32"/>
      <c r="CMG147" s="32"/>
      <c r="CMH147" s="32"/>
      <c r="CMI147" s="32"/>
      <c r="CMJ147" s="32"/>
      <c r="CMK147" s="32"/>
      <c r="CML147" s="32"/>
      <c r="CMM147" s="32"/>
      <c r="CMN147" s="32"/>
      <c r="CMO147" s="32"/>
      <c r="CMP147" s="32"/>
      <c r="CMQ147" s="32"/>
      <c r="CMR147" s="32"/>
      <c r="CMS147" s="32"/>
      <c r="CMT147" s="32"/>
      <c r="CMU147" s="32"/>
      <c r="CMV147" s="32"/>
      <c r="CMW147" s="32"/>
      <c r="CMX147" s="32"/>
      <c r="CMY147" s="32"/>
      <c r="CMZ147" s="32"/>
      <c r="CNA147" s="31"/>
      <c r="CNB147" s="32"/>
      <c r="CNC147" s="32"/>
      <c r="CND147" s="32"/>
      <c r="CNE147" s="32"/>
      <c r="CNF147" s="32"/>
      <c r="CNG147" s="32"/>
      <c r="CNH147" s="32"/>
      <c r="CNI147" s="32"/>
      <c r="CNJ147" s="32"/>
      <c r="CNK147" s="32"/>
      <c r="CNL147" s="32"/>
      <c r="CNM147" s="32"/>
      <c r="CNN147" s="32"/>
      <c r="CNO147" s="32"/>
      <c r="CNP147" s="32"/>
      <c r="CNQ147" s="32"/>
      <c r="CNR147" s="32"/>
      <c r="CNS147" s="32"/>
      <c r="CNT147" s="32"/>
      <c r="CNU147" s="32"/>
      <c r="CNV147" s="32"/>
      <c r="CNW147" s="32"/>
      <c r="CNX147" s="32"/>
      <c r="CNY147" s="32"/>
      <c r="CNZ147" s="32"/>
      <c r="COA147" s="31"/>
      <c r="COB147" s="32"/>
      <c r="COC147" s="32"/>
      <c r="COD147" s="32"/>
      <c r="COE147" s="32"/>
      <c r="COF147" s="32"/>
      <c r="COG147" s="32"/>
      <c r="COH147" s="32"/>
      <c r="COI147" s="32"/>
      <c r="COJ147" s="32"/>
      <c r="COK147" s="32"/>
      <c r="COL147" s="32"/>
      <c r="COM147" s="32"/>
      <c r="CON147" s="32"/>
      <c r="COO147" s="32"/>
      <c r="COP147" s="32"/>
      <c r="COQ147" s="32"/>
      <c r="COR147" s="32"/>
      <c r="COS147" s="32"/>
      <c r="COT147" s="32"/>
      <c r="COU147" s="32"/>
      <c r="COV147" s="32"/>
      <c r="COW147" s="32"/>
      <c r="COX147" s="32"/>
      <c r="COY147" s="32"/>
      <c r="COZ147" s="32"/>
      <c r="CPA147" s="31"/>
      <c r="CPB147" s="32"/>
      <c r="CPC147" s="32"/>
      <c r="CPD147" s="32"/>
      <c r="CPE147" s="32"/>
      <c r="CPF147" s="32"/>
      <c r="CPG147" s="32"/>
      <c r="CPH147" s="32"/>
      <c r="CPI147" s="32"/>
      <c r="CPJ147" s="32"/>
      <c r="CPK147" s="32"/>
      <c r="CPL147" s="32"/>
      <c r="CPM147" s="32"/>
      <c r="CPN147" s="32"/>
      <c r="CPO147" s="32"/>
      <c r="CPP147" s="32"/>
      <c r="CPQ147" s="32"/>
      <c r="CPR147" s="32"/>
      <c r="CPS147" s="32"/>
      <c r="CPT147" s="32"/>
      <c r="CPU147" s="32"/>
      <c r="CPV147" s="32"/>
      <c r="CPW147" s="32"/>
      <c r="CPX147" s="32"/>
      <c r="CPY147" s="32"/>
      <c r="CPZ147" s="32"/>
      <c r="CQA147" s="31"/>
      <c r="CQB147" s="32"/>
      <c r="CQC147" s="32"/>
      <c r="CQD147" s="32"/>
      <c r="CQE147" s="32"/>
      <c r="CQF147" s="32"/>
      <c r="CQG147" s="32"/>
      <c r="CQH147" s="32"/>
      <c r="CQI147" s="32"/>
      <c r="CQJ147" s="32"/>
      <c r="CQK147" s="32"/>
      <c r="CQL147" s="32"/>
      <c r="CQM147" s="32"/>
      <c r="CQN147" s="32"/>
      <c r="CQO147" s="32"/>
      <c r="CQP147" s="32"/>
      <c r="CQQ147" s="32"/>
      <c r="CQR147" s="32"/>
      <c r="CQS147" s="32"/>
      <c r="CQT147" s="32"/>
      <c r="CQU147" s="32"/>
      <c r="CQV147" s="32"/>
      <c r="CQW147" s="32"/>
      <c r="CQX147" s="32"/>
      <c r="CQY147" s="32"/>
      <c r="CQZ147" s="32"/>
      <c r="CRA147" s="31"/>
      <c r="CRB147" s="32"/>
      <c r="CRC147" s="32"/>
      <c r="CRD147" s="32"/>
      <c r="CRE147" s="32"/>
      <c r="CRF147" s="32"/>
      <c r="CRG147" s="32"/>
      <c r="CRH147" s="32"/>
      <c r="CRI147" s="32"/>
      <c r="CRJ147" s="32"/>
      <c r="CRK147" s="32"/>
      <c r="CRL147" s="32"/>
      <c r="CRM147" s="32"/>
      <c r="CRN147" s="32"/>
      <c r="CRO147" s="32"/>
      <c r="CRP147" s="32"/>
      <c r="CRQ147" s="32"/>
      <c r="CRR147" s="32"/>
      <c r="CRS147" s="32"/>
      <c r="CRT147" s="32"/>
      <c r="CRU147" s="32"/>
      <c r="CRV147" s="32"/>
      <c r="CRW147" s="32"/>
      <c r="CRX147" s="32"/>
      <c r="CRY147" s="32"/>
      <c r="CRZ147" s="32"/>
      <c r="CSA147" s="31"/>
      <c r="CSB147" s="32"/>
      <c r="CSC147" s="32"/>
      <c r="CSD147" s="32"/>
      <c r="CSE147" s="32"/>
      <c r="CSF147" s="32"/>
      <c r="CSG147" s="32"/>
      <c r="CSH147" s="32"/>
      <c r="CSI147" s="32"/>
      <c r="CSJ147" s="32"/>
      <c r="CSK147" s="32"/>
      <c r="CSL147" s="32"/>
      <c r="CSM147" s="32"/>
      <c r="CSN147" s="32"/>
      <c r="CSO147" s="32"/>
      <c r="CSP147" s="32"/>
      <c r="CSQ147" s="32"/>
      <c r="CSR147" s="32"/>
      <c r="CSS147" s="32"/>
      <c r="CST147" s="32"/>
      <c r="CSU147" s="32"/>
      <c r="CSV147" s="32"/>
      <c r="CSW147" s="32"/>
      <c r="CSX147" s="32"/>
      <c r="CSY147" s="32"/>
      <c r="CSZ147" s="32"/>
      <c r="CTA147" s="31"/>
      <c r="CTB147" s="32"/>
      <c r="CTC147" s="32"/>
      <c r="CTD147" s="32"/>
      <c r="CTE147" s="32"/>
      <c r="CTF147" s="32"/>
      <c r="CTG147" s="32"/>
      <c r="CTH147" s="32"/>
      <c r="CTI147" s="32"/>
      <c r="CTJ147" s="32"/>
      <c r="CTK147" s="32"/>
      <c r="CTL147" s="32"/>
      <c r="CTM147" s="32"/>
      <c r="CTN147" s="32"/>
      <c r="CTO147" s="32"/>
      <c r="CTP147" s="32"/>
      <c r="CTQ147" s="32"/>
      <c r="CTR147" s="32"/>
      <c r="CTS147" s="32"/>
      <c r="CTT147" s="32"/>
      <c r="CTU147" s="32"/>
      <c r="CTV147" s="32"/>
      <c r="CTW147" s="32"/>
      <c r="CTX147" s="32"/>
      <c r="CTY147" s="32"/>
      <c r="CTZ147" s="32"/>
      <c r="CUA147" s="31"/>
      <c r="CUB147" s="32"/>
      <c r="CUC147" s="32"/>
      <c r="CUD147" s="32"/>
      <c r="CUE147" s="32"/>
      <c r="CUF147" s="32"/>
      <c r="CUG147" s="32"/>
      <c r="CUH147" s="32"/>
      <c r="CUI147" s="32"/>
      <c r="CUJ147" s="32"/>
      <c r="CUK147" s="32"/>
      <c r="CUL147" s="32"/>
      <c r="CUM147" s="32"/>
      <c r="CUN147" s="32"/>
      <c r="CUO147" s="32"/>
      <c r="CUP147" s="32"/>
      <c r="CUQ147" s="32"/>
      <c r="CUR147" s="32"/>
      <c r="CUS147" s="32"/>
      <c r="CUT147" s="32"/>
      <c r="CUU147" s="32"/>
      <c r="CUV147" s="32"/>
      <c r="CUW147" s="32"/>
      <c r="CUX147" s="32"/>
      <c r="CUY147" s="32"/>
      <c r="CUZ147" s="32"/>
      <c r="CVA147" s="31"/>
      <c r="CVB147" s="32"/>
      <c r="CVC147" s="32"/>
      <c r="CVD147" s="32"/>
      <c r="CVE147" s="32"/>
      <c r="CVF147" s="32"/>
      <c r="CVG147" s="32"/>
      <c r="CVH147" s="32"/>
      <c r="CVI147" s="32"/>
      <c r="CVJ147" s="32"/>
      <c r="CVK147" s="32"/>
      <c r="CVL147" s="32"/>
      <c r="CVM147" s="32"/>
      <c r="CVN147" s="32"/>
      <c r="CVO147" s="32"/>
      <c r="CVP147" s="32"/>
      <c r="CVQ147" s="32"/>
      <c r="CVR147" s="32"/>
      <c r="CVS147" s="32"/>
      <c r="CVT147" s="32"/>
      <c r="CVU147" s="32"/>
      <c r="CVV147" s="32"/>
      <c r="CVW147" s="32"/>
      <c r="CVX147" s="32"/>
      <c r="CVY147" s="32"/>
      <c r="CVZ147" s="32"/>
      <c r="CWA147" s="31"/>
      <c r="CWB147" s="32"/>
      <c r="CWC147" s="32"/>
      <c r="CWD147" s="32"/>
      <c r="CWE147" s="32"/>
      <c r="CWF147" s="32"/>
      <c r="CWG147" s="32"/>
      <c r="CWH147" s="32"/>
      <c r="CWI147" s="32"/>
      <c r="CWJ147" s="32"/>
      <c r="CWK147" s="32"/>
      <c r="CWL147" s="32"/>
      <c r="CWM147" s="32"/>
      <c r="CWN147" s="32"/>
      <c r="CWO147" s="32"/>
      <c r="CWP147" s="32"/>
      <c r="CWQ147" s="32"/>
      <c r="CWR147" s="32"/>
      <c r="CWS147" s="32"/>
      <c r="CWT147" s="32"/>
      <c r="CWU147" s="32"/>
      <c r="CWV147" s="32"/>
      <c r="CWW147" s="32"/>
      <c r="CWX147" s="32"/>
      <c r="CWY147" s="32"/>
      <c r="CWZ147" s="32"/>
      <c r="CXA147" s="31"/>
      <c r="CXB147" s="32"/>
      <c r="CXC147" s="32"/>
      <c r="CXD147" s="32"/>
      <c r="CXE147" s="32"/>
      <c r="CXF147" s="32"/>
      <c r="CXG147" s="32"/>
      <c r="CXH147" s="32"/>
      <c r="CXI147" s="32"/>
      <c r="CXJ147" s="32"/>
      <c r="CXK147" s="32"/>
      <c r="CXL147" s="32"/>
      <c r="CXM147" s="32"/>
      <c r="CXN147" s="32"/>
      <c r="CXO147" s="32"/>
      <c r="CXP147" s="32"/>
      <c r="CXQ147" s="32"/>
      <c r="CXR147" s="32"/>
      <c r="CXS147" s="32"/>
      <c r="CXT147" s="32"/>
      <c r="CXU147" s="32"/>
      <c r="CXV147" s="32"/>
      <c r="CXW147" s="32"/>
      <c r="CXX147" s="32"/>
      <c r="CXY147" s="32"/>
      <c r="CXZ147" s="32"/>
      <c r="CYA147" s="31"/>
      <c r="CYB147" s="32"/>
      <c r="CYC147" s="32"/>
      <c r="CYD147" s="32"/>
      <c r="CYE147" s="32"/>
      <c r="CYF147" s="32"/>
      <c r="CYG147" s="32"/>
      <c r="CYH147" s="32"/>
      <c r="CYI147" s="32"/>
      <c r="CYJ147" s="32"/>
      <c r="CYK147" s="32"/>
      <c r="CYL147" s="32"/>
      <c r="CYM147" s="32"/>
      <c r="CYN147" s="32"/>
      <c r="CYO147" s="32"/>
      <c r="CYP147" s="32"/>
      <c r="CYQ147" s="32"/>
      <c r="CYR147" s="32"/>
      <c r="CYS147" s="32"/>
      <c r="CYT147" s="32"/>
      <c r="CYU147" s="32"/>
      <c r="CYV147" s="32"/>
      <c r="CYW147" s="32"/>
      <c r="CYX147" s="32"/>
      <c r="CYY147" s="32"/>
      <c r="CYZ147" s="32"/>
      <c r="CZA147" s="31"/>
      <c r="CZB147" s="32"/>
      <c r="CZC147" s="32"/>
      <c r="CZD147" s="32"/>
      <c r="CZE147" s="32"/>
      <c r="CZF147" s="32"/>
      <c r="CZG147" s="32"/>
      <c r="CZH147" s="32"/>
      <c r="CZI147" s="32"/>
      <c r="CZJ147" s="32"/>
      <c r="CZK147" s="32"/>
      <c r="CZL147" s="32"/>
      <c r="CZM147" s="32"/>
      <c r="CZN147" s="32"/>
      <c r="CZO147" s="32"/>
      <c r="CZP147" s="32"/>
      <c r="CZQ147" s="32"/>
      <c r="CZR147" s="32"/>
      <c r="CZS147" s="32"/>
      <c r="CZT147" s="32"/>
      <c r="CZU147" s="32"/>
      <c r="CZV147" s="32"/>
      <c r="CZW147" s="32"/>
      <c r="CZX147" s="32"/>
      <c r="CZY147" s="32"/>
      <c r="CZZ147" s="32"/>
      <c r="DAA147" s="31"/>
      <c r="DAB147" s="32"/>
      <c r="DAC147" s="32"/>
      <c r="DAD147" s="32"/>
      <c r="DAE147" s="32"/>
      <c r="DAF147" s="32"/>
      <c r="DAG147" s="32"/>
      <c r="DAH147" s="32"/>
      <c r="DAI147" s="32"/>
      <c r="DAJ147" s="32"/>
      <c r="DAK147" s="32"/>
      <c r="DAL147" s="32"/>
      <c r="DAM147" s="32"/>
      <c r="DAN147" s="32"/>
      <c r="DAO147" s="32"/>
      <c r="DAP147" s="32"/>
      <c r="DAQ147" s="32"/>
      <c r="DAR147" s="32"/>
      <c r="DAS147" s="32"/>
      <c r="DAT147" s="32"/>
      <c r="DAU147" s="32"/>
      <c r="DAV147" s="32"/>
      <c r="DAW147" s="32"/>
      <c r="DAX147" s="32"/>
      <c r="DAY147" s="32"/>
      <c r="DAZ147" s="32"/>
      <c r="DBA147" s="31"/>
      <c r="DBB147" s="32"/>
      <c r="DBC147" s="32"/>
      <c r="DBD147" s="32"/>
      <c r="DBE147" s="32"/>
      <c r="DBF147" s="32"/>
      <c r="DBG147" s="32"/>
      <c r="DBH147" s="32"/>
      <c r="DBI147" s="32"/>
      <c r="DBJ147" s="32"/>
      <c r="DBK147" s="32"/>
      <c r="DBL147" s="32"/>
      <c r="DBM147" s="32"/>
      <c r="DBN147" s="32"/>
      <c r="DBO147" s="32"/>
      <c r="DBP147" s="32"/>
      <c r="DBQ147" s="32"/>
      <c r="DBR147" s="32"/>
      <c r="DBS147" s="32"/>
      <c r="DBT147" s="32"/>
      <c r="DBU147" s="32"/>
      <c r="DBV147" s="32"/>
      <c r="DBW147" s="32"/>
      <c r="DBX147" s="32"/>
      <c r="DBY147" s="32"/>
      <c r="DBZ147" s="32"/>
      <c r="DCA147" s="31"/>
      <c r="DCB147" s="32"/>
      <c r="DCC147" s="32"/>
      <c r="DCD147" s="32"/>
      <c r="DCE147" s="32"/>
      <c r="DCF147" s="32"/>
      <c r="DCG147" s="32"/>
      <c r="DCH147" s="32"/>
      <c r="DCI147" s="32"/>
      <c r="DCJ147" s="32"/>
      <c r="DCK147" s="32"/>
      <c r="DCL147" s="32"/>
      <c r="DCM147" s="32"/>
      <c r="DCN147" s="32"/>
      <c r="DCO147" s="32"/>
      <c r="DCP147" s="32"/>
      <c r="DCQ147" s="32"/>
      <c r="DCR147" s="32"/>
      <c r="DCS147" s="32"/>
      <c r="DCT147" s="32"/>
      <c r="DCU147" s="32"/>
      <c r="DCV147" s="32"/>
      <c r="DCW147" s="32"/>
      <c r="DCX147" s="32"/>
      <c r="DCY147" s="32"/>
      <c r="DCZ147" s="32"/>
      <c r="DDA147" s="31"/>
      <c r="DDB147" s="32"/>
      <c r="DDC147" s="32"/>
      <c r="DDD147" s="32"/>
      <c r="DDE147" s="32"/>
      <c r="DDF147" s="32"/>
      <c r="DDG147" s="32"/>
      <c r="DDH147" s="32"/>
      <c r="DDI147" s="32"/>
      <c r="DDJ147" s="32"/>
      <c r="DDK147" s="32"/>
      <c r="DDL147" s="32"/>
      <c r="DDM147" s="32"/>
      <c r="DDN147" s="32"/>
      <c r="DDO147" s="32"/>
      <c r="DDP147" s="32"/>
      <c r="DDQ147" s="32"/>
      <c r="DDR147" s="32"/>
      <c r="DDS147" s="32"/>
      <c r="DDT147" s="32"/>
      <c r="DDU147" s="32"/>
      <c r="DDV147" s="32"/>
      <c r="DDW147" s="32"/>
      <c r="DDX147" s="32"/>
      <c r="DDY147" s="32"/>
      <c r="DDZ147" s="32"/>
      <c r="DEA147" s="31"/>
      <c r="DEB147" s="32"/>
      <c r="DEC147" s="32"/>
      <c r="DED147" s="32"/>
      <c r="DEE147" s="32"/>
      <c r="DEF147" s="32"/>
      <c r="DEG147" s="32"/>
      <c r="DEH147" s="32"/>
      <c r="DEI147" s="32"/>
      <c r="DEJ147" s="32"/>
      <c r="DEK147" s="32"/>
      <c r="DEL147" s="32"/>
      <c r="DEM147" s="32"/>
      <c r="DEN147" s="32"/>
      <c r="DEO147" s="32"/>
      <c r="DEP147" s="32"/>
      <c r="DEQ147" s="32"/>
      <c r="DER147" s="32"/>
      <c r="DES147" s="32"/>
      <c r="DET147" s="32"/>
      <c r="DEU147" s="32"/>
      <c r="DEV147" s="32"/>
      <c r="DEW147" s="32"/>
      <c r="DEX147" s="32"/>
      <c r="DEY147" s="32"/>
      <c r="DEZ147" s="32"/>
      <c r="DFA147" s="31"/>
      <c r="DFB147" s="32"/>
      <c r="DFC147" s="32"/>
      <c r="DFD147" s="32"/>
      <c r="DFE147" s="32"/>
      <c r="DFF147" s="32"/>
      <c r="DFG147" s="32"/>
      <c r="DFH147" s="32"/>
      <c r="DFI147" s="32"/>
      <c r="DFJ147" s="32"/>
      <c r="DFK147" s="32"/>
      <c r="DFL147" s="32"/>
      <c r="DFM147" s="32"/>
      <c r="DFN147" s="32"/>
      <c r="DFO147" s="32"/>
      <c r="DFP147" s="32"/>
      <c r="DFQ147" s="32"/>
      <c r="DFR147" s="32"/>
      <c r="DFS147" s="32"/>
      <c r="DFT147" s="32"/>
      <c r="DFU147" s="32"/>
      <c r="DFV147" s="32"/>
      <c r="DFW147" s="32"/>
      <c r="DFX147" s="32"/>
      <c r="DFY147" s="32"/>
      <c r="DFZ147" s="32"/>
      <c r="DGA147" s="31"/>
      <c r="DGB147" s="32"/>
      <c r="DGC147" s="32"/>
      <c r="DGD147" s="32"/>
      <c r="DGE147" s="32"/>
      <c r="DGF147" s="32"/>
      <c r="DGG147" s="32"/>
      <c r="DGH147" s="32"/>
      <c r="DGI147" s="32"/>
      <c r="DGJ147" s="32"/>
      <c r="DGK147" s="32"/>
      <c r="DGL147" s="32"/>
      <c r="DGM147" s="32"/>
      <c r="DGN147" s="32"/>
      <c r="DGO147" s="32"/>
      <c r="DGP147" s="32"/>
      <c r="DGQ147" s="32"/>
      <c r="DGR147" s="32"/>
      <c r="DGS147" s="32"/>
      <c r="DGT147" s="32"/>
      <c r="DGU147" s="32"/>
      <c r="DGV147" s="32"/>
      <c r="DGW147" s="32"/>
      <c r="DGX147" s="32"/>
      <c r="DGY147" s="32"/>
      <c r="DGZ147" s="32"/>
      <c r="DHA147" s="31"/>
      <c r="DHB147" s="32"/>
      <c r="DHC147" s="32"/>
      <c r="DHD147" s="32"/>
      <c r="DHE147" s="32"/>
      <c r="DHF147" s="32"/>
      <c r="DHG147" s="32"/>
      <c r="DHH147" s="32"/>
      <c r="DHI147" s="32"/>
      <c r="DHJ147" s="32"/>
      <c r="DHK147" s="32"/>
      <c r="DHL147" s="32"/>
      <c r="DHM147" s="32"/>
      <c r="DHN147" s="32"/>
      <c r="DHO147" s="32"/>
      <c r="DHP147" s="32"/>
      <c r="DHQ147" s="32"/>
      <c r="DHR147" s="32"/>
      <c r="DHS147" s="32"/>
      <c r="DHT147" s="32"/>
      <c r="DHU147" s="32"/>
      <c r="DHV147" s="32"/>
      <c r="DHW147" s="32"/>
      <c r="DHX147" s="32"/>
      <c r="DHY147" s="32"/>
      <c r="DHZ147" s="32"/>
      <c r="DIA147" s="31"/>
      <c r="DIB147" s="32"/>
      <c r="DIC147" s="32"/>
      <c r="DID147" s="32"/>
      <c r="DIE147" s="32"/>
      <c r="DIF147" s="32"/>
      <c r="DIG147" s="32"/>
      <c r="DIH147" s="32"/>
      <c r="DII147" s="32"/>
      <c r="DIJ147" s="32"/>
      <c r="DIK147" s="32"/>
      <c r="DIL147" s="32"/>
      <c r="DIM147" s="32"/>
      <c r="DIN147" s="32"/>
      <c r="DIO147" s="32"/>
      <c r="DIP147" s="32"/>
      <c r="DIQ147" s="32"/>
      <c r="DIR147" s="32"/>
      <c r="DIS147" s="32"/>
      <c r="DIT147" s="32"/>
      <c r="DIU147" s="32"/>
      <c r="DIV147" s="32"/>
      <c r="DIW147" s="32"/>
      <c r="DIX147" s="32"/>
      <c r="DIY147" s="32"/>
      <c r="DIZ147" s="32"/>
      <c r="DJA147" s="31"/>
      <c r="DJB147" s="32"/>
      <c r="DJC147" s="32"/>
      <c r="DJD147" s="32"/>
      <c r="DJE147" s="32"/>
      <c r="DJF147" s="32"/>
      <c r="DJG147" s="32"/>
      <c r="DJH147" s="32"/>
      <c r="DJI147" s="32"/>
      <c r="DJJ147" s="32"/>
      <c r="DJK147" s="32"/>
      <c r="DJL147" s="32"/>
      <c r="DJM147" s="32"/>
      <c r="DJN147" s="32"/>
      <c r="DJO147" s="32"/>
      <c r="DJP147" s="32"/>
      <c r="DJQ147" s="32"/>
      <c r="DJR147" s="32"/>
      <c r="DJS147" s="32"/>
      <c r="DJT147" s="32"/>
      <c r="DJU147" s="32"/>
      <c r="DJV147" s="32"/>
      <c r="DJW147" s="32"/>
      <c r="DJX147" s="32"/>
      <c r="DJY147" s="32"/>
      <c r="DJZ147" s="32"/>
      <c r="DKA147" s="31"/>
      <c r="DKB147" s="32"/>
      <c r="DKC147" s="32"/>
      <c r="DKD147" s="32"/>
      <c r="DKE147" s="32"/>
      <c r="DKF147" s="32"/>
      <c r="DKG147" s="32"/>
      <c r="DKH147" s="32"/>
      <c r="DKI147" s="32"/>
      <c r="DKJ147" s="32"/>
      <c r="DKK147" s="32"/>
      <c r="DKL147" s="32"/>
      <c r="DKM147" s="32"/>
      <c r="DKN147" s="32"/>
      <c r="DKO147" s="32"/>
      <c r="DKP147" s="32"/>
      <c r="DKQ147" s="32"/>
      <c r="DKR147" s="32"/>
      <c r="DKS147" s="32"/>
      <c r="DKT147" s="32"/>
      <c r="DKU147" s="32"/>
      <c r="DKV147" s="32"/>
      <c r="DKW147" s="32"/>
      <c r="DKX147" s="32"/>
      <c r="DKY147" s="32"/>
      <c r="DKZ147" s="32"/>
      <c r="DLA147" s="31"/>
      <c r="DLB147" s="32"/>
      <c r="DLC147" s="32"/>
      <c r="DLD147" s="32"/>
      <c r="DLE147" s="32"/>
      <c r="DLF147" s="32"/>
      <c r="DLG147" s="32"/>
      <c r="DLH147" s="32"/>
      <c r="DLI147" s="32"/>
      <c r="DLJ147" s="32"/>
      <c r="DLK147" s="32"/>
      <c r="DLL147" s="32"/>
      <c r="DLM147" s="32"/>
      <c r="DLN147" s="32"/>
      <c r="DLO147" s="32"/>
      <c r="DLP147" s="32"/>
      <c r="DLQ147" s="32"/>
      <c r="DLR147" s="32"/>
      <c r="DLS147" s="32"/>
      <c r="DLT147" s="32"/>
      <c r="DLU147" s="32"/>
      <c r="DLV147" s="32"/>
      <c r="DLW147" s="32"/>
      <c r="DLX147" s="32"/>
      <c r="DLY147" s="32"/>
      <c r="DLZ147" s="32"/>
      <c r="DMA147" s="31"/>
      <c r="DMB147" s="32"/>
      <c r="DMC147" s="32"/>
      <c r="DMD147" s="32"/>
      <c r="DME147" s="32"/>
      <c r="DMF147" s="32"/>
      <c r="DMG147" s="32"/>
      <c r="DMH147" s="32"/>
      <c r="DMI147" s="32"/>
      <c r="DMJ147" s="32"/>
      <c r="DMK147" s="32"/>
      <c r="DML147" s="32"/>
      <c r="DMM147" s="32"/>
      <c r="DMN147" s="32"/>
      <c r="DMO147" s="32"/>
      <c r="DMP147" s="32"/>
      <c r="DMQ147" s="32"/>
      <c r="DMR147" s="32"/>
      <c r="DMS147" s="32"/>
      <c r="DMT147" s="32"/>
      <c r="DMU147" s="32"/>
      <c r="DMV147" s="32"/>
      <c r="DMW147" s="32"/>
      <c r="DMX147" s="32"/>
      <c r="DMY147" s="32"/>
      <c r="DMZ147" s="32"/>
      <c r="DNA147" s="31"/>
      <c r="DNB147" s="32"/>
      <c r="DNC147" s="32"/>
      <c r="DND147" s="32"/>
      <c r="DNE147" s="32"/>
      <c r="DNF147" s="32"/>
      <c r="DNG147" s="32"/>
      <c r="DNH147" s="32"/>
      <c r="DNI147" s="32"/>
      <c r="DNJ147" s="32"/>
      <c r="DNK147" s="32"/>
      <c r="DNL147" s="32"/>
      <c r="DNM147" s="32"/>
      <c r="DNN147" s="32"/>
      <c r="DNO147" s="32"/>
      <c r="DNP147" s="32"/>
      <c r="DNQ147" s="32"/>
      <c r="DNR147" s="32"/>
      <c r="DNS147" s="32"/>
      <c r="DNT147" s="32"/>
      <c r="DNU147" s="32"/>
      <c r="DNV147" s="32"/>
      <c r="DNW147" s="32"/>
      <c r="DNX147" s="32"/>
      <c r="DNY147" s="32"/>
      <c r="DNZ147" s="32"/>
      <c r="DOA147" s="31"/>
      <c r="DOB147" s="32"/>
      <c r="DOC147" s="32"/>
      <c r="DOD147" s="32"/>
      <c r="DOE147" s="32"/>
      <c r="DOF147" s="32"/>
      <c r="DOG147" s="32"/>
      <c r="DOH147" s="32"/>
      <c r="DOI147" s="32"/>
      <c r="DOJ147" s="32"/>
      <c r="DOK147" s="32"/>
      <c r="DOL147" s="32"/>
      <c r="DOM147" s="32"/>
      <c r="DON147" s="32"/>
      <c r="DOO147" s="32"/>
      <c r="DOP147" s="32"/>
      <c r="DOQ147" s="32"/>
      <c r="DOR147" s="32"/>
      <c r="DOS147" s="32"/>
      <c r="DOT147" s="32"/>
      <c r="DOU147" s="32"/>
      <c r="DOV147" s="32"/>
      <c r="DOW147" s="32"/>
      <c r="DOX147" s="32"/>
      <c r="DOY147" s="32"/>
      <c r="DOZ147" s="32"/>
      <c r="DPA147" s="31"/>
      <c r="DPB147" s="32"/>
      <c r="DPC147" s="32"/>
      <c r="DPD147" s="32"/>
      <c r="DPE147" s="32"/>
      <c r="DPF147" s="32"/>
      <c r="DPG147" s="32"/>
      <c r="DPH147" s="32"/>
      <c r="DPI147" s="32"/>
      <c r="DPJ147" s="32"/>
      <c r="DPK147" s="32"/>
      <c r="DPL147" s="32"/>
      <c r="DPM147" s="32"/>
      <c r="DPN147" s="32"/>
      <c r="DPO147" s="32"/>
      <c r="DPP147" s="32"/>
      <c r="DPQ147" s="32"/>
      <c r="DPR147" s="32"/>
      <c r="DPS147" s="32"/>
      <c r="DPT147" s="32"/>
      <c r="DPU147" s="32"/>
      <c r="DPV147" s="32"/>
      <c r="DPW147" s="32"/>
      <c r="DPX147" s="32"/>
      <c r="DPY147" s="32"/>
      <c r="DPZ147" s="32"/>
      <c r="DQA147" s="31"/>
      <c r="DQB147" s="32"/>
      <c r="DQC147" s="32"/>
      <c r="DQD147" s="32"/>
      <c r="DQE147" s="32"/>
      <c r="DQF147" s="32"/>
      <c r="DQG147" s="32"/>
      <c r="DQH147" s="32"/>
      <c r="DQI147" s="32"/>
      <c r="DQJ147" s="32"/>
      <c r="DQK147" s="32"/>
      <c r="DQL147" s="32"/>
      <c r="DQM147" s="32"/>
      <c r="DQN147" s="32"/>
      <c r="DQO147" s="32"/>
      <c r="DQP147" s="32"/>
      <c r="DQQ147" s="32"/>
      <c r="DQR147" s="32"/>
      <c r="DQS147" s="32"/>
      <c r="DQT147" s="32"/>
      <c r="DQU147" s="32"/>
      <c r="DQV147" s="32"/>
      <c r="DQW147" s="32"/>
      <c r="DQX147" s="32"/>
      <c r="DQY147" s="32"/>
      <c r="DQZ147" s="32"/>
      <c r="DRA147" s="31"/>
      <c r="DRB147" s="32"/>
      <c r="DRC147" s="32"/>
      <c r="DRD147" s="32"/>
      <c r="DRE147" s="32"/>
      <c r="DRF147" s="32"/>
      <c r="DRG147" s="32"/>
      <c r="DRH147" s="32"/>
      <c r="DRI147" s="32"/>
      <c r="DRJ147" s="32"/>
      <c r="DRK147" s="32"/>
      <c r="DRL147" s="32"/>
      <c r="DRM147" s="32"/>
      <c r="DRN147" s="32"/>
      <c r="DRO147" s="32"/>
      <c r="DRP147" s="32"/>
      <c r="DRQ147" s="32"/>
      <c r="DRR147" s="32"/>
      <c r="DRS147" s="32"/>
      <c r="DRT147" s="32"/>
      <c r="DRU147" s="32"/>
      <c r="DRV147" s="32"/>
      <c r="DRW147" s="32"/>
      <c r="DRX147" s="32"/>
      <c r="DRY147" s="32"/>
      <c r="DRZ147" s="32"/>
      <c r="DSA147" s="31"/>
      <c r="DSB147" s="32"/>
      <c r="DSC147" s="32"/>
      <c r="DSD147" s="32"/>
      <c r="DSE147" s="32"/>
      <c r="DSF147" s="32"/>
      <c r="DSG147" s="32"/>
      <c r="DSH147" s="32"/>
      <c r="DSI147" s="32"/>
      <c r="DSJ147" s="32"/>
      <c r="DSK147" s="32"/>
      <c r="DSL147" s="32"/>
      <c r="DSM147" s="32"/>
      <c r="DSN147" s="32"/>
      <c r="DSO147" s="32"/>
      <c r="DSP147" s="32"/>
      <c r="DSQ147" s="32"/>
      <c r="DSR147" s="32"/>
      <c r="DSS147" s="32"/>
      <c r="DST147" s="32"/>
      <c r="DSU147" s="32"/>
      <c r="DSV147" s="32"/>
      <c r="DSW147" s="32"/>
      <c r="DSX147" s="32"/>
      <c r="DSY147" s="32"/>
      <c r="DSZ147" s="32"/>
      <c r="DTA147" s="31"/>
      <c r="DTB147" s="32"/>
      <c r="DTC147" s="32"/>
      <c r="DTD147" s="32"/>
      <c r="DTE147" s="32"/>
      <c r="DTF147" s="32"/>
      <c r="DTG147" s="32"/>
      <c r="DTH147" s="32"/>
      <c r="DTI147" s="32"/>
      <c r="DTJ147" s="32"/>
      <c r="DTK147" s="32"/>
      <c r="DTL147" s="32"/>
      <c r="DTM147" s="32"/>
      <c r="DTN147" s="32"/>
      <c r="DTO147" s="32"/>
      <c r="DTP147" s="32"/>
      <c r="DTQ147" s="32"/>
      <c r="DTR147" s="32"/>
      <c r="DTS147" s="32"/>
      <c r="DTT147" s="32"/>
      <c r="DTU147" s="32"/>
      <c r="DTV147" s="32"/>
      <c r="DTW147" s="32"/>
      <c r="DTX147" s="32"/>
      <c r="DTY147" s="32"/>
      <c r="DTZ147" s="32"/>
      <c r="DUA147" s="31"/>
      <c r="DUB147" s="32"/>
      <c r="DUC147" s="32"/>
      <c r="DUD147" s="32"/>
      <c r="DUE147" s="32"/>
      <c r="DUF147" s="32"/>
      <c r="DUG147" s="32"/>
      <c r="DUH147" s="32"/>
      <c r="DUI147" s="32"/>
      <c r="DUJ147" s="32"/>
      <c r="DUK147" s="32"/>
      <c r="DUL147" s="32"/>
      <c r="DUM147" s="32"/>
      <c r="DUN147" s="32"/>
      <c r="DUO147" s="32"/>
      <c r="DUP147" s="32"/>
      <c r="DUQ147" s="32"/>
      <c r="DUR147" s="32"/>
      <c r="DUS147" s="32"/>
      <c r="DUT147" s="32"/>
      <c r="DUU147" s="32"/>
      <c r="DUV147" s="32"/>
      <c r="DUW147" s="32"/>
      <c r="DUX147" s="32"/>
      <c r="DUY147" s="32"/>
      <c r="DUZ147" s="32"/>
      <c r="DVA147" s="31"/>
      <c r="DVB147" s="32"/>
      <c r="DVC147" s="32"/>
      <c r="DVD147" s="32"/>
      <c r="DVE147" s="32"/>
      <c r="DVF147" s="32"/>
      <c r="DVG147" s="32"/>
      <c r="DVH147" s="32"/>
      <c r="DVI147" s="32"/>
      <c r="DVJ147" s="32"/>
      <c r="DVK147" s="32"/>
      <c r="DVL147" s="32"/>
      <c r="DVM147" s="32"/>
      <c r="DVN147" s="32"/>
      <c r="DVO147" s="32"/>
      <c r="DVP147" s="32"/>
      <c r="DVQ147" s="32"/>
      <c r="DVR147" s="32"/>
      <c r="DVS147" s="32"/>
      <c r="DVT147" s="32"/>
      <c r="DVU147" s="32"/>
      <c r="DVV147" s="32"/>
      <c r="DVW147" s="32"/>
      <c r="DVX147" s="32"/>
      <c r="DVY147" s="32"/>
      <c r="DVZ147" s="32"/>
      <c r="DWA147" s="31"/>
      <c r="DWB147" s="32"/>
      <c r="DWC147" s="32"/>
      <c r="DWD147" s="32"/>
      <c r="DWE147" s="32"/>
      <c r="DWF147" s="32"/>
      <c r="DWG147" s="32"/>
      <c r="DWH147" s="32"/>
      <c r="DWI147" s="32"/>
      <c r="DWJ147" s="32"/>
      <c r="DWK147" s="32"/>
      <c r="DWL147" s="32"/>
      <c r="DWM147" s="32"/>
      <c r="DWN147" s="32"/>
      <c r="DWO147" s="32"/>
      <c r="DWP147" s="32"/>
      <c r="DWQ147" s="32"/>
      <c r="DWR147" s="32"/>
      <c r="DWS147" s="32"/>
      <c r="DWT147" s="32"/>
      <c r="DWU147" s="32"/>
      <c r="DWV147" s="32"/>
      <c r="DWW147" s="32"/>
      <c r="DWX147" s="32"/>
      <c r="DWY147" s="32"/>
      <c r="DWZ147" s="32"/>
      <c r="DXA147" s="31"/>
      <c r="DXB147" s="32"/>
      <c r="DXC147" s="32"/>
      <c r="DXD147" s="32"/>
      <c r="DXE147" s="32"/>
      <c r="DXF147" s="32"/>
      <c r="DXG147" s="32"/>
      <c r="DXH147" s="32"/>
      <c r="DXI147" s="32"/>
      <c r="DXJ147" s="32"/>
      <c r="DXK147" s="32"/>
      <c r="DXL147" s="32"/>
      <c r="DXM147" s="32"/>
      <c r="DXN147" s="32"/>
      <c r="DXO147" s="32"/>
      <c r="DXP147" s="32"/>
      <c r="DXQ147" s="32"/>
      <c r="DXR147" s="32"/>
      <c r="DXS147" s="32"/>
      <c r="DXT147" s="32"/>
      <c r="DXU147" s="32"/>
      <c r="DXV147" s="32"/>
      <c r="DXW147" s="32"/>
      <c r="DXX147" s="32"/>
      <c r="DXY147" s="32"/>
      <c r="DXZ147" s="32"/>
      <c r="DYA147" s="31"/>
      <c r="DYB147" s="32"/>
      <c r="DYC147" s="32"/>
      <c r="DYD147" s="32"/>
      <c r="DYE147" s="32"/>
      <c r="DYF147" s="32"/>
      <c r="DYG147" s="32"/>
      <c r="DYH147" s="32"/>
      <c r="DYI147" s="32"/>
      <c r="DYJ147" s="32"/>
      <c r="DYK147" s="32"/>
      <c r="DYL147" s="32"/>
      <c r="DYM147" s="32"/>
      <c r="DYN147" s="32"/>
      <c r="DYO147" s="32"/>
      <c r="DYP147" s="32"/>
      <c r="DYQ147" s="32"/>
      <c r="DYR147" s="32"/>
      <c r="DYS147" s="32"/>
      <c r="DYT147" s="32"/>
      <c r="DYU147" s="32"/>
      <c r="DYV147" s="32"/>
      <c r="DYW147" s="32"/>
      <c r="DYX147" s="32"/>
      <c r="DYY147" s="32"/>
      <c r="DYZ147" s="32"/>
      <c r="DZA147" s="31"/>
      <c r="DZB147" s="32"/>
      <c r="DZC147" s="32"/>
      <c r="DZD147" s="32"/>
      <c r="DZE147" s="32"/>
      <c r="DZF147" s="32"/>
      <c r="DZG147" s="32"/>
      <c r="DZH147" s="32"/>
      <c r="DZI147" s="32"/>
      <c r="DZJ147" s="32"/>
      <c r="DZK147" s="32"/>
      <c r="DZL147" s="32"/>
      <c r="DZM147" s="32"/>
      <c r="DZN147" s="32"/>
      <c r="DZO147" s="32"/>
      <c r="DZP147" s="32"/>
      <c r="DZQ147" s="32"/>
      <c r="DZR147" s="32"/>
      <c r="DZS147" s="32"/>
      <c r="DZT147" s="32"/>
      <c r="DZU147" s="32"/>
      <c r="DZV147" s="32"/>
      <c r="DZW147" s="32"/>
      <c r="DZX147" s="32"/>
      <c r="DZY147" s="32"/>
      <c r="DZZ147" s="32"/>
      <c r="EAA147" s="31"/>
      <c r="EAB147" s="32"/>
      <c r="EAC147" s="32"/>
      <c r="EAD147" s="32"/>
      <c r="EAE147" s="32"/>
      <c r="EAF147" s="32"/>
      <c r="EAG147" s="32"/>
      <c r="EAH147" s="32"/>
      <c r="EAI147" s="32"/>
      <c r="EAJ147" s="32"/>
      <c r="EAK147" s="32"/>
      <c r="EAL147" s="32"/>
      <c r="EAM147" s="32"/>
      <c r="EAN147" s="32"/>
      <c r="EAO147" s="32"/>
      <c r="EAP147" s="32"/>
      <c r="EAQ147" s="32"/>
      <c r="EAR147" s="32"/>
      <c r="EAS147" s="32"/>
      <c r="EAT147" s="32"/>
      <c r="EAU147" s="32"/>
      <c r="EAV147" s="32"/>
      <c r="EAW147" s="32"/>
      <c r="EAX147" s="32"/>
      <c r="EAY147" s="32"/>
      <c r="EAZ147" s="32"/>
      <c r="EBA147" s="31"/>
      <c r="EBB147" s="32"/>
      <c r="EBC147" s="32"/>
      <c r="EBD147" s="32"/>
      <c r="EBE147" s="32"/>
      <c r="EBF147" s="32"/>
      <c r="EBG147" s="32"/>
      <c r="EBH147" s="32"/>
      <c r="EBI147" s="32"/>
      <c r="EBJ147" s="32"/>
      <c r="EBK147" s="32"/>
      <c r="EBL147" s="32"/>
      <c r="EBM147" s="32"/>
      <c r="EBN147" s="32"/>
      <c r="EBO147" s="32"/>
      <c r="EBP147" s="32"/>
      <c r="EBQ147" s="32"/>
      <c r="EBR147" s="32"/>
      <c r="EBS147" s="32"/>
      <c r="EBT147" s="32"/>
      <c r="EBU147" s="32"/>
      <c r="EBV147" s="32"/>
      <c r="EBW147" s="32"/>
      <c r="EBX147" s="32"/>
      <c r="EBY147" s="32"/>
      <c r="EBZ147" s="32"/>
      <c r="ECA147" s="31"/>
      <c r="ECB147" s="32"/>
      <c r="ECC147" s="32"/>
      <c r="ECD147" s="32"/>
      <c r="ECE147" s="32"/>
      <c r="ECF147" s="32"/>
      <c r="ECG147" s="32"/>
      <c r="ECH147" s="32"/>
      <c r="ECI147" s="32"/>
      <c r="ECJ147" s="32"/>
      <c r="ECK147" s="32"/>
      <c r="ECL147" s="32"/>
      <c r="ECM147" s="32"/>
      <c r="ECN147" s="32"/>
      <c r="ECO147" s="32"/>
      <c r="ECP147" s="32"/>
      <c r="ECQ147" s="32"/>
      <c r="ECR147" s="32"/>
      <c r="ECS147" s="32"/>
      <c r="ECT147" s="32"/>
      <c r="ECU147" s="32"/>
      <c r="ECV147" s="32"/>
      <c r="ECW147" s="32"/>
      <c r="ECX147" s="32"/>
      <c r="ECY147" s="32"/>
      <c r="ECZ147" s="32"/>
      <c r="EDA147" s="31"/>
      <c r="EDB147" s="32"/>
      <c r="EDC147" s="32"/>
      <c r="EDD147" s="32"/>
      <c r="EDE147" s="32"/>
      <c r="EDF147" s="32"/>
      <c r="EDG147" s="32"/>
      <c r="EDH147" s="32"/>
      <c r="EDI147" s="32"/>
      <c r="EDJ147" s="32"/>
      <c r="EDK147" s="32"/>
      <c r="EDL147" s="32"/>
      <c r="EDM147" s="32"/>
      <c r="EDN147" s="32"/>
      <c r="EDO147" s="32"/>
      <c r="EDP147" s="32"/>
      <c r="EDQ147" s="32"/>
      <c r="EDR147" s="32"/>
      <c r="EDS147" s="32"/>
      <c r="EDT147" s="32"/>
      <c r="EDU147" s="32"/>
      <c r="EDV147" s="32"/>
      <c r="EDW147" s="32"/>
      <c r="EDX147" s="32"/>
      <c r="EDY147" s="32"/>
      <c r="EDZ147" s="32"/>
      <c r="EEA147" s="31"/>
      <c r="EEB147" s="32"/>
      <c r="EEC147" s="32"/>
      <c r="EED147" s="32"/>
      <c r="EEE147" s="32"/>
      <c r="EEF147" s="32"/>
      <c r="EEG147" s="32"/>
      <c r="EEH147" s="32"/>
      <c r="EEI147" s="32"/>
      <c r="EEJ147" s="32"/>
      <c r="EEK147" s="32"/>
      <c r="EEL147" s="32"/>
      <c r="EEM147" s="32"/>
      <c r="EEN147" s="32"/>
      <c r="EEO147" s="32"/>
      <c r="EEP147" s="32"/>
      <c r="EEQ147" s="32"/>
      <c r="EER147" s="32"/>
      <c r="EES147" s="32"/>
      <c r="EET147" s="32"/>
      <c r="EEU147" s="32"/>
      <c r="EEV147" s="32"/>
      <c r="EEW147" s="32"/>
      <c r="EEX147" s="32"/>
      <c r="EEY147" s="32"/>
      <c r="EEZ147" s="32"/>
      <c r="EFA147" s="31"/>
      <c r="EFB147" s="32"/>
      <c r="EFC147" s="32"/>
      <c r="EFD147" s="32"/>
      <c r="EFE147" s="32"/>
      <c r="EFF147" s="32"/>
      <c r="EFG147" s="32"/>
      <c r="EFH147" s="32"/>
      <c r="EFI147" s="32"/>
      <c r="EFJ147" s="32"/>
      <c r="EFK147" s="32"/>
      <c r="EFL147" s="32"/>
      <c r="EFM147" s="32"/>
      <c r="EFN147" s="32"/>
      <c r="EFO147" s="32"/>
      <c r="EFP147" s="32"/>
      <c r="EFQ147" s="32"/>
      <c r="EFR147" s="32"/>
      <c r="EFS147" s="32"/>
      <c r="EFT147" s="32"/>
      <c r="EFU147" s="32"/>
      <c r="EFV147" s="32"/>
      <c r="EFW147" s="32"/>
      <c r="EFX147" s="32"/>
      <c r="EFY147" s="32"/>
      <c r="EFZ147" s="32"/>
      <c r="EGA147" s="31"/>
      <c r="EGB147" s="32"/>
      <c r="EGC147" s="32"/>
      <c r="EGD147" s="32"/>
      <c r="EGE147" s="32"/>
      <c r="EGF147" s="32"/>
      <c r="EGG147" s="32"/>
      <c r="EGH147" s="32"/>
      <c r="EGI147" s="32"/>
      <c r="EGJ147" s="32"/>
      <c r="EGK147" s="32"/>
      <c r="EGL147" s="32"/>
      <c r="EGM147" s="32"/>
      <c r="EGN147" s="32"/>
      <c r="EGO147" s="32"/>
      <c r="EGP147" s="32"/>
      <c r="EGQ147" s="32"/>
      <c r="EGR147" s="32"/>
      <c r="EGS147" s="32"/>
      <c r="EGT147" s="32"/>
      <c r="EGU147" s="32"/>
      <c r="EGV147" s="32"/>
      <c r="EGW147" s="32"/>
      <c r="EGX147" s="32"/>
      <c r="EGY147" s="32"/>
      <c r="EGZ147" s="32"/>
      <c r="EHA147" s="31"/>
      <c r="EHB147" s="32"/>
      <c r="EHC147" s="32"/>
      <c r="EHD147" s="32"/>
      <c r="EHE147" s="32"/>
      <c r="EHF147" s="32"/>
      <c r="EHG147" s="32"/>
      <c r="EHH147" s="32"/>
      <c r="EHI147" s="32"/>
      <c r="EHJ147" s="32"/>
      <c r="EHK147" s="32"/>
      <c r="EHL147" s="32"/>
      <c r="EHM147" s="32"/>
      <c r="EHN147" s="32"/>
      <c r="EHO147" s="32"/>
      <c r="EHP147" s="32"/>
      <c r="EHQ147" s="32"/>
      <c r="EHR147" s="32"/>
      <c r="EHS147" s="32"/>
      <c r="EHT147" s="32"/>
      <c r="EHU147" s="32"/>
      <c r="EHV147" s="32"/>
      <c r="EHW147" s="32"/>
      <c r="EHX147" s="32"/>
      <c r="EHY147" s="32"/>
      <c r="EHZ147" s="32"/>
      <c r="EIA147" s="31"/>
      <c r="EIB147" s="32"/>
      <c r="EIC147" s="32"/>
      <c r="EID147" s="32"/>
      <c r="EIE147" s="32"/>
      <c r="EIF147" s="32"/>
      <c r="EIG147" s="32"/>
      <c r="EIH147" s="32"/>
      <c r="EII147" s="32"/>
      <c r="EIJ147" s="32"/>
      <c r="EIK147" s="32"/>
      <c r="EIL147" s="32"/>
      <c r="EIM147" s="32"/>
      <c r="EIN147" s="32"/>
      <c r="EIO147" s="32"/>
      <c r="EIP147" s="32"/>
      <c r="EIQ147" s="32"/>
      <c r="EIR147" s="32"/>
      <c r="EIS147" s="32"/>
      <c r="EIT147" s="32"/>
      <c r="EIU147" s="32"/>
      <c r="EIV147" s="32"/>
      <c r="EIW147" s="32"/>
      <c r="EIX147" s="32"/>
      <c r="EIY147" s="32"/>
      <c r="EIZ147" s="32"/>
      <c r="EJA147" s="31"/>
      <c r="EJB147" s="32"/>
      <c r="EJC147" s="32"/>
      <c r="EJD147" s="32"/>
      <c r="EJE147" s="32"/>
      <c r="EJF147" s="32"/>
      <c r="EJG147" s="32"/>
      <c r="EJH147" s="32"/>
      <c r="EJI147" s="32"/>
      <c r="EJJ147" s="32"/>
      <c r="EJK147" s="32"/>
      <c r="EJL147" s="32"/>
      <c r="EJM147" s="32"/>
      <c r="EJN147" s="32"/>
      <c r="EJO147" s="32"/>
      <c r="EJP147" s="32"/>
      <c r="EJQ147" s="32"/>
      <c r="EJR147" s="32"/>
      <c r="EJS147" s="32"/>
      <c r="EJT147" s="32"/>
      <c r="EJU147" s="32"/>
      <c r="EJV147" s="32"/>
      <c r="EJW147" s="32"/>
      <c r="EJX147" s="32"/>
      <c r="EJY147" s="32"/>
      <c r="EJZ147" s="32"/>
      <c r="EKA147" s="31"/>
      <c r="EKB147" s="32"/>
      <c r="EKC147" s="32"/>
      <c r="EKD147" s="32"/>
      <c r="EKE147" s="32"/>
      <c r="EKF147" s="32"/>
      <c r="EKG147" s="32"/>
      <c r="EKH147" s="32"/>
      <c r="EKI147" s="32"/>
      <c r="EKJ147" s="32"/>
      <c r="EKK147" s="32"/>
      <c r="EKL147" s="32"/>
      <c r="EKM147" s="32"/>
      <c r="EKN147" s="32"/>
      <c r="EKO147" s="32"/>
      <c r="EKP147" s="32"/>
      <c r="EKQ147" s="32"/>
      <c r="EKR147" s="32"/>
      <c r="EKS147" s="32"/>
      <c r="EKT147" s="32"/>
      <c r="EKU147" s="32"/>
      <c r="EKV147" s="32"/>
      <c r="EKW147" s="32"/>
      <c r="EKX147" s="32"/>
      <c r="EKY147" s="32"/>
      <c r="EKZ147" s="32"/>
      <c r="ELA147" s="31"/>
      <c r="ELB147" s="32"/>
      <c r="ELC147" s="32"/>
      <c r="ELD147" s="32"/>
      <c r="ELE147" s="32"/>
      <c r="ELF147" s="32"/>
      <c r="ELG147" s="32"/>
      <c r="ELH147" s="32"/>
      <c r="ELI147" s="32"/>
      <c r="ELJ147" s="32"/>
      <c r="ELK147" s="32"/>
      <c r="ELL147" s="32"/>
      <c r="ELM147" s="32"/>
      <c r="ELN147" s="32"/>
      <c r="ELO147" s="32"/>
      <c r="ELP147" s="32"/>
      <c r="ELQ147" s="32"/>
      <c r="ELR147" s="32"/>
      <c r="ELS147" s="32"/>
      <c r="ELT147" s="32"/>
      <c r="ELU147" s="32"/>
      <c r="ELV147" s="32"/>
      <c r="ELW147" s="32"/>
      <c r="ELX147" s="32"/>
      <c r="ELY147" s="32"/>
      <c r="ELZ147" s="32"/>
      <c r="EMA147" s="31"/>
      <c r="EMB147" s="32"/>
      <c r="EMC147" s="32"/>
      <c r="EMD147" s="32"/>
      <c r="EME147" s="32"/>
      <c r="EMF147" s="32"/>
      <c r="EMG147" s="32"/>
      <c r="EMH147" s="32"/>
      <c r="EMI147" s="32"/>
      <c r="EMJ147" s="32"/>
      <c r="EMK147" s="32"/>
      <c r="EML147" s="32"/>
      <c r="EMM147" s="32"/>
      <c r="EMN147" s="32"/>
      <c r="EMO147" s="32"/>
      <c r="EMP147" s="32"/>
      <c r="EMQ147" s="32"/>
      <c r="EMR147" s="32"/>
      <c r="EMS147" s="32"/>
      <c r="EMT147" s="32"/>
      <c r="EMU147" s="32"/>
      <c r="EMV147" s="32"/>
      <c r="EMW147" s="32"/>
      <c r="EMX147" s="32"/>
      <c r="EMY147" s="32"/>
      <c r="EMZ147" s="32"/>
      <c r="ENA147" s="31"/>
      <c r="ENB147" s="32"/>
      <c r="ENC147" s="32"/>
      <c r="END147" s="32"/>
      <c r="ENE147" s="32"/>
      <c r="ENF147" s="32"/>
      <c r="ENG147" s="32"/>
      <c r="ENH147" s="32"/>
      <c r="ENI147" s="32"/>
      <c r="ENJ147" s="32"/>
      <c r="ENK147" s="32"/>
      <c r="ENL147" s="32"/>
      <c r="ENM147" s="32"/>
      <c r="ENN147" s="32"/>
      <c r="ENO147" s="32"/>
      <c r="ENP147" s="32"/>
      <c r="ENQ147" s="32"/>
      <c r="ENR147" s="32"/>
      <c r="ENS147" s="32"/>
      <c r="ENT147" s="32"/>
      <c r="ENU147" s="32"/>
      <c r="ENV147" s="32"/>
      <c r="ENW147" s="32"/>
      <c r="ENX147" s="32"/>
      <c r="ENY147" s="32"/>
      <c r="ENZ147" s="32"/>
      <c r="EOA147" s="31"/>
      <c r="EOB147" s="32"/>
      <c r="EOC147" s="32"/>
      <c r="EOD147" s="32"/>
      <c r="EOE147" s="32"/>
      <c r="EOF147" s="32"/>
      <c r="EOG147" s="32"/>
      <c r="EOH147" s="32"/>
      <c r="EOI147" s="32"/>
      <c r="EOJ147" s="32"/>
      <c r="EOK147" s="32"/>
      <c r="EOL147" s="32"/>
      <c r="EOM147" s="32"/>
      <c r="EON147" s="32"/>
      <c r="EOO147" s="32"/>
      <c r="EOP147" s="32"/>
      <c r="EOQ147" s="32"/>
      <c r="EOR147" s="32"/>
      <c r="EOS147" s="32"/>
      <c r="EOT147" s="32"/>
      <c r="EOU147" s="32"/>
      <c r="EOV147" s="32"/>
      <c r="EOW147" s="32"/>
      <c r="EOX147" s="32"/>
      <c r="EOY147" s="32"/>
      <c r="EOZ147" s="32"/>
      <c r="EPA147" s="31"/>
      <c r="EPB147" s="32"/>
      <c r="EPC147" s="32"/>
      <c r="EPD147" s="32"/>
      <c r="EPE147" s="32"/>
      <c r="EPF147" s="32"/>
      <c r="EPG147" s="32"/>
      <c r="EPH147" s="32"/>
      <c r="EPI147" s="32"/>
      <c r="EPJ147" s="32"/>
      <c r="EPK147" s="32"/>
      <c r="EPL147" s="32"/>
      <c r="EPM147" s="32"/>
      <c r="EPN147" s="32"/>
      <c r="EPO147" s="32"/>
      <c r="EPP147" s="32"/>
      <c r="EPQ147" s="32"/>
      <c r="EPR147" s="32"/>
      <c r="EPS147" s="32"/>
      <c r="EPT147" s="32"/>
      <c r="EPU147" s="32"/>
      <c r="EPV147" s="32"/>
      <c r="EPW147" s="32"/>
      <c r="EPX147" s="32"/>
      <c r="EPY147" s="32"/>
      <c r="EPZ147" s="32"/>
      <c r="EQA147" s="31"/>
      <c r="EQB147" s="32"/>
      <c r="EQC147" s="32"/>
      <c r="EQD147" s="32"/>
      <c r="EQE147" s="32"/>
      <c r="EQF147" s="32"/>
      <c r="EQG147" s="32"/>
      <c r="EQH147" s="32"/>
      <c r="EQI147" s="32"/>
      <c r="EQJ147" s="32"/>
      <c r="EQK147" s="32"/>
      <c r="EQL147" s="32"/>
      <c r="EQM147" s="32"/>
      <c r="EQN147" s="32"/>
      <c r="EQO147" s="32"/>
      <c r="EQP147" s="32"/>
      <c r="EQQ147" s="32"/>
      <c r="EQR147" s="32"/>
      <c r="EQS147" s="32"/>
      <c r="EQT147" s="32"/>
      <c r="EQU147" s="32"/>
      <c r="EQV147" s="32"/>
      <c r="EQW147" s="32"/>
      <c r="EQX147" s="32"/>
      <c r="EQY147" s="32"/>
      <c r="EQZ147" s="32"/>
      <c r="ERA147" s="31"/>
      <c r="ERB147" s="32"/>
      <c r="ERC147" s="32"/>
      <c r="ERD147" s="32"/>
      <c r="ERE147" s="32"/>
      <c r="ERF147" s="32"/>
      <c r="ERG147" s="32"/>
      <c r="ERH147" s="32"/>
      <c r="ERI147" s="32"/>
      <c r="ERJ147" s="32"/>
      <c r="ERK147" s="32"/>
      <c r="ERL147" s="32"/>
      <c r="ERM147" s="32"/>
      <c r="ERN147" s="32"/>
      <c r="ERO147" s="32"/>
      <c r="ERP147" s="32"/>
      <c r="ERQ147" s="32"/>
      <c r="ERR147" s="32"/>
      <c r="ERS147" s="32"/>
      <c r="ERT147" s="32"/>
      <c r="ERU147" s="32"/>
      <c r="ERV147" s="32"/>
      <c r="ERW147" s="32"/>
      <c r="ERX147" s="32"/>
      <c r="ERY147" s="32"/>
      <c r="ERZ147" s="32"/>
      <c r="ESA147" s="31"/>
      <c r="ESB147" s="32"/>
      <c r="ESC147" s="32"/>
      <c r="ESD147" s="32"/>
      <c r="ESE147" s="32"/>
      <c r="ESF147" s="32"/>
      <c r="ESG147" s="32"/>
      <c r="ESH147" s="32"/>
      <c r="ESI147" s="32"/>
      <c r="ESJ147" s="32"/>
      <c r="ESK147" s="32"/>
      <c r="ESL147" s="32"/>
      <c r="ESM147" s="32"/>
      <c r="ESN147" s="32"/>
      <c r="ESO147" s="32"/>
      <c r="ESP147" s="32"/>
      <c r="ESQ147" s="32"/>
      <c r="ESR147" s="32"/>
      <c r="ESS147" s="32"/>
      <c r="EST147" s="32"/>
      <c r="ESU147" s="32"/>
      <c r="ESV147" s="32"/>
      <c r="ESW147" s="32"/>
      <c r="ESX147" s="32"/>
      <c r="ESY147" s="32"/>
      <c r="ESZ147" s="32"/>
      <c r="ETA147" s="31"/>
      <c r="ETB147" s="32"/>
      <c r="ETC147" s="32"/>
      <c r="ETD147" s="32"/>
      <c r="ETE147" s="32"/>
      <c r="ETF147" s="32"/>
      <c r="ETG147" s="32"/>
      <c r="ETH147" s="32"/>
      <c r="ETI147" s="32"/>
      <c r="ETJ147" s="32"/>
      <c r="ETK147" s="32"/>
      <c r="ETL147" s="32"/>
      <c r="ETM147" s="32"/>
      <c r="ETN147" s="32"/>
      <c r="ETO147" s="32"/>
      <c r="ETP147" s="32"/>
      <c r="ETQ147" s="32"/>
      <c r="ETR147" s="32"/>
      <c r="ETS147" s="32"/>
      <c r="ETT147" s="32"/>
      <c r="ETU147" s="32"/>
      <c r="ETV147" s="32"/>
      <c r="ETW147" s="32"/>
      <c r="ETX147" s="32"/>
      <c r="ETY147" s="32"/>
      <c r="ETZ147" s="32"/>
      <c r="EUA147" s="31"/>
      <c r="EUB147" s="32"/>
      <c r="EUC147" s="32"/>
      <c r="EUD147" s="32"/>
      <c r="EUE147" s="32"/>
      <c r="EUF147" s="32"/>
      <c r="EUG147" s="32"/>
      <c r="EUH147" s="32"/>
      <c r="EUI147" s="32"/>
      <c r="EUJ147" s="32"/>
      <c r="EUK147" s="32"/>
      <c r="EUL147" s="32"/>
      <c r="EUM147" s="32"/>
      <c r="EUN147" s="32"/>
      <c r="EUO147" s="32"/>
      <c r="EUP147" s="32"/>
      <c r="EUQ147" s="32"/>
      <c r="EUR147" s="32"/>
      <c r="EUS147" s="32"/>
      <c r="EUT147" s="32"/>
      <c r="EUU147" s="32"/>
      <c r="EUV147" s="32"/>
      <c r="EUW147" s="32"/>
      <c r="EUX147" s="32"/>
      <c r="EUY147" s="32"/>
      <c r="EUZ147" s="32"/>
      <c r="EVA147" s="31"/>
      <c r="EVB147" s="32"/>
      <c r="EVC147" s="32"/>
      <c r="EVD147" s="32"/>
      <c r="EVE147" s="32"/>
      <c r="EVF147" s="32"/>
      <c r="EVG147" s="32"/>
      <c r="EVH147" s="32"/>
      <c r="EVI147" s="32"/>
      <c r="EVJ147" s="32"/>
      <c r="EVK147" s="32"/>
      <c r="EVL147" s="32"/>
      <c r="EVM147" s="32"/>
      <c r="EVN147" s="32"/>
      <c r="EVO147" s="32"/>
      <c r="EVP147" s="32"/>
      <c r="EVQ147" s="32"/>
      <c r="EVR147" s="32"/>
      <c r="EVS147" s="32"/>
      <c r="EVT147" s="32"/>
      <c r="EVU147" s="32"/>
      <c r="EVV147" s="32"/>
      <c r="EVW147" s="32"/>
      <c r="EVX147" s="32"/>
      <c r="EVY147" s="32"/>
      <c r="EVZ147" s="32"/>
      <c r="EWA147" s="31"/>
      <c r="EWB147" s="32"/>
      <c r="EWC147" s="32"/>
      <c r="EWD147" s="32"/>
      <c r="EWE147" s="32"/>
      <c r="EWF147" s="32"/>
      <c r="EWG147" s="32"/>
      <c r="EWH147" s="32"/>
      <c r="EWI147" s="32"/>
      <c r="EWJ147" s="32"/>
      <c r="EWK147" s="32"/>
      <c r="EWL147" s="32"/>
      <c r="EWM147" s="32"/>
      <c r="EWN147" s="32"/>
      <c r="EWO147" s="32"/>
      <c r="EWP147" s="32"/>
      <c r="EWQ147" s="32"/>
      <c r="EWR147" s="32"/>
      <c r="EWS147" s="32"/>
      <c r="EWT147" s="32"/>
      <c r="EWU147" s="32"/>
      <c r="EWV147" s="32"/>
      <c r="EWW147" s="32"/>
      <c r="EWX147" s="32"/>
      <c r="EWY147" s="32"/>
      <c r="EWZ147" s="32"/>
      <c r="EXA147" s="31"/>
      <c r="EXB147" s="32"/>
      <c r="EXC147" s="32"/>
      <c r="EXD147" s="32"/>
      <c r="EXE147" s="32"/>
      <c r="EXF147" s="32"/>
      <c r="EXG147" s="32"/>
      <c r="EXH147" s="32"/>
      <c r="EXI147" s="32"/>
      <c r="EXJ147" s="32"/>
      <c r="EXK147" s="32"/>
      <c r="EXL147" s="32"/>
      <c r="EXM147" s="32"/>
      <c r="EXN147" s="32"/>
      <c r="EXO147" s="32"/>
      <c r="EXP147" s="32"/>
      <c r="EXQ147" s="32"/>
      <c r="EXR147" s="32"/>
      <c r="EXS147" s="32"/>
      <c r="EXT147" s="32"/>
      <c r="EXU147" s="32"/>
      <c r="EXV147" s="32"/>
      <c r="EXW147" s="32"/>
      <c r="EXX147" s="32"/>
      <c r="EXY147" s="32"/>
      <c r="EXZ147" s="32"/>
      <c r="EYA147" s="31"/>
      <c r="EYB147" s="32"/>
      <c r="EYC147" s="32"/>
      <c r="EYD147" s="32"/>
      <c r="EYE147" s="32"/>
      <c r="EYF147" s="32"/>
      <c r="EYG147" s="32"/>
      <c r="EYH147" s="32"/>
      <c r="EYI147" s="32"/>
      <c r="EYJ147" s="32"/>
      <c r="EYK147" s="32"/>
      <c r="EYL147" s="32"/>
      <c r="EYM147" s="32"/>
      <c r="EYN147" s="32"/>
      <c r="EYO147" s="32"/>
      <c r="EYP147" s="32"/>
      <c r="EYQ147" s="32"/>
      <c r="EYR147" s="32"/>
      <c r="EYS147" s="32"/>
      <c r="EYT147" s="32"/>
      <c r="EYU147" s="32"/>
      <c r="EYV147" s="32"/>
      <c r="EYW147" s="32"/>
      <c r="EYX147" s="32"/>
      <c r="EYY147" s="32"/>
      <c r="EYZ147" s="32"/>
      <c r="EZA147" s="31"/>
      <c r="EZB147" s="32"/>
      <c r="EZC147" s="32"/>
      <c r="EZD147" s="32"/>
      <c r="EZE147" s="32"/>
      <c r="EZF147" s="32"/>
      <c r="EZG147" s="32"/>
      <c r="EZH147" s="32"/>
      <c r="EZI147" s="32"/>
      <c r="EZJ147" s="32"/>
      <c r="EZK147" s="32"/>
      <c r="EZL147" s="32"/>
      <c r="EZM147" s="32"/>
      <c r="EZN147" s="32"/>
      <c r="EZO147" s="32"/>
      <c r="EZP147" s="32"/>
      <c r="EZQ147" s="32"/>
      <c r="EZR147" s="32"/>
      <c r="EZS147" s="32"/>
      <c r="EZT147" s="32"/>
      <c r="EZU147" s="32"/>
      <c r="EZV147" s="32"/>
      <c r="EZW147" s="32"/>
      <c r="EZX147" s="32"/>
      <c r="EZY147" s="32"/>
      <c r="EZZ147" s="32"/>
      <c r="FAA147" s="31"/>
      <c r="FAB147" s="32"/>
      <c r="FAC147" s="32"/>
      <c r="FAD147" s="32"/>
      <c r="FAE147" s="32"/>
      <c r="FAF147" s="32"/>
      <c r="FAG147" s="32"/>
      <c r="FAH147" s="32"/>
      <c r="FAI147" s="32"/>
      <c r="FAJ147" s="32"/>
      <c r="FAK147" s="32"/>
      <c r="FAL147" s="32"/>
      <c r="FAM147" s="32"/>
      <c r="FAN147" s="32"/>
      <c r="FAO147" s="32"/>
      <c r="FAP147" s="32"/>
      <c r="FAQ147" s="32"/>
      <c r="FAR147" s="32"/>
      <c r="FAS147" s="32"/>
      <c r="FAT147" s="32"/>
      <c r="FAU147" s="32"/>
      <c r="FAV147" s="32"/>
      <c r="FAW147" s="32"/>
      <c r="FAX147" s="32"/>
      <c r="FAY147" s="32"/>
      <c r="FAZ147" s="32"/>
      <c r="FBA147" s="31"/>
      <c r="FBB147" s="32"/>
      <c r="FBC147" s="32"/>
      <c r="FBD147" s="32"/>
      <c r="FBE147" s="32"/>
      <c r="FBF147" s="32"/>
      <c r="FBG147" s="32"/>
      <c r="FBH147" s="32"/>
      <c r="FBI147" s="32"/>
      <c r="FBJ147" s="32"/>
      <c r="FBK147" s="32"/>
      <c r="FBL147" s="32"/>
      <c r="FBM147" s="32"/>
      <c r="FBN147" s="32"/>
      <c r="FBO147" s="32"/>
      <c r="FBP147" s="32"/>
      <c r="FBQ147" s="32"/>
      <c r="FBR147" s="32"/>
      <c r="FBS147" s="32"/>
      <c r="FBT147" s="32"/>
      <c r="FBU147" s="32"/>
      <c r="FBV147" s="32"/>
      <c r="FBW147" s="32"/>
      <c r="FBX147" s="32"/>
      <c r="FBY147" s="32"/>
      <c r="FBZ147" s="32"/>
      <c r="FCA147" s="31"/>
      <c r="FCB147" s="32"/>
      <c r="FCC147" s="32"/>
      <c r="FCD147" s="32"/>
      <c r="FCE147" s="32"/>
      <c r="FCF147" s="32"/>
      <c r="FCG147" s="32"/>
      <c r="FCH147" s="32"/>
      <c r="FCI147" s="32"/>
      <c r="FCJ147" s="32"/>
      <c r="FCK147" s="32"/>
      <c r="FCL147" s="32"/>
      <c r="FCM147" s="32"/>
      <c r="FCN147" s="32"/>
      <c r="FCO147" s="32"/>
      <c r="FCP147" s="32"/>
      <c r="FCQ147" s="32"/>
      <c r="FCR147" s="32"/>
      <c r="FCS147" s="32"/>
      <c r="FCT147" s="32"/>
      <c r="FCU147" s="32"/>
      <c r="FCV147" s="32"/>
      <c r="FCW147" s="32"/>
      <c r="FCX147" s="32"/>
      <c r="FCY147" s="32"/>
      <c r="FCZ147" s="32"/>
      <c r="FDA147" s="31"/>
      <c r="FDB147" s="32"/>
      <c r="FDC147" s="32"/>
      <c r="FDD147" s="32"/>
      <c r="FDE147" s="32"/>
      <c r="FDF147" s="32"/>
      <c r="FDG147" s="32"/>
      <c r="FDH147" s="32"/>
      <c r="FDI147" s="32"/>
      <c r="FDJ147" s="32"/>
      <c r="FDK147" s="32"/>
      <c r="FDL147" s="32"/>
      <c r="FDM147" s="32"/>
      <c r="FDN147" s="32"/>
      <c r="FDO147" s="32"/>
      <c r="FDP147" s="32"/>
      <c r="FDQ147" s="32"/>
      <c r="FDR147" s="32"/>
      <c r="FDS147" s="32"/>
      <c r="FDT147" s="32"/>
      <c r="FDU147" s="32"/>
      <c r="FDV147" s="32"/>
      <c r="FDW147" s="32"/>
      <c r="FDX147" s="32"/>
      <c r="FDY147" s="32"/>
      <c r="FDZ147" s="32"/>
      <c r="FEA147" s="31"/>
      <c r="FEB147" s="32"/>
      <c r="FEC147" s="32"/>
      <c r="FED147" s="32"/>
      <c r="FEE147" s="32"/>
      <c r="FEF147" s="32"/>
      <c r="FEG147" s="32"/>
      <c r="FEH147" s="32"/>
      <c r="FEI147" s="32"/>
      <c r="FEJ147" s="32"/>
      <c r="FEK147" s="32"/>
      <c r="FEL147" s="32"/>
      <c r="FEM147" s="32"/>
      <c r="FEN147" s="32"/>
      <c r="FEO147" s="32"/>
      <c r="FEP147" s="32"/>
      <c r="FEQ147" s="32"/>
      <c r="FER147" s="32"/>
      <c r="FES147" s="32"/>
      <c r="FET147" s="32"/>
      <c r="FEU147" s="32"/>
      <c r="FEV147" s="32"/>
      <c r="FEW147" s="32"/>
      <c r="FEX147" s="32"/>
      <c r="FEY147" s="32"/>
      <c r="FEZ147" s="32"/>
      <c r="FFA147" s="31"/>
      <c r="FFB147" s="32"/>
      <c r="FFC147" s="32"/>
      <c r="FFD147" s="32"/>
      <c r="FFE147" s="32"/>
      <c r="FFF147" s="32"/>
      <c r="FFG147" s="32"/>
      <c r="FFH147" s="32"/>
      <c r="FFI147" s="32"/>
      <c r="FFJ147" s="32"/>
      <c r="FFK147" s="32"/>
      <c r="FFL147" s="32"/>
      <c r="FFM147" s="32"/>
      <c r="FFN147" s="32"/>
      <c r="FFO147" s="32"/>
      <c r="FFP147" s="32"/>
      <c r="FFQ147" s="32"/>
      <c r="FFR147" s="32"/>
      <c r="FFS147" s="32"/>
      <c r="FFT147" s="32"/>
      <c r="FFU147" s="32"/>
      <c r="FFV147" s="32"/>
      <c r="FFW147" s="32"/>
      <c r="FFX147" s="32"/>
      <c r="FFY147" s="32"/>
      <c r="FFZ147" s="32"/>
      <c r="FGA147" s="31"/>
      <c r="FGB147" s="32"/>
      <c r="FGC147" s="32"/>
      <c r="FGD147" s="32"/>
      <c r="FGE147" s="32"/>
      <c r="FGF147" s="32"/>
      <c r="FGG147" s="32"/>
      <c r="FGH147" s="32"/>
      <c r="FGI147" s="32"/>
      <c r="FGJ147" s="32"/>
      <c r="FGK147" s="32"/>
      <c r="FGL147" s="32"/>
      <c r="FGM147" s="32"/>
      <c r="FGN147" s="32"/>
      <c r="FGO147" s="32"/>
      <c r="FGP147" s="32"/>
      <c r="FGQ147" s="32"/>
      <c r="FGR147" s="32"/>
      <c r="FGS147" s="32"/>
      <c r="FGT147" s="32"/>
      <c r="FGU147" s="32"/>
      <c r="FGV147" s="32"/>
      <c r="FGW147" s="32"/>
      <c r="FGX147" s="32"/>
      <c r="FGY147" s="32"/>
      <c r="FGZ147" s="32"/>
      <c r="FHA147" s="31"/>
      <c r="FHB147" s="32"/>
      <c r="FHC147" s="32"/>
      <c r="FHD147" s="32"/>
      <c r="FHE147" s="32"/>
      <c r="FHF147" s="32"/>
      <c r="FHG147" s="32"/>
      <c r="FHH147" s="32"/>
      <c r="FHI147" s="32"/>
      <c r="FHJ147" s="32"/>
      <c r="FHK147" s="32"/>
      <c r="FHL147" s="32"/>
      <c r="FHM147" s="32"/>
      <c r="FHN147" s="32"/>
      <c r="FHO147" s="32"/>
      <c r="FHP147" s="32"/>
      <c r="FHQ147" s="32"/>
      <c r="FHR147" s="32"/>
      <c r="FHS147" s="32"/>
      <c r="FHT147" s="32"/>
      <c r="FHU147" s="32"/>
      <c r="FHV147" s="32"/>
      <c r="FHW147" s="32"/>
      <c r="FHX147" s="32"/>
      <c r="FHY147" s="32"/>
      <c r="FHZ147" s="32"/>
      <c r="FIA147" s="31"/>
      <c r="FIB147" s="32"/>
      <c r="FIC147" s="32"/>
      <c r="FID147" s="32"/>
      <c r="FIE147" s="32"/>
      <c r="FIF147" s="32"/>
      <c r="FIG147" s="32"/>
      <c r="FIH147" s="32"/>
      <c r="FII147" s="32"/>
      <c r="FIJ147" s="32"/>
      <c r="FIK147" s="32"/>
      <c r="FIL147" s="32"/>
      <c r="FIM147" s="32"/>
      <c r="FIN147" s="32"/>
      <c r="FIO147" s="32"/>
      <c r="FIP147" s="32"/>
      <c r="FIQ147" s="32"/>
      <c r="FIR147" s="32"/>
      <c r="FIS147" s="32"/>
      <c r="FIT147" s="32"/>
      <c r="FIU147" s="32"/>
      <c r="FIV147" s="32"/>
      <c r="FIW147" s="32"/>
      <c r="FIX147" s="32"/>
      <c r="FIY147" s="32"/>
      <c r="FIZ147" s="32"/>
      <c r="FJA147" s="31"/>
      <c r="FJB147" s="32"/>
      <c r="FJC147" s="32"/>
      <c r="FJD147" s="32"/>
      <c r="FJE147" s="32"/>
      <c r="FJF147" s="32"/>
      <c r="FJG147" s="32"/>
      <c r="FJH147" s="32"/>
      <c r="FJI147" s="32"/>
      <c r="FJJ147" s="32"/>
      <c r="FJK147" s="32"/>
      <c r="FJL147" s="32"/>
      <c r="FJM147" s="32"/>
      <c r="FJN147" s="32"/>
      <c r="FJO147" s="32"/>
      <c r="FJP147" s="32"/>
      <c r="FJQ147" s="32"/>
      <c r="FJR147" s="32"/>
      <c r="FJS147" s="32"/>
      <c r="FJT147" s="32"/>
      <c r="FJU147" s="32"/>
      <c r="FJV147" s="32"/>
      <c r="FJW147" s="32"/>
      <c r="FJX147" s="32"/>
      <c r="FJY147" s="32"/>
      <c r="FJZ147" s="32"/>
      <c r="FKA147" s="31"/>
      <c r="FKB147" s="32"/>
      <c r="FKC147" s="32"/>
      <c r="FKD147" s="32"/>
      <c r="FKE147" s="32"/>
      <c r="FKF147" s="32"/>
      <c r="FKG147" s="32"/>
      <c r="FKH147" s="32"/>
      <c r="FKI147" s="32"/>
      <c r="FKJ147" s="32"/>
      <c r="FKK147" s="32"/>
      <c r="FKL147" s="32"/>
      <c r="FKM147" s="32"/>
      <c r="FKN147" s="32"/>
      <c r="FKO147" s="32"/>
      <c r="FKP147" s="32"/>
      <c r="FKQ147" s="32"/>
      <c r="FKR147" s="32"/>
      <c r="FKS147" s="32"/>
      <c r="FKT147" s="32"/>
      <c r="FKU147" s="32"/>
      <c r="FKV147" s="32"/>
      <c r="FKW147" s="32"/>
      <c r="FKX147" s="32"/>
      <c r="FKY147" s="32"/>
      <c r="FKZ147" s="32"/>
      <c r="FLA147" s="31"/>
      <c r="FLB147" s="32"/>
      <c r="FLC147" s="32"/>
      <c r="FLD147" s="32"/>
      <c r="FLE147" s="32"/>
      <c r="FLF147" s="32"/>
      <c r="FLG147" s="32"/>
      <c r="FLH147" s="32"/>
      <c r="FLI147" s="32"/>
      <c r="FLJ147" s="32"/>
      <c r="FLK147" s="32"/>
      <c r="FLL147" s="32"/>
      <c r="FLM147" s="32"/>
      <c r="FLN147" s="32"/>
      <c r="FLO147" s="32"/>
      <c r="FLP147" s="32"/>
      <c r="FLQ147" s="32"/>
      <c r="FLR147" s="32"/>
      <c r="FLS147" s="32"/>
      <c r="FLT147" s="32"/>
      <c r="FLU147" s="32"/>
      <c r="FLV147" s="32"/>
      <c r="FLW147" s="32"/>
      <c r="FLX147" s="32"/>
      <c r="FLY147" s="32"/>
      <c r="FLZ147" s="32"/>
      <c r="FMA147" s="31"/>
      <c r="FMB147" s="32"/>
      <c r="FMC147" s="32"/>
      <c r="FMD147" s="32"/>
      <c r="FME147" s="32"/>
      <c r="FMF147" s="32"/>
      <c r="FMG147" s="32"/>
      <c r="FMH147" s="32"/>
      <c r="FMI147" s="32"/>
      <c r="FMJ147" s="32"/>
      <c r="FMK147" s="32"/>
      <c r="FML147" s="32"/>
      <c r="FMM147" s="32"/>
      <c r="FMN147" s="32"/>
      <c r="FMO147" s="32"/>
      <c r="FMP147" s="32"/>
      <c r="FMQ147" s="32"/>
      <c r="FMR147" s="32"/>
      <c r="FMS147" s="32"/>
      <c r="FMT147" s="32"/>
      <c r="FMU147" s="32"/>
      <c r="FMV147" s="32"/>
      <c r="FMW147" s="32"/>
      <c r="FMX147" s="32"/>
      <c r="FMY147" s="32"/>
      <c r="FMZ147" s="32"/>
      <c r="FNA147" s="31"/>
      <c r="FNB147" s="32"/>
      <c r="FNC147" s="32"/>
      <c r="FND147" s="32"/>
      <c r="FNE147" s="32"/>
      <c r="FNF147" s="32"/>
      <c r="FNG147" s="32"/>
      <c r="FNH147" s="32"/>
      <c r="FNI147" s="32"/>
      <c r="FNJ147" s="32"/>
      <c r="FNK147" s="32"/>
      <c r="FNL147" s="32"/>
      <c r="FNM147" s="32"/>
      <c r="FNN147" s="32"/>
      <c r="FNO147" s="32"/>
      <c r="FNP147" s="32"/>
      <c r="FNQ147" s="32"/>
      <c r="FNR147" s="32"/>
      <c r="FNS147" s="32"/>
      <c r="FNT147" s="32"/>
      <c r="FNU147" s="32"/>
      <c r="FNV147" s="32"/>
      <c r="FNW147" s="32"/>
      <c r="FNX147" s="32"/>
      <c r="FNY147" s="32"/>
      <c r="FNZ147" s="32"/>
      <c r="FOA147" s="31"/>
      <c r="FOB147" s="32"/>
      <c r="FOC147" s="32"/>
      <c r="FOD147" s="32"/>
      <c r="FOE147" s="32"/>
      <c r="FOF147" s="32"/>
      <c r="FOG147" s="32"/>
      <c r="FOH147" s="32"/>
      <c r="FOI147" s="32"/>
      <c r="FOJ147" s="32"/>
      <c r="FOK147" s="32"/>
      <c r="FOL147" s="32"/>
      <c r="FOM147" s="32"/>
      <c r="FON147" s="32"/>
      <c r="FOO147" s="32"/>
      <c r="FOP147" s="32"/>
      <c r="FOQ147" s="32"/>
      <c r="FOR147" s="32"/>
      <c r="FOS147" s="32"/>
      <c r="FOT147" s="32"/>
      <c r="FOU147" s="32"/>
      <c r="FOV147" s="32"/>
      <c r="FOW147" s="32"/>
      <c r="FOX147" s="32"/>
      <c r="FOY147" s="32"/>
      <c r="FOZ147" s="32"/>
      <c r="FPA147" s="31"/>
      <c r="FPB147" s="32"/>
      <c r="FPC147" s="32"/>
      <c r="FPD147" s="32"/>
      <c r="FPE147" s="32"/>
      <c r="FPF147" s="32"/>
      <c r="FPG147" s="32"/>
      <c r="FPH147" s="32"/>
      <c r="FPI147" s="32"/>
      <c r="FPJ147" s="32"/>
      <c r="FPK147" s="32"/>
      <c r="FPL147" s="32"/>
      <c r="FPM147" s="32"/>
      <c r="FPN147" s="32"/>
      <c r="FPO147" s="32"/>
      <c r="FPP147" s="32"/>
      <c r="FPQ147" s="32"/>
      <c r="FPR147" s="32"/>
      <c r="FPS147" s="32"/>
      <c r="FPT147" s="32"/>
      <c r="FPU147" s="32"/>
      <c r="FPV147" s="32"/>
      <c r="FPW147" s="32"/>
      <c r="FPX147" s="32"/>
      <c r="FPY147" s="32"/>
      <c r="FPZ147" s="32"/>
      <c r="FQA147" s="31"/>
      <c r="FQB147" s="32"/>
      <c r="FQC147" s="32"/>
      <c r="FQD147" s="32"/>
      <c r="FQE147" s="32"/>
      <c r="FQF147" s="32"/>
      <c r="FQG147" s="32"/>
      <c r="FQH147" s="32"/>
      <c r="FQI147" s="32"/>
      <c r="FQJ147" s="32"/>
      <c r="FQK147" s="32"/>
      <c r="FQL147" s="32"/>
      <c r="FQM147" s="32"/>
      <c r="FQN147" s="32"/>
      <c r="FQO147" s="32"/>
      <c r="FQP147" s="32"/>
      <c r="FQQ147" s="32"/>
      <c r="FQR147" s="32"/>
      <c r="FQS147" s="32"/>
      <c r="FQT147" s="32"/>
      <c r="FQU147" s="32"/>
      <c r="FQV147" s="32"/>
      <c r="FQW147" s="32"/>
      <c r="FQX147" s="32"/>
      <c r="FQY147" s="32"/>
      <c r="FQZ147" s="32"/>
      <c r="FRA147" s="31"/>
      <c r="FRB147" s="32"/>
      <c r="FRC147" s="32"/>
      <c r="FRD147" s="32"/>
      <c r="FRE147" s="32"/>
      <c r="FRF147" s="32"/>
      <c r="FRG147" s="32"/>
      <c r="FRH147" s="32"/>
      <c r="FRI147" s="32"/>
      <c r="FRJ147" s="32"/>
      <c r="FRK147" s="32"/>
      <c r="FRL147" s="32"/>
      <c r="FRM147" s="32"/>
      <c r="FRN147" s="32"/>
      <c r="FRO147" s="32"/>
      <c r="FRP147" s="32"/>
      <c r="FRQ147" s="32"/>
      <c r="FRR147" s="32"/>
      <c r="FRS147" s="32"/>
      <c r="FRT147" s="32"/>
      <c r="FRU147" s="32"/>
      <c r="FRV147" s="32"/>
      <c r="FRW147" s="32"/>
      <c r="FRX147" s="32"/>
      <c r="FRY147" s="32"/>
      <c r="FRZ147" s="32"/>
      <c r="FSA147" s="31"/>
      <c r="FSB147" s="32"/>
      <c r="FSC147" s="32"/>
      <c r="FSD147" s="32"/>
      <c r="FSE147" s="32"/>
      <c r="FSF147" s="32"/>
      <c r="FSG147" s="32"/>
      <c r="FSH147" s="32"/>
      <c r="FSI147" s="32"/>
      <c r="FSJ147" s="32"/>
      <c r="FSK147" s="32"/>
      <c r="FSL147" s="32"/>
      <c r="FSM147" s="32"/>
      <c r="FSN147" s="32"/>
      <c r="FSO147" s="32"/>
      <c r="FSP147" s="32"/>
      <c r="FSQ147" s="32"/>
      <c r="FSR147" s="32"/>
      <c r="FSS147" s="32"/>
      <c r="FST147" s="32"/>
      <c r="FSU147" s="32"/>
      <c r="FSV147" s="32"/>
      <c r="FSW147" s="32"/>
      <c r="FSX147" s="32"/>
      <c r="FSY147" s="32"/>
      <c r="FSZ147" s="32"/>
      <c r="FTA147" s="31"/>
      <c r="FTB147" s="32"/>
      <c r="FTC147" s="32"/>
      <c r="FTD147" s="32"/>
      <c r="FTE147" s="32"/>
      <c r="FTF147" s="32"/>
      <c r="FTG147" s="32"/>
      <c r="FTH147" s="32"/>
      <c r="FTI147" s="32"/>
      <c r="FTJ147" s="32"/>
      <c r="FTK147" s="32"/>
      <c r="FTL147" s="32"/>
      <c r="FTM147" s="32"/>
      <c r="FTN147" s="32"/>
      <c r="FTO147" s="32"/>
      <c r="FTP147" s="32"/>
      <c r="FTQ147" s="32"/>
      <c r="FTR147" s="32"/>
      <c r="FTS147" s="32"/>
      <c r="FTT147" s="32"/>
      <c r="FTU147" s="32"/>
      <c r="FTV147" s="32"/>
      <c r="FTW147" s="32"/>
      <c r="FTX147" s="32"/>
      <c r="FTY147" s="32"/>
      <c r="FTZ147" s="32"/>
      <c r="FUA147" s="31"/>
      <c r="FUB147" s="32"/>
      <c r="FUC147" s="32"/>
      <c r="FUD147" s="32"/>
      <c r="FUE147" s="32"/>
      <c r="FUF147" s="32"/>
      <c r="FUG147" s="32"/>
      <c r="FUH147" s="32"/>
      <c r="FUI147" s="32"/>
      <c r="FUJ147" s="32"/>
      <c r="FUK147" s="32"/>
      <c r="FUL147" s="32"/>
      <c r="FUM147" s="32"/>
      <c r="FUN147" s="32"/>
      <c r="FUO147" s="32"/>
      <c r="FUP147" s="32"/>
      <c r="FUQ147" s="32"/>
      <c r="FUR147" s="32"/>
      <c r="FUS147" s="32"/>
      <c r="FUT147" s="32"/>
      <c r="FUU147" s="32"/>
      <c r="FUV147" s="32"/>
      <c r="FUW147" s="32"/>
      <c r="FUX147" s="32"/>
      <c r="FUY147" s="32"/>
      <c r="FUZ147" s="32"/>
      <c r="FVA147" s="31"/>
      <c r="FVB147" s="32"/>
      <c r="FVC147" s="32"/>
      <c r="FVD147" s="32"/>
      <c r="FVE147" s="32"/>
      <c r="FVF147" s="32"/>
      <c r="FVG147" s="32"/>
      <c r="FVH147" s="32"/>
      <c r="FVI147" s="32"/>
      <c r="FVJ147" s="32"/>
      <c r="FVK147" s="32"/>
      <c r="FVL147" s="32"/>
      <c r="FVM147" s="32"/>
      <c r="FVN147" s="32"/>
      <c r="FVO147" s="32"/>
      <c r="FVP147" s="32"/>
      <c r="FVQ147" s="32"/>
      <c r="FVR147" s="32"/>
      <c r="FVS147" s="32"/>
      <c r="FVT147" s="32"/>
      <c r="FVU147" s="32"/>
      <c r="FVV147" s="32"/>
      <c r="FVW147" s="32"/>
      <c r="FVX147" s="32"/>
      <c r="FVY147" s="32"/>
      <c r="FVZ147" s="32"/>
      <c r="FWA147" s="31"/>
      <c r="FWB147" s="32"/>
      <c r="FWC147" s="32"/>
      <c r="FWD147" s="32"/>
      <c r="FWE147" s="32"/>
      <c r="FWF147" s="32"/>
      <c r="FWG147" s="32"/>
      <c r="FWH147" s="32"/>
      <c r="FWI147" s="32"/>
      <c r="FWJ147" s="32"/>
      <c r="FWK147" s="32"/>
      <c r="FWL147" s="32"/>
      <c r="FWM147" s="32"/>
      <c r="FWN147" s="32"/>
      <c r="FWO147" s="32"/>
      <c r="FWP147" s="32"/>
      <c r="FWQ147" s="32"/>
      <c r="FWR147" s="32"/>
      <c r="FWS147" s="32"/>
      <c r="FWT147" s="32"/>
      <c r="FWU147" s="32"/>
      <c r="FWV147" s="32"/>
      <c r="FWW147" s="32"/>
      <c r="FWX147" s="32"/>
      <c r="FWY147" s="32"/>
      <c r="FWZ147" s="32"/>
      <c r="FXA147" s="31"/>
      <c r="FXB147" s="32"/>
      <c r="FXC147" s="32"/>
      <c r="FXD147" s="32"/>
      <c r="FXE147" s="32"/>
      <c r="FXF147" s="32"/>
      <c r="FXG147" s="32"/>
      <c r="FXH147" s="32"/>
      <c r="FXI147" s="32"/>
      <c r="FXJ147" s="32"/>
      <c r="FXK147" s="32"/>
      <c r="FXL147" s="32"/>
      <c r="FXM147" s="32"/>
      <c r="FXN147" s="32"/>
      <c r="FXO147" s="32"/>
      <c r="FXP147" s="32"/>
      <c r="FXQ147" s="32"/>
      <c r="FXR147" s="32"/>
      <c r="FXS147" s="32"/>
      <c r="FXT147" s="32"/>
      <c r="FXU147" s="32"/>
      <c r="FXV147" s="32"/>
      <c r="FXW147" s="32"/>
      <c r="FXX147" s="32"/>
      <c r="FXY147" s="32"/>
      <c r="FXZ147" s="32"/>
      <c r="FYA147" s="31"/>
      <c r="FYB147" s="32"/>
      <c r="FYC147" s="32"/>
      <c r="FYD147" s="32"/>
      <c r="FYE147" s="32"/>
      <c r="FYF147" s="32"/>
      <c r="FYG147" s="32"/>
      <c r="FYH147" s="32"/>
      <c r="FYI147" s="32"/>
      <c r="FYJ147" s="32"/>
      <c r="FYK147" s="32"/>
      <c r="FYL147" s="32"/>
      <c r="FYM147" s="32"/>
      <c r="FYN147" s="32"/>
      <c r="FYO147" s="32"/>
      <c r="FYP147" s="32"/>
      <c r="FYQ147" s="32"/>
      <c r="FYR147" s="32"/>
      <c r="FYS147" s="32"/>
      <c r="FYT147" s="32"/>
      <c r="FYU147" s="32"/>
      <c r="FYV147" s="32"/>
      <c r="FYW147" s="32"/>
      <c r="FYX147" s="32"/>
      <c r="FYY147" s="32"/>
      <c r="FYZ147" s="32"/>
      <c r="FZA147" s="31"/>
      <c r="FZB147" s="32"/>
      <c r="FZC147" s="32"/>
      <c r="FZD147" s="32"/>
      <c r="FZE147" s="32"/>
      <c r="FZF147" s="32"/>
      <c r="FZG147" s="32"/>
      <c r="FZH147" s="32"/>
      <c r="FZI147" s="32"/>
      <c r="FZJ147" s="32"/>
      <c r="FZK147" s="32"/>
      <c r="FZL147" s="32"/>
      <c r="FZM147" s="32"/>
      <c r="FZN147" s="32"/>
      <c r="FZO147" s="32"/>
      <c r="FZP147" s="32"/>
      <c r="FZQ147" s="32"/>
      <c r="FZR147" s="32"/>
      <c r="FZS147" s="32"/>
      <c r="FZT147" s="32"/>
      <c r="FZU147" s="32"/>
      <c r="FZV147" s="32"/>
      <c r="FZW147" s="32"/>
      <c r="FZX147" s="32"/>
      <c r="FZY147" s="32"/>
      <c r="FZZ147" s="32"/>
      <c r="GAA147" s="31"/>
      <c r="GAB147" s="32"/>
      <c r="GAC147" s="32"/>
      <c r="GAD147" s="32"/>
      <c r="GAE147" s="32"/>
      <c r="GAF147" s="32"/>
      <c r="GAG147" s="32"/>
      <c r="GAH147" s="32"/>
      <c r="GAI147" s="32"/>
      <c r="GAJ147" s="32"/>
      <c r="GAK147" s="32"/>
      <c r="GAL147" s="32"/>
      <c r="GAM147" s="32"/>
      <c r="GAN147" s="32"/>
      <c r="GAO147" s="32"/>
      <c r="GAP147" s="32"/>
      <c r="GAQ147" s="32"/>
      <c r="GAR147" s="32"/>
      <c r="GAS147" s="32"/>
      <c r="GAT147" s="32"/>
      <c r="GAU147" s="32"/>
      <c r="GAV147" s="32"/>
      <c r="GAW147" s="32"/>
      <c r="GAX147" s="32"/>
      <c r="GAY147" s="32"/>
      <c r="GAZ147" s="32"/>
      <c r="GBA147" s="31"/>
      <c r="GBB147" s="32"/>
      <c r="GBC147" s="32"/>
      <c r="GBD147" s="32"/>
      <c r="GBE147" s="32"/>
      <c r="GBF147" s="32"/>
      <c r="GBG147" s="32"/>
      <c r="GBH147" s="32"/>
      <c r="GBI147" s="32"/>
      <c r="GBJ147" s="32"/>
      <c r="GBK147" s="32"/>
      <c r="GBL147" s="32"/>
      <c r="GBM147" s="32"/>
      <c r="GBN147" s="32"/>
      <c r="GBO147" s="32"/>
      <c r="GBP147" s="32"/>
      <c r="GBQ147" s="32"/>
      <c r="GBR147" s="32"/>
      <c r="GBS147" s="32"/>
      <c r="GBT147" s="32"/>
      <c r="GBU147" s="32"/>
      <c r="GBV147" s="32"/>
      <c r="GBW147" s="32"/>
      <c r="GBX147" s="32"/>
      <c r="GBY147" s="32"/>
      <c r="GBZ147" s="32"/>
      <c r="GCA147" s="31"/>
      <c r="GCB147" s="32"/>
      <c r="GCC147" s="32"/>
      <c r="GCD147" s="32"/>
      <c r="GCE147" s="32"/>
      <c r="GCF147" s="32"/>
      <c r="GCG147" s="32"/>
      <c r="GCH147" s="32"/>
      <c r="GCI147" s="32"/>
      <c r="GCJ147" s="32"/>
      <c r="GCK147" s="32"/>
      <c r="GCL147" s="32"/>
      <c r="GCM147" s="32"/>
      <c r="GCN147" s="32"/>
      <c r="GCO147" s="32"/>
      <c r="GCP147" s="32"/>
      <c r="GCQ147" s="32"/>
      <c r="GCR147" s="32"/>
      <c r="GCS147" s="32"/>
      <c r="GCT147" s="32"/>
      <c r="GCU147" s="32"/>
      <c r="GCV147" s="32"/>
      <c r="GCW147" s="32"/>
      <c r="GCX147" s="32"/>
      <c r="GCY147" s="32"/>
      <c r="GCZ147" s="32"/>
      <c r="GDA147" s="31"/>
      <c r="GDB147" s="32"/>
      <c r="GDC147" s="32"/>
      <c r="GDD147" s="32"/>
      <c r="GDE147" s="32"/>
      <c r="GDF147" s="32"/>
      <c r="GDG147" s="32"/>
      <c r="GDH147" s="32"/>
      <c r="GDI147" s="32"/>
      <c r="GDJ147" s="32"/>
      <c r="GDK147" s="32"/>
      <c r="GDL147" s="32"/>
      <c r="GDM147" s="32"/>
      <c r="GDN147" s="32"/>
      <c r="GDO147" s="32"/>
      <c r="GDP147" s="32"/>
      <c r="GDQ147" s="32"/>
      <c r="GDR147" s="32"/>
      <c r="GDS147" s="32"/>
      <c r="GDT147" s="32"/>
      <c r="GDU147" s="32"/>
      <c r="GDV147" s="32"/>
      <c r="GDW147" s="32"/>
      <c r="GDX147" s="32"/>
      <c r="GDY147" s="32"/>
      <c r="GDZ147" s="32"/>
      <c r="GEA147" s="31"/>
      <c r="GEB147" s="32"/>
      <c r="GEC147" s="32"/>
      <c r="GED147" s="32"/>
      <c r="GEE147" s="32"/>
      <c r="GEF147" s="32"/>
      <c r="GEG147" s="32"/>
      <c r="GEH147" s="32"/>
      <c r="GEI147" s="32"/>
      <c r="GEJ147" s="32"/>
      <c r="GEK147" s="32"/>
      <c r="GEL147" s="32"/>
      <c r="GEM147" s="32"/>
      <c r="GEN147" s="32"/>
      <c r="GEO147" s="32"/>
      <c r="GEP147" s="32"/>
      <c r="GEQ147" s="32"/>
      <c r="GER147" s="32"/>
      <c r="GES147" s="32"/>
      <c r="GET147" s="32"/>
      <c r="GEU147" s="32"/>
      <c r="GEV147" s="32"/>
      <c r="GEW147" s="32"/>
      <c r="GEX147" s="32"/>
      <c r="GEY147" s="32"/>
      <c r="GEZ147" s="32"/>
      <c r="GFA147" s="31"/>
      <c r="GFB147" s="32"/>
      <c r="GFC147" s="32"/>
      <c r="GFD147" s="32"/>
      <c r="GFE147" s="32"/>
      <c r="GFF147" s="32"/>
      <c r="GFG147" s="32"/>
      <c r="GFH147" s="32"/>
      <c r="GFI147" s="32"/>
      <c r="GFJ147" s="32"/>
      <c r="GFK147" s="32"/>
      <c r="GFL147" s="32"/>
      <c r="GFM147" s="32"/>
      <c r="GFN147" s="32"/>
      <c r="GFO147" s="32"/>
      <c r="GFP147" s="32"/>
      <c r="GFQ147" s="32"/>
      <c r="GFR147" s="32"/>
      <c r="GFS147" s="32"/>
      <c r="GFT147" s="32"/>
      <c r="GFU147" s="32"/>
      <c r="GFV147" s="32"/>
      <c r="GFW147" s="32"/>
      <c r="GFX147" s="32"/>
      <c r="GFY147" s="32"/>
      <c r="GFZ147" s="32"/>
      <c r="GGA147" s="31"/>
      <c r="GGB147" s="32"/>
      <c r="GGC147" s="32"/>
      <c r="GGD147" s="32"/>
      <c r="GGE147" s="32"/>
      <c r="GGF147" s="32"/>
      <c r="GGG147" s="32"/>
      <c r="GGH147" s="32"/>
      <c r="GGI147" s="32"/>
      <c r="GGJ147" s="32"/>
      <c r="GGK147" s="32"/>
      <c r="GGL147" s="32"/>
      <c r="GGM147" s="32"/>
      <c r="GGN147" s="32"/>
      <c r="GGO147" s="32"/>
      <c r="GGP147" s="32"/>
      <c r="GGQ147" s="32"/>
      <c r="GGR147" s="32"/>
      <c r="GGS147" s="32"/>
      <c r="GGT147" s="32"/>
      <c r="GGU147" s="32"/>
      <c r="GGV147" s="32"/>
      <c r="GGW147" s="32"/>
      <c r="GGX147" s="32"/>
      <c r="GGY147" s="32"/>
      <c r="GGZ147" s="32"/>
      <c r="GHA147" s="31"/>
      <c r="GHB147" s="32"/>
      <c r="GHC147" s="32"/>
      <c r="GHD147" s="32"/>
      <c r="GHE147" s="32"/>
      <c r="GHF147" s="32"/>
      <c r="GHG147" s="32"/>
      <c r="GHH147" s="32"/>
      <c r="GHI147" s="32"/>
      <c r="GHJ147" s="32"/>
      <c r="GHK147" s="32"/>
      <c r="GHL147" s="32"/>
      <c r="GHM147" s="32"/>
      <c r="GHN147" s="32"/>
      <c r="GHO147" s="32"/>
      <c r="GHP147" s="32"/>
      <c r="GHQ147" s="32"/>
      <c r="GHR147" s="32"/>
      <c r="GHS147" s="32"/>
      <c r="GHT147" s="32"/>
      <c r="GHU147" s="32"/>
      <c r="GHV147" s="32"/>
      <c r="GHW147" s="32"/>
      <c r="GHX147" s="32"/>
      <c r="GHY147" s="32"/>
      <c r="GHZ147" s="32"/>
      <c r="GIA147" s="31"/>
      <c r="GIB147" s="32"/>
      <c r="GIC147" s="32"/>
      <c r="GID147" s="32"/>
      <c r="GIE147" s="32"/>
      <c r="GIF147" s="32"/>
      <c r="GIG147" s="32"/>
      <c r="GIH147" s="32"/>
      <c r="GII147" s="32"/>
      <c r="GIJ147" s="32"/>
      <c r="GIK147" s="32"/>
      <c r="GIL147" s="32"/>
      <c r="GIM147" s="32"/>
      <c r="GIN147" s="32"/>
      <c r="GIO147" s="32"/>
      <c r="GIP147" s="32"/>
      <c r="GIQ147" s="32"/>
      <c r="GIR147" s="32"/>
      <c r="GIS147" s="32"/>
      <c r="GIT147" s="32"/>
      <c r="GIU147" s="32"/>
      <c r="GIV147" s="32"/>
      <c r="GIW147" s="32"/>
      <c r="GIX147" s="32"/>
      <c r="GIY147" s="32"/>
      <c r="GIZ147" s="32"/>
      <c r="GJA147" s="31"/>
      <c r="GJB147" s="32"/>
      <c r="GJC147" s="32"/>
      <c r="GJD147" s="32"/>
      <c r="GJE147" s="32"/>
      <c r="GJF147" s="32"/>
      <c r="GJG147" s="32"/>
      <c r="GJH147" s="32"/>
      <c r="GJI147" s="32"/>
      <c r="GJJ147" s="32"/>
      <c r="GJK147" s="32"/>
      <c r="GJL147" s="32"/>
      <c r="GJM147" s="32"/>
      <c r="GJN147" s="32"/>
      <c r="GJO147" s="32"/>
      <c r="GJP147" s="32"/>
      <c r="GJQ147" s="32"/>
      <c r="GJR147" s="32"/>
      <c r="GJS147" s="32"/>
      <c r="GJT147" s="32"/>
      <c r="GJU147" s="32"/>
      <c r="GJV147" s="32"/>
      <c r="GJW147" s="32"/>
      <c r="GJX147" s="32"/>
      <c r="GJY147" s="32"/>
      <c r="GJZ147" s="32"/>
      <c r="GKA147" s="31"/>
      <c r="GKB147" s="32"/>
      <c r="GKC147" s="32"/>
      <c r="GKD147" s="32"/>
      <c r="GKE147" s="32"/>
      <c r="GKF147" s="32"/>
      <c r="GKG147" s="32"/>
      <c r="GKH147" s="32"/>
      <c r="GKI147" s="32"/>
      <c r="GKJ147" s="32"/>
      <c r="GKK147" s="32"/>
      <c r="GKL147" s="32"/>
      <c r="GKM147" s="32"/>
      <c r="GKN147" s="32"/>
      <c r="GKO147" s="32"/>
      <c r="GKP147" s="32"/>
      <c r="GKQ147" s="32"/>
      <c r="GKR147" s="32"/>
      <c r="GKS147" s="32"/>
      <c r="GKT147" s="32"/>
      <c r="GKU147" s="32"/>
      <c r="GKV147" s="32"/>
      <c r="GKW147" s="32"/>
      <c r="GKX147" s="32"/>
      <c r="GKY147" s="32"/>
      <c r="GKZ147" s="32"/>
      <c r="GLA147" s="31"/>
      <c r="GLB147" s="32"/>
      <c r="GLC147" s="32"/>
      <c r="GLD147" s="32"/>
      <c r="GLE147" s="32"/>
      <c r="GLF147" s="32"/>
      <c r="GLG147" s="32"/>
      <c r="GLH147" s="32"/>
      <c r="GLI147" s="32"/>
      <c r="GLJ147" s="32"/>
      <c r="GLK147" s="32"/>
      <c r="GLL147" s="32"/>
      <c r="GLM147" s="32"/>
      <c r="GLN147" s="32"/>
      <c r="GLO147" s="32"/>
      <c r="GLP147" s="32"/>
      <c r="GLQ147" s="32"/>
      <c r="GLR147" s="32"/>
      <c r="GLS147" s="32"/>
      <c r="GLT147" s="32"/>
      <c r="GLU147" s="32"/>
      <c r="GLV147" s="32"/>
      <c r="GLW147" s="32"/>
      <c r="GLX147" s="32"/>
      <c r="GLY147" s="32"/>
      <c r="GLZ147" s="32"/>
      <c r="GMA147" s="31"/>
      <c r="GMB147" s="32"/>
      <c r="GMC147" s="32"/>
      <c r="GMD147" s="32"/>
      <c r="GME147" s="32"/>
      <c r="GMF147" s="32"/>
      <c r="GMG147" s="32"/>
      <c r="GMH147" s="32"/>
      <c r="GMI147" s="32"/>
      <c r="GMJ147" s="32"/>
      <c r="GMK147" s="32"/>
      <c r="GML147" s="32"/>
      <c r="GMM147" s="32"/>
      <c r="GMN147" s="32"/>
      <c r="GMO147" s="32"/>
      <c r="GMP147" s="32"/>
      <c r="GMQ147" s="32"/>
      <c r="GMR147" s="32"/>
      <c r="GMS147" s="32"/>
      <c r="GMT147" s="32"/>
      <c r="GMU147" s="32"/>
      <c r="GMV147" s="32"/>
      <c r="GMW147" s="32"/>
      <c r="GMX147" s="32"/>
      <c r="GMY147" s="32"/>
      <c r="GMZ147" s="32"/>
      <c r="GNA147" s="31"/>
      <c r="GNB147" s="32"/>
      <c r="GNC147" s="32"/>
      <c r="GND147" s="32"/>
      <c r="GNE147" s="32"/>
      <c r="GNF147" s="32"/>
      <c r="GNG147" s="32"/>
      <c r="GNH147" s="32"/>
      <c r="GNI147" s="32"/>
      <c r="GNJ147" s="32"/>
      <c r="GNK147" s="32"/>
      <c r="GNL147" s="32"/>
      <c r="GNM147" s="32"/>
      <c r="GNN147" s="32"/>
      <c r="GNO147" s="32"/>
      <c r="GNP147" s="32"/>
      <c r="GNQ147" s="32"/>
      <c r="GNR147" s="32"/>
      <c r="GNS147" s="32"/>
      <c r="GNT147" s="32"/>
      <c r="GNU147" s="32"/>
      <c r="GNV147" s="32"/>
      <c r="GNW147" s="32"/>
      <c r="GNX147" s="32"/>
      <c r="GNY147" s="32"/>
      <c r="GNZ147" s="32"/>
      <c r="GOA147" s="31"/>
      <c r="GOB147" s="32"/>
      <c r="GOC147" s="32"/>
      <c r="GOD147" s="32"/>
      <c r="GOE147" s="32"/>
      <c r="GOF147" s="32"/>
      <c r="GOG147" s="32"/>
      <c r="GOH147" s="32"/>
      <c r="GOI147" s="32"/>
      <c r="GOJ147" s="32"/>
      <c r="GOK147" s="32"/>
      <c r="GOL147" s="32"/>
      <c r="GOM147" s="32"/>
      <c r="GON147" s="32"/>
      <c r="GOO147" s="32"/>
      <c r="GOP147" s="32"/>
      <c r="GOQ147" s="32"/>
      <c r="GOR147" s="32"/>
      <c r="GOS147" s="32"/>
      <c r="GOT147" s="32"/>
      <c r="GOU147" s="32"/>
      <c r="GOV147" s="32"/>
      <c r="GOW147" s="32"/>
      <c r="GOX147" s="32"/>
      <c r="GOY147" s="32"/>
      <c r="GOZ147" s="32"/>
      <c r="GPA147" s="31"/>
      <c r="GPB147" s="32"/>
      <c r="GPC147" s="32"/>
      <c r="GPD147" s="32"/>
      <c r="GPE147" s="32"/>
      <c r="GPF147" s="32"/>
      <c r="GPG147" s="32"/>
      <c r="GPH147" s="32"/>
      <c r="GPI147" s="32"/>
      <c r="GPJ147" s="32"/>
      <c r="GPK147" s="32"/>
      <c r="GPL147" s="32"/>
      <c r="GPM147" s="32"/>
      <c r="GPN147" s="32"/>
      <c r="GPO147" s="32"/>
      <c r="GPP147" s="32"/>
      <c r="GPQ147" s="32"/>
      <c r="GPR147" s="32"/>
      <c r="GPS147" s="32"/>
      <c r="GPT147" s="32"/>
      <c r="GPU147" s="32"/>
      <c r="GPV147" s="32"/>
      <c r="GPW147" s="32"/>
      <c r="GPX147" s="32"/>
      <c r="GPY147" s="32"/>
      <c r="GPZ147" s="32"/>
      <c r="GQA147" s="31"/>
      <c r="GQB147" s="32"/>
      <c r="GQC147" s="32"/>
      <c r="GQD147" s="32"/>
      <c r="GQE147" s="32"/>
      <c r="GQF147" s="32"/>
      <c r="GQG147" s="32"/>
      <c r="GQH147" s="32"/>
      <c r="GQI147" s="32"/>
      <c r="GQJ147" s="32"/>
      <c r="GQK147" s="32"/>
      <c r="GQL147" s="32"/>
      <c r="GQM147" s="32"/>
      <c r="GQN147" s="32"/>
      <c r="GQO147" s="32"/>
      <c r="GQP147" s="32"/>
      <c r="GQQ147" s="32"/>
      <c r="GQR147" s="32"/>
      <c r="GQS147" s="32"/>
      <c r="GQT147" s="32"/>
      <c r="GQU147" s="32"/>
      <c r="GQV147" s="32"/>
      <c r="GQW147" s="32"/>
      <c r="GQX147" s="32"/>
      <c r="GQY147" s="32"/>
      <c r="GQZ147" s="32"/>
      <c r="GRA147" s="31"/>
      <c r="GRB147" s="32"/>
      <c r="GRC147" s="32"/>
      <c r="GRD147" s="32"/>
      <c r="GRE147" s="32"/>
      <c r="GRF147" s="32"/>
      <c r="GRG147" s="32"/>
      <c r="GRH147" s="32"/>
      <c r="GRI147" s="32"/>
      <c r="GRJ147" s="32"/>
      <c r="GRK147" s="32"/>
      <c r="GRL147" s="32"/>
      <c r="GRM147" s="32"/>
      <c r="GRN147" s="32"/>
      <c r="GRO147" s="32"/>
      <c r="GRP147" s="32"/>
      <c r="GRQ147" s="32"/>
      <c r="GRR147" s="32"/>
      <c r="GRS147" s="32"/>
      <c r="GRT147" s="32"/>
      <c r="GRU147" s="32"/>
      <c r="GRV147" s="32"/>
      <c r="GRW147" s="32"/>
      <c r="GRX147" s="32"/>
      <c r="GRY147" s="32"/>
      <c r="GRZ147" s="32"/>
      <c r="GSA147" s="31"/>
      <c r="GSB147" s="32"/>
      <c r="GSC147" s="32"/>
      <c r="GSD147" s="32"/>
      <c r="GSE147" s="32"/>
      <c r="GSF147" s="32"/>
      <c r="GSG147" s="32"/>
      <c r="GSH147" s="32"/>
      <c r="GSI147" s="32"/>
      <c r="GSJ147" s="32"/>
      <c r="GSK147" s="32"/>
      <c r="GSL147" s="32"/>
      <c r="GSM147" s="32"/>
      <c r="GSN147" s="32"/>
      <c r="GSO147" s="32"/>
      <c r="GSP147" s="32"/>
      <c r="GSQ147" s="32"/>
      <c r="GSR147" s="32"/>
      <c r="GSS147" s="32"/>
      <c r="GST147" s="32"/>
      <c r="GSU147" s="32"/>
      <c r="GSV147" s="32"/>
      <c r="GSW147" s="32"/>
      <c r="GSX147" s="32"/>
      <c r="GSY147" s="32"/>
      <c r="GSZ147" s="32"/>
      <c r="GTA147" s="31"/>
      <c r="GTB147" s="32"/>
      <c r="GTC147" s="32"/>
      <c r="GTD147" s="32"/>
      <c r="GTE147" s="32"/>
      <c r="GTF147" s="32"/>
      <c r="GTG147" s="32"/>
      <c r="GTH147" s="32"/>
      <c r="GTI147" s="32"/>
      <c r="GTJ147" s="32"/>
      <c r="GTK147" s="32"/>
      <c r="GTL147" s="32"/>
      <c r="GTM147" s="32"/>
      <c r="GTN147" s="32"/>
      <c r="GTO147" s="32"/>
      <c r="GTP147" s="32"/>
      <c r="GTQ147" s="32"/>
      <c r="GTR147" s="32"/>
      <c r="GTS147" s="32"/>
      <c r="GTT147" s="32"/>
      <c r="GTU147" s="32"/>
      <c r="GTV147" s="32"/>
      <c r="GTW147" s="32"/>
      <c r="GTX147" s="32"/>
      <c r="GTY147" s="32"/>
      <c r="GTZ147" s="32"/>
      <c r="GUA147" s="31"/>
      <c r="GUB147" s="32"/>
      <c r="GUC147" s="32"/>
      <c r="GUD147" s="32"/>
      <c r="GUE147" s="32"/>
      <c r="GUF147" s="32"/>
      <c r="GUG147" s="32"/>
      <c r="GUH147" s="32"/>
      <c r="GUI147" s="32"/>
      <c r="GUJ147" s="32"/>
      <c r="GUK147" s="32"/>
      <c r="GUL147" s="32"/>
      <c r="GUM147" s="32"/>
      <c r="GUN147" s="32"/>
      <c r="GUO147" s="32"/>
      <c r="GUP147" s="32"/>
      <c r="GUQ147" s="32"/>
      <c r="GUR147" s="32"/>
      <c r="GUS147" s="32"/>
      <c r="GUT147" s="32"/>
      <c r="GUU147" s="32"/>
      <c r="GUV147" s="32"/>
      <c r="GUW147" s="32"/>
      <c r="GUX147" s="32"/>
      <c r="GUY147" s="32"/>
      <c r="GUZ147" s="32"/>
      <c r="GVA147" s="31"/>
      <c r="GVB147" s="32"/>
      <c r="GVC147" s="32"/>
      <c r="GVD147" s="32"/>
      <c r="GVE147" s="32"/>
      <c r="GVF147" s="32"/>
      <c r="GVG147" s="32"/>
      <c r="GVH147" s="32"/>
      <c r="GVI147" s="32"/>
      <c r="GVJ147" s="32"/>
      <c r="GVK147" s="32"/>
      <c r="GVL147" s="32"/>
      <c r="GVM147" s="32"/>
      <c r="GVN147" s="32"/>
      <c r="GVO147" s="32"/>
      <c r="GVP147" s="32"/>
      <c r="GVQ147" s="32"/>
      <c r="GVR147" s="32"/>
      <c r="GVS147" s="32"/>
      <c r="GVT147" s="32"/>
      <c r="GVU147" s="32"/>
      <c r="GVV147" s="32"/>
      <c r="GVW147" s="32"/>
      <c r="GVX147" s="32"/>
      <c r="GVY147" s="32"/>
      <c r="GVZ147" s="32"/>
      <c r="GWA147" s="31"/>
      <c r="GWB147" s="32"/>
      <c r="GWC147" s="32"/>
      <c r="GWD147" s="32"/>
      <c r="GWE147" s="32"/>
      <c r="GWF147" s="32"/>
      <c r="GWG147" s="32"/>
      <c r="GWH147" s="32"/>
      <c r="GWI147" s="32"/>
      <c r="GWJ147" s="32"/>
      <c r="GWK147" s="32"/>
      <c r="GWL147" s="32"/>
      <c r="GWM147" s="32"/>
      <c r="GWN147" s="32"/>
      <c r="GWO147" s="32"/>
      <c r="GWP147" s="32"/>
      <c r="GWQ147" s="32"/>
      <c r="GWR147" s="32"/>
      <c r="GWS147" s="32"/>
      <c r="GWT147" s="32"/>
      <c r="GWU147" s="32"/>
      <c r="GWV147" s="32"/>
      <c r="GWW147" s="32"/>
      <c r="GWX147" s="32"/>
      <c r="GWY147" s="32"/>
      <c r="GWZ147" s="32"/>
      <c r="GXA147" s="31"/>
      <c r="GXB147" s="32"/>
      <c r="GXC147" s="32"/>
      <c r="GXD147" s="32"/>
      <c r="GXE147" s="32"/>
      <c r="GXF147" s="32"/>
      <c r="GXG147" s="32"/>
      <c r="GXH147" s="32"/>
      <c r="GXI147" s="32"/>
      <c r="GXJ147" s="32"/>
      <c r="GXK147" s="32"/>
      <c r="GXL147" s="32"/>
      <c r="GXM147" s="32"/>
      <c r="GXN147" s="32"/>
      <c r="GXO147" s="32"/>
      <c r="GXP147" s="32"/>
      <c r="GXQ147" s="32"/>
      <c r="GXR147" s="32"/>
      <c r="GXS147" s="32"/>
      <c r="GXT147" s="32"/>
      <c r="GXU147" s="32"/>
      <c r="GXV147" s="32"/>
      <c r="GXW147" s="32"/>
      <c r="GXX147" s="32"/>
      <c r="GXY147" s="32"/>
      <c r="GXZ147" s="32"/>
      <c r="GYA147" s="31"/>
      <c r="GYB147" s="32"/>
      <c r="GYC147" s="32"/>
      <c r="GYD147" s="32"/>
      <c r="GYE147" s="32"/>
      <c r="GYF147" s="32"/>
      <c r="GYG147" s="32"/>
      <c r="GYH147" s="32"/>
      <c r="GYI147" s="32"/>
      <c r="GYJ147" s="32"/>
      <c r="GYK147" s="32"/>
      <c r="GYL147" s="32"/>
      <c r="GYM147" s="32"/>
      <c r="GYN147" s="32"/>
      <c r="GYO147" s="32"/>
      <c r="GYP147" s="32"/>
      <c r="GYQ147" s="32"/>
      <c r="GYR147" s="32"/>
      <c r="GYS147" s="32"/>
      <c r="GYT147" s="32"/>
      <c r="GYU147" s="32"/>
      <c r="GYV147" s="32"/>
      <c r="GYW147" s="32"/>
      <c r="GYX147" s="32"/>
      <c r="GYY147" s="32"/>
      <c r="GYZ147" s="32"/>
      <c r="GZA147" s="31"/>
      <c r="GZB147" s="32"/>
      <c r="GZC147" s="32"/>
      <c r="GZD147" s="32"/>
      <c r="GZE147" s="32"/>
      <c r="GZF147" s="32"/>
      <c r="GZG147" s="32"/>
      <c r="GZH147" s="32"/>
      <c r="GZI147" s="32"/>
      <c r="GZJ147" s="32"/>
      <c r="GZK147" s="32"/>
      <c r="GZL147" s="32"/>
      <c r="GZM147" s="32"/>
      <c r="GZN147" s="32"/>
      <c r="GZO147" s="32"/>
      <c r="GZP147" s="32"/>
      <c r="GZQ147" s="32"/>
      <c r="GZR147" s="32"/>
      <c r="GZS147" s="32"/>
      <c r="GZT147" s="32"/>
      <c r="GZU147" s="32"/>
      <c r="GZV147" s="32"/>
      <c r="GZW147" s="32"/>
      <c r="GZX147" s="32"/>
      <c r="GZY147" s="32"/>
      <c r="GZZ147" s="32"/>
      <c r="HAA147" s="31"/>
      <c r="HAB147" s="32"/>
      <c r="HAC147" s="32"/>
      <c r="HAD147" s="32"/>
      <c r="HAE147" s="32"/>
      <c r="HAF147" s="32"/>
      <c r="HAG147" s="32"/>
      <c r="HAH147" s="32"/>
      <c r="HAI147" s="32"/>
      <c r="HAJ147" s="32"/>
      <c r="HAK147" s="32"/>
      <c r="HAL147" s="32"/>
      <c r="HAM147" s="32"/>
      <c r="HAN147" s="32"/>
      <c r="HAO147" s="32"/>
      <c r="HAP147" s="32"/>
      <c r="HAQ147" s="32"/>
      <c r="HAR147" s="32"/>
      <c r="HAS147" s="32"/>
      <c r="HAT147" s="32"/>
      <c r="HAU147" s="32"/>
      <c r="HAV147" s="32"/>
      <c r="HAW147" s="32"/>
      <c r="HAX147" s="32"/>
      <c r="HAY147" s="32"/>
      <c r="HAZ147" s="32"/>
      <c r="HBA147" s="31"/>
      <c r="HBB147" s="32"/>
      <c r="HBC147" s="32"/>
      <c r="HBD147" s="32"/>
      <c r="HBE147" s="32"/>
      <c r="HBF147" s="32"/>
      <c r="HBG147" s="32"/>
      <c r="HBH147" s="32"/>
      <c r="HBI147" s="32"/>
      <c r="HBJ147" s="32"/>
      <c r="HBK147" s="32"/>
      <c r="HBL147" s="32"/>
      <c r="HBM147" s="32"/>
      <c r="HBN147" s="32"/>
      <c r="HBO147" s="32"/>
      <c r="HBP147" s="32"/>
      <c r="HBQ147" s="32"/>
      <c r="HBR147" s="32"/>
      <c r="HBS147" s="32"/>
      <c r="HBT147" s="32"/>
      <c r="HBU147" s="32"/>
      <c r="HBV147" s="32"/>
      <c r="HBW147" s="32"/>
      <c r="HBX147" s="32"/>
      <c r="HBY147" s="32"/>
      <c r="HBZ147" s="32"/>
      <c r="HCA147" s="31"/>
      <c r="HCB147" s="32"/>
      <c r="HCC147" s="32"/>
      <c r="HCD147" s="32"/>
      <c r="HCE147" s="32"/>
      <c r="HCF147" s="32"/>
      <c r="HCG147" s="32"/>
      <c r="HCH147" s="32"/>
      <c r="HCI147" s="32"/>
      <c r="HCJ147" s="32"/>
      <c r="HCK147" s="32"/>
      <c r="HCL147" s="32"/>
      <c r="HCM147" s="32"/>
      <c r="HCN147" s="32"/>
      <c r="HCO147" s="32"/>
      <c r="HCP147" s="32"/>
      <c r="HCQ147" s="32"/>
      <c r="HCR147" s="32"/>
      <c r="HCS147" s="32"/>
      <c r="HCT147" s="32"/>
      <c r="HCU147" s="32"/>
      <c r="HCV147" s="32"/>
      <c r="HCW147" s="32"/>
      <c r="HCX147" s="32"/>
      <c r="HCY147" s="32"/>
      <c r="HCZ147" s="32"/>
      <c r="HDA147" s="31"/>
      <c r="HDB147" s="32"/>
      <c r="HDC147" s="32"/>
      <c r="HDD147" s="32"/>
      <c r="HDE147" s="32"/>
      <c r="HDF147" s="32"/>
      <c r="HDG147" s="32"/>
      <c r="HDH147" s="32"/>
      <c r="HDI147" s="32"/>
      <c r="HDJ147" s="32"/>
      <c r="HDK147" s="32"/>
      <c r="HDL147" s="32"/>
      <c r="HDM147" s="32"/>
      <c r="HDN147" s="32"/>
      <c r="HDO147" s="32"/>
      <c r="HDP147" s="32"/>
      <c r="HDQ147" s="32"/>
      <c r="HDR147" s="32"/>
      <c r="HDS147" s="32"/>
      <c r="HDT147" s="32"/>
      <c r="HDU147" s="32"/>
      <c r="HDV147" s="32"/>
      <c r="HDW147" s="32"/>
      <c r="HDX147" s="32"/>
      <c r="HDY147" s="32"/>
      <c r="HDZ147" s="32"/>
      <c r="HEA147" s="31"/>
      <c r="HEB147" s="32"/>
      <c r="HEC147" s="32"/>
      <c r="HED147" s="32"/>
      <c r="HEE147" s="32"/>
      <c r="HEF147" s="32"/>
      <c r="HEG147" s="32"/>
      <c r="HEH147" s="32"/>
      <c r="HEI147" s="32"/>
      <c r="HEJ147" s="32"/>
      <c r="HEK147" s="32"/>
      <c r="HEL147" s="32"/>
      <c r="HEM147" s="32"/>
      <c r="HEN147" s="32"/>
      <c r="HEO147" s="32"/>
      <c r="HEP147" s="32"/>
      <c r="HEQ147" s="32"/>
      <c r="HER147" s="32"/>
      <c r="HES147" s="32"/>
      <c r="HET147" s="32"/>
      <c r="HEU147" s="32"/>
      <c r="HEV147" s="32"/>
      <c r="HEW147" s="32"/>
      <c r="HEX147" s="32"/>
      <c r="HEY147" s="32"/>
      <c r="HEZ147" s="32"/>
      <c r="HFA147" s="31"/>
      <c r="HFB147" s="32"/>
      <c r="HFC147" s="32"/>
      <c r="HFD147" s="32"/>
      <c r="HFE147" s="32"/>
      <c r="HFF147" s="32"/>
      <c r="HFG147" s="32"/>
      <c r="HFH147" s="32"/>
      <c r="HFI147" s="32"/>
      <c r="HFJ147" s="32"/>
      <c r="HFK147" s="32"/>
      <c r="HFL147" s="32"/>
      <c r="HFM147" s="32"/>
      <c r="HFN147" s="32"/>
      <c r="HFO147" s="32"/>
      <c r="HFP147" s="32"/>
      <c r="HFQ147" s="32"/>
      <c r="HFR147" s="32"/>
      <c r="HFS147" s="32"/>
      <c r="HFT147" s="32"/>
      <c r="HFU147" s="32"/>
      <c r="HFV147" s="32"/>
      <c r="HFW147" s="32"/>
      <c r="HFX147" s="32"/>
      <c r="HFY147" s="32"/>
      <c r="HFZ147" s="32"/>
      <c r="HGA147" s="31"/>
      <c r="HGB147" s="32"/>
      <c r="HGC147" s="32"/>
      <c r="HGD147" s="32"/>
      <c r="HGE147" s="32"/>
      <c r="HGF147" s="32"/>
      <c r="HGG147" s="32"/>
      <c r="HGH147" s="32"/>
      <c r="HGI147" s="32"/>
      <c r="HGJ147" s="32"/>
      <c r="HGK147" s="32"/>
      <c r="HGL147" s="32"/>
      <c r="HGM147" s="32"/>
      <c r="HGN147" s="32"/>
      <c r="HGO147" s="32"/>
      <c r="HGP147" s="32"/>
      <c r="HGQ147" s="32"/>
      <c r="HGR147" s="32"/>
      <c r="HGS147" s="32"/>
      <c r="HGT147" s="32"/>
      <c r="HGU147" s="32"/>
      <c r="HGV147" s="32"/>
      <c r="HGW147" s="32"/>
      <c r="HGX147" s="32"/>
      <c r="HGY147" s="32"/>
      <c r="HGZ147" s="32"/>
      <c r="HHA147" s="31"/>
      <c r="HHB147" s="32"/>
      <c r="HHC147" s="32"/>
      <c r="HHD147" s="32"/>
      <c r="HHE147" s="32"/>
      <c r="HHF147" s="32"/>
      <c r="HHG147" s="32"/>
      <c r="HHH147" s="32"/>
      <c r="HHI147" s="32"/>
      <c r="HHJ147" s="32"/>
      <c r="HHK147" s="32"/>
      <c r="HHL147" s="32"/>
      <c r="HHM147" s="32"/>
      <c r="HHN147" s="32"/>
      <c r="HHO147" s="32"/>
      <c r="HHP147" s="32"/>
      <c r="HHQ147" s="32"/>
      <c r="HHR147" s="32"/>
      <c r="HHS147" s="32"/>
      <c r="HHT147" s="32"/>
      <c r="HHU147" s="32"/>
      <c r="HHV147" s="32"/>
      <c r="HHW147" s="32"/>
      <c r="HHX147" s="32"/>
      <c r="HHY147" s="32"/>
      <c r="HHZ147" s="32"/>
      <c r="HIA147" s="31"/>
      <c r="HIB147" s="32"/>
      <c r="HIC147" s="32"/>
      <c r="HID147" s="32"/>
      <c r="HIE147" s="32"/>
      <c r="HIF147" s="32"/>
      <c r="HIG147" s="32"/>
      <c r="HIH147" s="32"/>
      <c r="HII147" s="32"/>
      <c r="HIJ147" s="32"/>
      <c r="HIK147" s="32"/>
      <c r="HIL147" s="32"/>
      <c r="HIM147" s="32"/>
      <c r="HIN147" s="32"/>
      <c r="HIO147" s="32"/>
      <c r="HIP147" s="32"/>
      <c r="HIQ147" s="32"/>
      <c r="HIR147" s="32"/>
      <c r="HIS147" s="32"/>
      <c r="HIT147" s="32"/>
      <c r="HIU147" s="32"/>
      <c r="HIV147" s="32"/>
      <c r="HIW147" s="32"/>
      <c r="HIX147" s="32"/>
      <c r="HIY147" s="32"/>
      <c r="HIZ147" s="32"/>
      <c r="HJA147" s="31"/>
      <c r="HJB147" s="32"/>
      <c r="HJC147" s="32"/>
      <c r="HJD147" s="32"/>
      <c r="HJE147" s="32"/>
      <c r="HJF147" s="32"/>
      <c r="HJG147" s="32"/>
      <c r="HJH147" s="32"/>
      <c r="HJI147" s="32"/>
      <c r="HJJ147" s="32"/>
      <c r="HJK147" s="32"/>
      <c r="HJL147" s="32"/>
      <c r="HJM147" s="32"/>
      <c r="HJN147" s="32"/>
      <c r="HJO147" s="32"/>
      <c r="HJP147" s="32"/>
      <c r="HJQ147" s="32"/>
      <c r="HJR147" s="32"/>
      <c r="HJS147" s="32"/>
      <c r="HJT147" s="32"/>
      <c r="HJU147" s="32"/>
      <c r="HJV147" s="32"/>
      <c r="HJW147" s="32"/>
      <c r="HJX147" s="32"/>
      <c r="HJY147" s="32"/>
      <c r="HJZ147" s="32"/>
      <c r="HKA147" s="31"/>
      <c r="HKB147" s="32"/>
      <c r="HKC147" s="32"/>
      <c r="HKD147" s="32"/>
      <c r="HKE147" s="32"/>
      <c r="HKF147" s="32"/>
      <c r="HKG147" s="32"/>
      <c r="HKH147" s="32"/>
      <c r="HKI147" s="32"/>
      <c r="HKJ147" s="32"/>
      <c r="HKK147" s="32"/>
      <c r="HKL147" s="32"/>
      <c r="HKM147" s="32"/>
      <c r="HKN147" s="32"/>
      <c r="HKO147" s="32"/>
      <c r="HKP147" s="32"/>
      <c r="HKQ147" s="32"/>
      <c r="HKR147" s="32"/>
      <c r="HKS147" s="32"/>
      <c r="HKT147" s="32"/>
      <c r="HKU147" s="32"/>
      <c r="HKV147" s="32"/>
      <c r="HKW147" s="32"/>
      <c r="HKX147" s="32"/>
      <c r="HKY147" s="32"/>
      <c r="HKZ147" s="32"/>
      <c r="HLA147" s="31"/>
      <c r="HLB147" s="32"/>
      <c r="HLC147" s="32"/>
      <c r="HLD147" s="32"/>
      <c r="HLE147" s="32"/>
      <c r="HLF147" s="32"/>
      <c r="HLG147" s="32"/>
      <c r="HLH147" s="32"/>
      <c r="HLI147" s="32"/>
      <c r="HLJ147" s="32"/>
      <c r="HLK147" s="32"/>
      <c r="HLL147" s="32"/>
      <c r="HLM147" s="32"/>
      <c r="HLN147" s="32"/>
      <c r="HLO147" s="32"/>
      <c r="HLP147" s="32"/>
      <c r="HLQ147" s="32"/>
      <c r="HLR147" s="32"/>
      <c r="HLS147" s="32"/>
      <c r="HLT147" s="32"/>
      <c r="HLU147" s="32"/>
      <c r="HLV147" s="32"/>
      <c r="HLW147" s="32"/>
      <c r="HLX147" s="32"/>
      <c r="HLY147" s="32"/>
      <c r="HLZ147" s="32"/>
      <c r="HMA147" s="31"/>
      <c r="HMB147" s="32"/>
      <c r="HMC147" s="32"/>
      <c r="HMD147" s="32"/>
      <c r="HME147" s="32"/>
      <c r="HMF147" s="32"/>
      <c r="HMG147" s="32"/>
      <c r="HMH147" s="32"/>
      <c r="HMI147" s="32"/>
      <c r="HMJ147" s="32"/>
      <c r="HMK147" s="32"/>
      <c r="HML147" s="32"/>
      <c r="HMM147" s="32"/>
      <c r="HMN147" s="32"/>
      <c r="HMO147" s="32"/>
      <c r="HMP147" s="32"/>
      <c r="HMQ147" s="32"/>
      <c r="HMR147" s="32"/>
      <c r="HMS147" s="32"/>
      <c r="HMT147" s="32"/>
      <c r="HMU147" s="32"/>
      <c r="HMV147" s="32"/>
      <c r="HMW147" s="32"/>
      <c r="HMX147" s="32"/>
      <c r="HMY147" s="32"/>
      <c r="HMZ147" s="32"/>
      <c r="HNA147" s="31"/>
      <c r="HNB147" s="32"/>
      <c r="HNC147" s="32"/>
      <c r="HND147" s="32"/>
      <c r="HNE147" s="32"/>
      <c r="HNF147" s="32"/>
      <c r="HNG147" s="32"/>
      <c r="HNH147" s="32"/>
      <c r="HNI147" s="32"/>
      <c r="HNJ147" s="32"/>
      <c r="HNK147" s="32"/>
      <c r="HNL147" s="32"/>
      <c r="HNM147" s="32"/>
      <c r="HNN147" s="32"/>
      <c r="HNO147" s="32"/>
      <c r="HNP147" s="32"/>
      <c r="HNQ147" s="32"/>
      <c r="HNR147" s="32"/>
      <c r="HNS147" s="32"/>
      <c r="HNT147" s="32"/>
      <c r="HNU147" s="32"/>
      <c r="HNV147" s="32"/>
      <c r="HNW147" s="32"/>
      <c r="HNX147" s="32"/>
      <c r="HNY147" s="32"/>
      <c r="HNZ147" s="32"/>
      <c r="HOA147" s="31"/>
      <c r="HOB147" s="32"/>
      <c r="HOC147" s="32"/>
      <c r="HOD147" s="32"/>
      <c r="HOE147" s="32"/>
      <c r="HOF147" s="32"/>
      <c r="HOG147" s="32"/>
      <c r="HOH147" s="32"/>
      <c r="HOI147" s="32"/>
      <c r="HOJ147" s="32"/>
      <c r="HOK147" s="32"/>
      <c r="HOL147" s="32"/>
      <c r="HOM147" s="32"/>
      <c r="HON147" s="32"/>
      <c r="HOO147" s="32"/>
      <c r="HOP147" s="32"/>
      <c r="HOQ147" s="32"/>
      <c r="HOR147" s="32"/>
      <c r="HOS147" s="32"/>
      <c r="HOT147" s="32"/>
      <c r="HOU147" s="32"/>
      <c r="HOV147" s="32"/>
      <c r="HOW147" s="32"/>
      <c r="HOX147" s="32"/>
      <c r="HOY147" s="32"/>
      <c r="HOZ147" s="32"/>
      <c r="HPA147" s="31"/>
      <c r="HPB147" s="32"/>
      <c r="HPC147" s="32"/>
      <c r="HPD147" s="32"/>
      <c r="HPE147" s="32"/>
      <c r="HPF147" s="32"/>
      <c r="HPG147" s="32"/>
      <c r="HPH147" s="32"/>
      <c r="HPI147" s="32"/>
      <c r="HPJ147" s="32"/>
      <c r="HPK147" s="32"/>
      <c r="HPL147" s="32"/>
      <c r="HPM147" s="32"/>
      <c r="HPN147" s="32"/>
      <c r="HPO147" s="32"/>
      <c r="HPP147" s="32"/>
      <c r="HPQ147" s="32"/>
      <c r="HPR147" s="32"/>
      <c r="HPS147" s="32"/>
      <c r="HPT147" s="32"/>
      <c r="HPU147" s="32"/>
      <c r="HPV147" s="32"/>
      <c r="HPW147" s="32"/>
      <c r="HPX147" s="32"/>
      <c r="HPY147" s="32"/>
      <c r="HPZ147" s="32"/>
      <c r="HQA147" s="31"/>
      <c r="HQB147" s="32"/>
      <c r="HQC147" s="32"/>
      <c r="HQD147" s="32"/>
      <c r="HQE147" s="32"/>
      <c r="HQF147" s="32"/>
      <c r="HQG147" s="32"/>
      <c r="HQH147" s="32"/>
      <c r="HQI147" s="32"/>
      <c r="HQJ147" s="32"/>
      <c r="HQK147" s="32"/>
      <c r="HQL147" s="32"/>
      <c r="HQM147" s="32"/>
      <c r="HQN147" s="32"/>
      <c r="HQO147" s="32"/>
      <c r="HQP147" s="32"/>
      <c r="HQQ147" s="32"/>
      <c r="HQR147" s="32"/>
      <c r="HQS147" s="32"/>
      <c r="HQT147" s="32"/>
      <c r="HQU147" s="32"/>
      <c r="HQV147" s="32"/>
      <c r="HQW147" s="32"/>
      <c r="HQX147" s="32"/>
      <c r="HQY147" s="32"/>
      <c r="HQZ147" s="32"/>
      <c r="HRA147" s="31"/>
      <c r="HRB147" s="32"/>
      <c r="HRC147" s="32"/>
      <c r="HRD147" s="32"/>
      <c r="HRE147" s="32"/>
      <c r="HRF147" s="32"/>
      <c r="HRG147" s="32"/>
      <c r="HRH147" s="32"/>
      <c r="HRI147" s="32"/>
      <c r="HRJ147" s="32"/>
      <c r="HRK147" s="32"/>
      <c r="HRL147" s="32"/>
      <c r="HRM147" s="32"/>
      <c r="HRN147" s="32"/>
      <c r="HRO147" s="32"/>
      <c r="HRP147" s="32"/>
      <c r="HRQ147" s="32"/>
      <c r="HRR147" s="32"/>
      <c r="HRS147" s="32"/>
      <c r="HRT147" s="32"/>
      <c r="HRU147" s="32"/>
      <c r="HRV147" s="32"/>
      <c r="HRW147" s="32"/>
      <c r="HRX147" s="32"/>
      <c r="HRY147" s="32"/>
      <c r="HRZ147" s="32"/>
      <c r="HSA147" s="31"/>
      <c r="HSB147" s="32"/>
      <c r="HSC147" s="32"/>
      <c r="HSD147" s="32"/>
      <c r="HSE147" s="32"/>
      <c r="HSF147" s="32"/>
      <c r="HSG147" s="32"/>
      <c r="HSH147" s="32"/>
      <c r="HSI147" s="32"/>
      <c r="HSJ147" s="32"/>
      <c r="HSK147" s="32"/>
      <c r="HSL147" s="32"/>
      <c r="HSM147" s="32"/>
      <c r="HSN147" s="32"/>
      <c r="HSO147" s="32"/>
      <c r="HSP147" s="32"/>
      <c r="HSQ147" s="32"/>
      <c r="HSR147" s="32"/>
      <c r="HSS147" s="32"/>
      <c r="HST147" s="32"/>
      <c r="HSU147" s="32"/>
      <c r="HSV147" s="32"/>
      <c r="HSW147" s="32"/>
      <c r="HSX147" s="32"/>
      <c r="HSY147" s="32"/>
      <c r="HSZ147" s="32"/>
      <c r="HTA147" s="31"/>
      <c r="HTB147" s="32"/>
      <c r="HTC147" s="32"/>
      <c r="HTD147" s="32"/>
      <c r="HTE147" s="32"/>
      <c r="HTF147" s="32"/>
      <c r="HTG147" s="32"/>
      <c r="HTH147" s="32"/>
      <c r="HTI147" s="32"/>
      <c r="HTJ147" s="32"/>
      <c r="HTK147" s="32"/>
      <c r="HTL147" s="32"/>
      <c r="HTM147" s="32"/>
      <c r="HTN147" s="32"/>
      <c r="HTO147" s="32"/>
      <c r="HTP147" s="32"/>
      <c r="HTQ147" s="32"/>
      <c r="HTR147" s="32"/>
      <c r="HTS147" s="32"/>
      <c r="HTT147" s="32"/>
      <c r="HTU147" s="32"/>
      <c r="HTV147" s="32"/>
      <c r="HTW147" s="32"/>
      <c r="HTX147" s="32"/>
      <c r="HTY147" s="32"/>
      <c r="HTZ147" s="32"/>
      <c r="HUA147" s="31"/>
      <c r="HUB147" s="32"/>
      <c r="HUC147" s="32"/>
      <c r="HUD147" s="32"/>
      <c r="HUE147" s="32"/>
      <c r="HUF147" s="32"/>
      <c r="HUG147" s="32"/>
      <c r="HUH147" s="32"/>
      <c r="HUI147" s="32"/>
      <c r="HUJ147" s="32"/>
      <c r="HUK147" s="32"/>
      <c r="HUL147" s="32"/>
      <c r="HUM147" s="32"/>
      <c r="HUN147" s="32"/>
      <c r="HUO147" s="32"/>
      <c r="HUP147" s="32"/>
      <c r="HUQ147" s="32"/>
      <c r="HUR147" s="32"/>
      <c r="HUS147" s="32"/>
      <c r="HUT147" s="32"/>
      <c r="HUU147" s="32"/>
      <c r="HUV147" s="32"/>
      <c r="HUW147" s="32"/>
      <c r="HUX147" s="32"/>
      <c r="HUY147" s="32"/>
      <c r="HUZ147" s="32"/>
      <c r="HVA147" s="31"/>
      <c r="HVB147" s="32"/>
      <c r="HVC147" s="32"/>
      <c r="HVD147" s="32"/>
      <c r="HVE147" s="32"/>
      <c r="HVF147" s="32"/>
      <c r="HVG147" s="32"/>
      <c r="HVH147" s="32"/>
      <c r="HVI147" s="32"/>
      <c r="HVJ147" s="32"/>
      <c r="HVK147" s="32"/>
      <c r="HVL147" s="32"/>
      <c r="HVM147" s="32"/>
      <c r="HVN147" s="32"/>
      <c r="HVO147" s="32"/>
      <c r="HVP147" s="32"/>
      <c r="HVQ147" s="32"/>
      <c r="HVR147" s="32"/>
      <c r="HVS147" s="32"/>
      <c r="HVT147" s="32"/>
      <c r="HVU147" s="32"/>
      <c r="HVV147" s="32"/>
      <c r="HVW147" s="32"/>
      <c r="HVX147" s="32"/>
      <c r="HVY147" s="32"/>
      <c r="HVZ147" s="32"/>
      <c r="HWA147" s="31"/>
      <c r="HWB147" s="32"/>
      <c r="HWC147" s="32"/>
      <c r="HWD147" s="32"/>
      <c r="HWE147" s="32"/>
      <c r="HWF147" s="32"/>
      <c r="HWG147" s="32"/>
      <c r="HWH147" s="32"/>
      <c r="HWI147" s="32"/>
      <c r="HWJ147" s="32"/>
      <c r="HWK147" s="32"/>
      <c r="HWL147" s="32"/>
      <c r="HWM147" s="32"/>
      <c r="HWN147" s="32"/>
      <c r="HWO147" s="32"/>
      <c r="HWP147" s="32"/>
      <c r="HWQ147" s="32"/>
      <c r="HWR147" s="32"/>
      <c r="HWS147" s="32"/>
      <c r="HWT147" s="32"/>
      <c r="HWU147" s="32"/>
      <c r="HWV147" s="32"/>
      <c r="HWW147" s="32"/>
      <c r="HWX147" s="32"/>
      <c r="HWY147" s="32"/>
      <c r="HWZ147" s="32"/>
      <c r="HXA147" s="31"/>
      <c r="HXB147" s="32"/>
      <c r="HXC147" s="32"/>
      <c r="HXD147" s="32"/>
      <c r="HXE147" s="32"/>
      <c r="HXF147" s="32"/>
      <c r="HXG147" s="32"/>
      <c r="HXH147" s="32"/>
      <c r="HXI147" s="32"/>
      <c r="HXJ147" s="32"/>
      <c r="HXK147" s="32"/>
      <c r="HXL147" s="32"/>
      <c r="HXM147" s="32"/>
      <c r="HXN147" s="32"/>
      <c r="HXO147" s="32"/>
      <c r="HXP147" s="32"/>
      <c r="HXQ147" s="32"/>
      <c r="HXR147" s="32"/>
      <c r="HXS147" s="32"/>
      <c r="HXT147" s="32"/>
      <c r="HXU147" s="32"/>
      <c r="HXV147" s="32"/>
      <c r="HXW147" s="32"/>
      <c r="HXX147" s="32"/>
      <c r="HXY147" s="32"/>
      <c r="HXZ147" s="32"/>
      <c r="HYA147" s="31"/>
      <c r="HYB147" s="32"/>
      <c r="HYC147" s="32"/>
      <c r="HYD147" s="32"/>
      <c r="HYE147" s="32"/>
      <c r="HYF147" s="32"/>
      <c r="HYG147" s="32"/>
      <c r="HYH147" s="32"/>
      <c r="HYI147" s="32"/>
      <c r="HYJ147" s="32"/>
      <c r="HYK147" s="32"/>
      <c r="HYL147" s="32"/>
      <c r="HYM147" s="32"/>
      <c r="HYN147" s="32"/>
      <c r="HYO147" s="32"/>
      <c r="HYP147" s="32"/>
      <c r="HYQ147" s="32"/>
      <c r="HYR147" s="32"/>
      <c r="HYS147" s="32"/>
      <c r="HYT147" s="32"/>
      <c r="HYU147" s="32"/>
      <c r="HYV147" s="32"/>
      <c r="HYW147" s="32"/>
      <c r="HYX147" s="32"/>
      <c r="HYY147" s="32"/>
      <c r="HYZ147" s="32"/>
      <c r="HZA147" s="31"/>
      <c r="HZB147" s="32"/>
      <c r="HZC147" s="32"/>
      <c r="HZD147" s="32"/>
      <c r="HZE147" s="32"/>
      <c r="HZF147" s="32"/>
      <c r="HZG147" s="32"/>
      <c r="HZH147" s="32"/>
      <c r="HZI147" s="32"/>
      <c r="HZJ147" s="32"/>
      <c r="HZK147" s="32"/>
      <c r="HZL147" s="32"/>
      <c r="HZM147" s="32"/>
      <c r="HZN147" s="32"/>
      <c r="HZO147" s="32"/>
      <c r="HZP147" s="32"/>
      <c r="HZQ147" s="32"/>
      <c r="HZR147" s="32"/>
      <c r="HZS147" s="32"/>
      <c r="HZT147" s="32"/>
      <c r="HZU147" s="32"/>
      <c r="HZV147" s="32"/>
      <c r="HZW147" s="32"/>
      <c r="HZX147" s="32"/>
      <c r="HZY147" s="32"/>
      <c r="HZZ147" s="32"/>
      <c r="IAA147" s="31"/>
      <c r="IAB147" s="32"/>
      <c r="IAC147" s="32"/>
      <c r="IAD147" s="32"/>
      <c r="IAE147" s="32"/>
      <c r="IAF147" s="32"/>
      <c r="IAG147" s="32"/>
      <c r="IAH147" s="32"/>
      <c r="IAI147" s="32"/>
      <c r="IAJ147" s="32"/>
      <c r="IAK147" s="32"/>
      <c r="IAL147" s="32"/>
      <c r="IAM147" s="32"/>
      <c r="IAN147" s="32"/>
      <c r="IAO147" s="32"/>
      <c r="IAP147" s="32"/>
      <c r="IAQ147" s="32"/>
      <c r="IAR147" s="32"/>
      <c r="IAS147" s="32"/>
      <c r="IAT147" s="32"/>
      <c r="IAU147" s="32"/>
      <c r="IAV147" s="32"/>
      <c r="IAW147" s="32"/>
      <c r="IAX147" s="32"/>
      <c r="IAY147" s="32"/>
      <c r="IAZ147" s="32"/>
      <c r="IBA147" s="31"/>
      <c r="IBB147" s="32"/>
      <c r="IBC147" s="32"/>
      <c r="IBD147" s="32"/>
      <c r="IBE147" s="32"/>
      <c r="IBF147" s="32"/>
      <c r="IBG147" s="32"/>
      <c r="IBH147" s="32"/>
      <c r="IBI147" s="32"/>
      <c r="IBJ147" s="32"/>
      <c r="IBK147" s="32"/>
      <c r="IBL147" s="32"/>
      <c r="IBM147" s="32"/>
      <c r="IBN147" s="32"/>
      <c r="IBO147" s="32"/>
      <c r="IBP147" s="32"/>
      <c r="IBQ147" s="32"/>
      <c r="IBR147" s="32"/>
      <c r="IBS147" s="32"/>
      <c r="IBT147" s="32"/>
      <c r="IBU147" s="32"/>
      <c r="IBV147" s="32"/>
      <c r="IBW147" s="32"/>
      <c r="IBX147" s="32"/>
      <c r="IBY147" s="32"/>
      <c r="IBZ147" s="32"/>
      <c r="ICA147" s="31"/>
      <c r="ICB147" s="32"/>
      <c r="ICC147" s="32"/>
      <c r="ICD147" s="32"/>
      <c r="ICE147" s="32"/>
      <c r="ICF147" s="32"/>
      <c r="ICG147" s="32"/>
      <c r="ICH147" s="32"/>
      <c r="ICI147" s="32"/>
      <c r="ICJ147" s="32"/>
      <c r="ICK147" s="32"/>
      <c r="ICL147" s="32"/>
      <c r="ICM147" s="32"/>
      <c r="ICN147" s="32"/>
      <c r="ICO147" s="32"/>
      <c r="ICP147" s="32"/>
      <c r="ICQ147" s="32"/>
      <c r="ICR147" s="32"/>
      <c r="ICS147" s="32"/>
      <c r="ICT147" s="32"/>
      <c r="ICU147" s="32"/>
      <c r="ICV147" s="32"/>
      <c r="ICW147" s="32"/>
      <c r="ICX147" s="32"/>
      <c r="ICY147" s="32"/>
      <c r="ICZ147" s="32"/>
      <c r="IDA147" s="31"/>
      <c r="IDB147" s="32"/>
      <c r="IDC147" s="32"/>
      <c r="IDD147" s="32"/>
      <c r="IDE147" s="32"/>
      <c r="IDF147" s="32"/>
      <c r="IDG147" s="32"/>
      <c r="IDH147" s="32"/>
      <c r="IDI147" s="32"/>
      <c r="IDJ147" s="32"/>
      <c r="IDK147" s="32"/>
      <c r="IDL147" s="32"/>
      <c r="IDM147" s="32"/>
      <c r="IDN147" s="32"/>
      <c r="IDO147" s="32"/>
      <c r="IDP147" s="32"/>
      <c r="IDQ147" s="32"/>
      <c r="IDR147" s="32"/>
      <c r="IDS147" s="32"/>
      <c r="IDT147" s="32"/>
      <c r="IDU147" s="32"/>
      <c r="IDV147" s="32"/>
      <c r="IDW147" s="32"/>
      <c r="IDX147" s="32"/>
      <c r="IDY147" s="32"/>
      <c r="IDZ147" s="32"/>
      <c r="IEA147" s="31"/>
      <c r="IEB147" s="32"/>
      <c r="IEC147" s="32"/>
      <c r="IED147" s="32"/>
      <c r="IEE147" s="32"/>
      <c r="IEF147" s="32"/>
      <c r="IEG147" s="32"/>
      <c r="IEH147" s="32"/>
      <c r="IEI147" s="32"/>
      <c r="IEJ147" s="32"/>
      <c r="IEK147" s="32"/>
      <c r="IEL147" s="32"/>
      <c r="IEM147" s="32"/>
      <c r="IEN147" s="32"/>
      <c r="IEO147" s="32"/>
      <c r="IEP147" s="32"/>
      <c r="IEQ147" s="32"/>
      <c r="IER147" s="32"/>
      <c r="IES147" s="32"/>
      <c r="IET147" s="32"/>
      <c r="IEU147" s="32"/>
      <c r="IEV147" s="32"/>
      <c r="IEW147" s="32"/>
      <c r="IEX147" s="32"/>
      <c r="IEY147" s="32"/>
      <c r="IEZ147" s="32"/>
      <c r="IFA147" s="31"/>
      <c r="IFB147" s="32"/>
      <c r="IFC147" s="32"/>
      <c r="IFD147" s="32"/>
      <c r="IFE147" s="32"/>
      <c r="IFF147" s="32"/>
      <c r="IFG147" s="32"/>
      <c r="IFH147" s="32"/>
      <c r="IFI147" s="32"/>
      <c r="IFJ147" s="32"/>
      <c r="IFK147" s="32"/>
      <c r="IFL147" s="32"/>
      <c r="IFM147" s="32"/>
      <c r="IFN147" s="32"/>
      <c r="IFO147" s="32"/>
      <c r="IFP147" s="32"/>
      <c r="IFQ147" s="32"/>
      <c r="IFR147" s="32"/>
      <c r="IFS147" s="32"/>
      <c r="IFT147" s="32"/>
      <c r="IFU147" s="32"/>
      <c r="IFV147" s="32"/>
      <c r="IFW147" s="32"/>
      <c r="IFX147" s="32"/>
      <c r="IFY147" s="32"/>
      <c r="IFZ147" s="32"/>
      <c r="IGA147" s="31"/>
      <c r="IGB147" s="32"/>
      <c r="IGC147" s="32"/>
      <c r="IGD147" s="32"/>
      <c r="IGE147" s="32"/>
      <c r="IGF147" s="32"/>
      <c r="IGG147" s="32"/>
      <c r="IGH147" s="32"/>
      <c r="IGI147" s="32"/>
      <c r="IGJ147" s="32"/>
      <c r="IGK147" s="32"/>
      <c r="IGL147" s="32"/>
      <c r="IGM147" s="32"/>
      <c r="IGN147" s="32"/>
      <c r="IGO147" s="32"/>
      <c r="IGP147" s="32"/>
      <c r="IGQ147" s="32"/>
      <c r="IGR147" s="32"/>
      <c r="IGS147" s="32"/>
      <c r="IGT147" s="32"/>
      <c r="IGU147" s="32"/>
      <c r="IGV147" s="32"/>
      <c r="IGW147" s="32"/>
      <c r="IGX147" s="32"/>
      <c r="IGY147" s="32"/>
      <c r="IGZ147" s="32"/>
      <c r="IHA147" s="31"/>
      <c r="IHB147" s="32"/>
      <c r="IHC147" s="32"/>
      <c r="IHD147" s="32"/>
      <c r="IHE147" s="32"/>
      <c r="IHF147" s="32"/>
      <c r="IHG147" s="32"/>
      <c r="IHH147" s="32"/>
      <c r="IHI147" s="32"/>
      <c r="IHJ147" s="32"/>
      <c r="IHK147" s="32"/>
      <c r="IHL147" s="32"/>
      <c r="IHM147" s="32"/>
      <c r="IHN147" s="32"/>
      <c r="IHO147" s="32"/>
      <c r="IHP147" s="32"/>
      <c r="IHQ147" s="32"/>
      <c r="IHR147" s="32"/>
      <c r="IHS147" s="32"/>
      <c r="IHT147" s="32"/>
      <c r="IHU147" s="32"/>
      <c r="IHV147" s="32"/>
      <c r="IHW147" s="32"/>
      <c r="IHX147" s="32"/>
      <c r="IHY147" s="32"/>
      <c r="IHZ147" s="32"/>
      <c r="IIA147" s="31"/>
      <c r="IIB147" s="32"/>
      <c r="IIC147" s="32"/>
      <c r="IID147" s="32"/>
      <c r="IIE147" s="32"/>
      <c r="IIF147" s="32"/>
      <c r="IIG147" s="32"/>
      <c r="IIH147" s="32"/>
      <c r="III147" s="32"/>
      <c r="IIJ147" s="32"/>
      <c r="IIK147" s="32"/>
      <c r="IIL147" s="32"/>
      <c r="IIM147" s="32"/>
      <c r="IIN147" s="32"/>
      <c r="IIO147" s="32"/>
      <c r="IIP147" s="32"/>
      <c r="IIQ147" s="32"/>
      <c r="IIR147" s="32"/>
      <c r="IIS147" s="32"/>
      <c r="IIT147" s="32"/>
      <c r="IIU147" s="32"/>
      <c r="IIV147" s="32"/>
      <c r="IIW147" s="32"/>
      <c r="IIX147" s="32"/>
      <c r="IIY147" s="32"/>
      <c r="IIZ147" s="32"/>
      <c r="IJA147" s="31"/>
      <c r="IJB147" s="32"/>
      <c r="IJC147" s="32"/>
      <c r="IJD147" s="32"/>
      <c r="IJE147" s="32"/>
      <c r="IJF147" s="32"/>
      <c r="IJG147" s="32"/>
      <c r="IJH147" s="32"/>
      <c r="IJI147" s="32"/>
      <c r="IJJ147" s="32"/>
      <c r="IJK147" s="32"/>
      <c r="IJL147" s="32"/>
      <c r="IJM147" s="32"/>
      <c r="IJN147" s="32"/>
      <c r="IJO147" s="32"/>
      <c r="IJP147" s="32"/>
      <c r="IJQ147" s="32"/>
      <c r="IJR147" s="32"/>
      <c r="IJS147" s="32"/>
      <c r="IJT147" s="32"/>
      <c r="IJU147" s="32"/>
      <c r="IJV147" s="32"/>
      <c r="IJW147" s="32"/>
      <c r="IJX147" s="32"/>
      <c r="IJY147" s="32"/>
      <c r="IJZ147" s="32"/>
      <c r="IKA147" s="31"/>
      <c r="IKB147" s="32"/>
      <c r="IKC147" s="32"/>
      <c r="IKD147" s="32"/>
      <c r="IKE147" s="32"/>
      <c r="IKF147" s="32"/>
      <c r="IKG147" s="32"/>
      <c r="IKH147" s="32"/>
      <c r="IKI147" s="32"/>
      <c r="IKJ147" s="32"/>
      <c r="IKK147" s="32"/>
      <c r="IKL147" s="32"/>
      <c r="IKM147" s="32"/>
      <c r="IKN147" s="32"/>
      <c r="IKO147" s="32"/>
      <c r="IKP147" s="32"/>
      <c r="IKQ147" s="32"/>
      <c r="IKR147" s="32"/>
      <c r="IKS147" s="32"/>
      <c r="IKT147" s="32"/>
      <c r="IKU147" s="32"/>
      <c r="IKV147" s="32"/>
      <c r="IKW147" s="32"/>
      <c r="IKX147" s="32"/>
      <c r="IKY147" s="32"/>
      <c r="IKZ147" s="32"/>
      <c r="ILA147" s="31"/>
      <c r="ILB147" s="32"/>
      <c r="ILC147" s="32"/>
      <c r="ILD147" s="32"/>
      <c r="ILE147" s="32"/>
      <c r="ILF147" s="32"/>
      <c r="ILG147" s="32"/>
      <c r="ILH147" s="32"/>
      <c r="ILI147" s="32"/>
      <c r="ILJ147" s="32"/>
      <c r="ILK147" s="32"/>
      <c r="ILL147" s="32"/>
      <c r="ILM147" s="32"/>
      <c r="ILN147" s="32"/>
      <c r="ILO147" s="32"/>
      <c r="ILP147" s="32"/>
      <c r="ILQ147" s="32"/>
      <c r="ILR147" s="32"/>
      <c r="ILS147" s="32"/>
      <c r="ILT147" s="32"/>
      <c r="ILU147" s="32"/>
      <c r="ILV147" s="32"/>
      <c r="ILW147" s="32"/>
      <c r="ILX147" s="32"/>
      <c r="ILY147" s="32"/>
      <c r="ILZ147" s="32"/>
      <c r="IMA147" s="31"/>
      <c r="IMB147" s="32"/>
      <c r="IMC147" s="32"/>
      <c r="IMD147" s="32"/>
      <c r="IME147" s="32"/>
      <c r="IMF147" s="32"/>
      <c r="IMG147" s="32"/>
      <c r="IMH147" s="32"/>
      <c r="IMI147" s="32"/>
      <c r="IMJ147" s="32"/>
      <c r="IMK147" s="32"/>
      <c r="IML147" s="32"/>
      <c r="IMM147" s="32"/>
      <c r="IMN147" s="32"/>
      <c r="IMO147" s="32"/>
      <c r="IMP147" s="32"/>
      <c r="IMQ147" s="32"/>
      <c r="IMR147" s="32"/>
      <c r="IMS147" s="32"/>
      <c r="IMT147" s="32"/>
      <c r="IMU147" s="32"/>
      <c r="IMV147" s="32"/>
      <c r="IMW147" s="32"/>
      <c r="IMX147" s="32"/>
      <c r="IMY147" s="32"/>
      <c r="IMZ147" s="32"/>
      <c r="INA147" s="31"/>
      <c r="INB147" s="32"/>
      <c r="INC147" s="32"/>
      <c r="IND147" s="32"/>
      <c r="INE147" s="32"/>
      <c r="INF147" s="32"/>
      <c r="ING147" s="32"/>
      <c r="INH147" s="32"/>
      <c r="INI147" s="32"/>
      <c r="INJ147" s="32"/>
      <c r="INK147" s="32"/>
      <c r="INL147" s="32"/>
      <c r="INM147" s="32"/>
      <c r="INN147" s="32"/>
      <c r="INO147" s="32"/>
      <c r="INP147" s="32"/>
      <c r="INQ147" s="32"/>
      <c r="INR147" s="32"/>
      <c r="INS147" s="32"/>
      <c r="INT147" s="32"/>
      <c r="INU147" s="32"/>
      <c r="INV147" s="32"/>
      <c r="INW147" s="32"/>
      <c r="INX147" s="32"/>
      <c r="INY147" s="32"/>
      <c r="INZ147" s="32"/>
      <c r="IOA147" s="31"/>
      <c r="IOB147" s="32"/>
      <c r="IOC147" s="32"/>
      <c r="IOD147" s="32"/>
      <c r="IOE147" s="32"/>
      <c r="IOF147" s="32"/>
      <c r="IOG147" s="32"/>
      <c r="IOH147" s="32"/>
      <c r="IOI147" s="32"/>
      <c r="IOJ147" s="32"/>
      <c r="IOK147" s="32"/>
      <c r="IOL147" s="32"/>
      <c r="IOM147" s="32"/>
      <c r="ION147" s="32"/>
      <c r="IOO147" s="32"/>
      <c r="IOP147" s="32"/>
      <c r="IOQ147" s="32"/>
      <c r="IOR147" s="32"/>
      <c r="IOS147" s="32"/>
      <c r="IOT147" s="32"/>
      <c r="IOU147" s="32"/>
      <c r="IOV147" s="32"/>
      <c r="IOW147" s="32"/>
      <c r="IOX147" s="32"/>
      <c r="IOY147" s="32"/>
      <c r="IOZ147" s="32"/>
      <c r="IPA147" s="31"/>
      <c r="IPB147" s="32"/>
      <c r="IPC147" s="32"/>
      <c r="IPD147" s="32"/>
      <c r="IPE147" s="32"/>
      <c r="IPF147" s="32"/>
      <c r="IPG147" s="32"/>
      <c r="IPH147" s="32"/>
      <c r="IPI147" s="32"/>
      <c r="IPJ147" s="32"/>
      <c r="IPK147" s="32"/>
      <c r="IPL147" s="32"/>
      <c r="IPM147" s="32"/>
      <c r="IPN147" s="32"/>
      <c r="IPO147" s="32"/>
      <c r="IPP147" s="32"/>
      <c r="IPQ147" s="32"/>
      <c r="IPR147" s="32"/>
      <c r="IPS147" s="32"/>
      <c r="IPT147" s="32"/>
      <c r="IPU147" s="32"/>
      <c r="IPV147" s="32"/>
      <c r="IPW147" s="32"/>
      <c r="IPX147" s="32"/>
      <c r="IPY147" s="32"/>
      <c r="IPZ147" s="32"/>
      <c r="IQA147" s="31"/>
      <c r="IQB147" s="32"/>
      <c r="IQC147" s="32"/>
      <c r="IQD147" s="32"/>
      <c r="IQE147" s="32"/>
      <c r="IQF147" s="32"/>
      <c r="IQG147" s="32"/>
      <c r="IQH147" s="32"/>
      <c r="IQI147" s="32"/>
      <c r="IQJ147" s="32"/>
      <c r="IQK147" s="32"/>
      <c r="IQL147" s="32"/>
      <c r="IQM147" s="32"/>
      <c r="IQN147" s="32"/>
      <c r="IQO147" s="32"/>
      <c r="IQP147" s="32"/>
      <c r="IQQ147" s="32"/>
      <c r="IQR147" s="32"/>
      <c r="IQS147" s="32"/>
      <c r="IQT147" s="32"/>
      <c r="IQU147" s="32"/>
      <c r="IQV147" s="32"/>
      <c r="IQW147" s="32"/>
      <c r="IQX147" s="32"/>
      <c r="IQY147" s="32"/>
      <c r="IQZ147" s="32"/>
      <c r="IRA147" s="31"/>
      <c r="IRB147" s="32"/>
      <c r="IRC147" s="32"/>
      <c r="IRD147" s="32"/>
      <c r="IRE147" s="32"/>
      <c r="IRF147" s="32"/>
      <c r="IRG147" s="32"/>
      <c r="IRH147" s="32"/>
      <c r="IRI147" s="32"/>
      <c r="IRJ147" s="32"/>
      <c r="IRK147" s="32"/>
      <c r="IRL147" s="32"/>
      <c r="IRM147" s="32"/>
      <c r="IRN147" s="32"/>
      <c r="IRO147" s="32"/>
      <c r="IRP147" s="32"/>
      <c r="IRQ147" s="32"/>
      <c r="IRR147" s="32"/>
      <c r="IRS147" s="32"/>
      <c r="IRT147" s="32"/>
      <c r="IRU147" s="32"/>
      <c r="IRV147" s="32"/>
      <c r="IRW147" s="32"/>
      <c r="IRX147" s="32"/>
      <c r="IRY147" s="32"/>
      <c r="IRZ147" s="32"/>
      <c r="ISA147" s="31"/>
      <c r="ISB147" s="32"/>
      <c r="ISC147" s="32"/>
      <c r="ISD147" s="32"/>
      <c r="ISE147" s="32"/>
      <c r="ISF147" s="32"/>
      <c r="ISG147" s="32"/>
      <c r="ISH147" s="32"/>
      <c r="ISI147" s="32"/>
      <c r="ISJ147" s="32"/>
      <c r="ISK147" s="32"/>
      <c r="ISL147" s="32"/>
      <c r="ISM147" s="32"/>
      <c r="ISN147" s="32"/>
      <c r="ISO147" s="32"/>
      <c r="ISP147" s="32"/>
      <c r="ISQ147" s="32"/>
      <c r="ISR147" s="32"/>
      <c r="ISS147" s="32"/>
      <c r="IST147" s="32"/>
      <c r="ISU147" s="32"/>
      <c r="ISV147" s="32"/>
      <c r="ISW147" s="32"/>
      <c r="ISX147" s="32"/>
      <c r="ISY147" s="32"/>
      <c r="ISZ147" s="32"/>
      <c r="ITA147" s="31"/>
      <c r="ITB147" s="32"/>
      <c r="ITC147" s="32"/>
      <c r="ITD147" s="32"/>
      <c r="ITE147" s="32"/>
      <c r="ITF147" s="32"/>
      <c r="ITG147" s="32"/>
      <c r="ITH147" s="32"/>
      <c r="ITI147" s="32"/>
      <c r="ITJ147" s="32"/>
      <c r="ITK147" s="32"/>
      <c r="ITL147" s="32"/>
      <c r="ITM147" s="32"/>
      <c r="ITN147" s="32"/>
      <c r="ITO147" s="32"/>
      <c r="ITP147" s="32"/>
      <c r="ITQ147" s="32"/>
      <c r="ITR147" s="32"/>
      <c r="ITS147" s="32"/>
      <c r="ITT147" s="32"/>
      <c r="ITU147" s="32"/>
      <c r="ITV147" s="32"/>
      <c r="ITW147" s="32"/>
      <c r="ITX147" s="32"/>
      <c r="ITY147" s="32"/>
      <c r="ITZ147" s="32"/>
      <c r="IUA147" s="31"/>
      <c r="IUB147" s="32"/>
      <c r="IUC147" s="32"/>
      <c r="IUD147" s="32"/>
      <c r="IUE147" s="32"/>
      <c r="IUF147" s="32"/>
      <c r="IUG147" s="32"/>
      <c r="IUH147" s="32"/>
      <c r="IUI147" s="32"/>
      <c r="IUJ147" s="32"/>
      <c r="IUK147" s="32"/>
      <c r="IUL147" s="32"/>
      <c r="IUM147" s="32"/>
      <c r="IUN147" s="32"/>
      <c r="IUO147" s="32"/>
      <c r="IUP147" s="32"/>
      <c r="IUQ147" s="32"/>
      <c r="IUR147" s="32"/>
      <c r="IUS147" s="32"/>
      <c r="IUT147" s="32"/>
      <c r="IUU147" s="32"/>
      <c r="IUV147" s="32"/>
      <c r="IUW147" s="32"/>
      <c r="IUX147" s="32"/>
      <c r="IUY147" s="32"/>
      <c r="IUZ147" s="32"/>
      <c r="IVA147" s="31"/>
      <c r="IVB147" s="32"/>
      <c r="IVC147" s="32"/>
      <c r="IVD147" s="32"/>
      <c r="IVE147" s="32"/>
      <c r="IVF147" s="32"/>
      <c r="IVG147" s="32"/>
      <c r="IVH147" s="32"/>
      <c r="IVI147" s="32"/>
      <c r="IVJ147" s="32"/>
      <c r="IVK147" s="32"/>
      <c r="IVL147" s="32"/>
      <c r="IVM147" s="32"/>
      <c r="IVN147" s="32"/>
      <c r="IVO147" s="32"/>
      <c r="IVP147" s="32"/>
      <c r="IVQ147" s="32"/>
      <c r="IVR147" s="32"/>
      <c r="IVS147" s="32"/>
      <c r="IVT147" s="32"/>
      <c r="IVU147" s="32"/>
      <c r="IVV147" s="32"/>
      <c r="IVW147" s="32"/>
      <c r="IVX147" s="32"/>
      <c r="IVY147" s="32"/>
      <c r="IVZ147" s="32"/>
      <c r="IWA147" s="31"/>
      <c r="IWB147" s="32"/>
      <c r="IWC147" s="32"/>
      <c r="IWD147" s="32"/>
      <c r="IWE147" s="32"/>
      <c r="IWF147" s="32"/>
      <c r="IWG147" s="32"/>
      <c r="IWH147" s="32"/>
      <c r="IWI147" s="32"/>
      <c r="IWJ147" s="32"/>
      <c r="IWK147" s="32"/>
      <c r="IWL147" s="32"/>
      <c r="IWM147" s="32"/>
      <c r="IWN147" s="32"/>
      <c r="IWO147" s="32"/>
      <c r="IWP147" s="32"/>
      <c r="IWQ147" s="32"/>
      <c r="IWR147" s="32"/>
      <c r="IWS147" s="32"/>
      <c r="IWT147" s="32"/>
      <c r="IWU147" s="32"/>
      <c r="IWV147" s="32"/>
      <c r="IWW147" s="32"/>
      <c r="IWX147" s="32"/>
      <c r="IWY147" s="32"/>
      <c r="IWZ147" s="32"/>
      <c r="IXA147" s="31"/>
      <c r="IXB147" s="32"/>
      <c r="IXC147" s="32"/>
      <c r="IXD147" s="32"/>
      <c r="IXE147" s="32"/>
      <c r="IXF147" s="32"/>
      <c r="IXG147" s="32"/>
      <c r="IXH147" s="32"/>
      <c r="IXI147" s="32"/>
      <c r="IXJ147" s="32"/>
      <c r="IXK147" s="32"/>
      <c r="IXL147" s="32"/>
      <c r="IXM147" s="32"/>
      <c r="IXN147" s="32"/>
      <c r="IXO147" s="32"/>
      <c r="IXP147" s="32"/>
      <c r="IXQ147" s="32"/>
      <c r="IXR147" s="32"/>
      <c r="IXS147" s="32"/>
      <c r="IXT147" s="32"/>
      <c r="IXU147" s="32"/>
      <c r="IXV147" s="32"/>
      <c r="IXW147" s="32"/>
      <c r="IXX147" s="32"/>
      <c r="IXY147" s="32"/>
      <c r="IXZ147" s="32"/>
      <c r="IYA147" s="31"/>
      <c r="IYB147" s="32"/>
      <c r="IYC147" s="32"/>
      <c r="IYD147" s="32"/>
      <c r="IYE147" s="32"/>
      <c r="IYF147" s="32"/>
      <c r="IYG147" s="32"/>
      <c r="IYH147" s="32"/>
      <c r="IYI147" s="32"/>
      <c r="IYJ147" s="32"/>
      <c r="IYK147" s="32"/>
      <c r="IYL147" s="32"/>
      <c r="IYM147" s="32"/>
      <c r="IYN147" s="32"/>
      <c r="IYO147" s="32"/>
      <c r="IYP147" s="32"/>
      <c r="IYQ147" s="32"/>
      <c r="IYR147" s="32"/>
      <c r="IYS147" s="32"/>
      <c r="IYT147" s="32"/>
      <c r="IYU147" s="32"/>
      <c r="IYV147" s="32"/>
      <c r="IYW147" s="32"/>
      <c r="IYX147" s="32"/>
      <c r="IYY147" s="32"/>
      <c r="IYZ147" s="32"/>
      <c r="IZA147" s="31"/>
      <c r="IZB147" s="32"/>
      <c r="IZC147" s="32"/>
      <c r="IZD147" s="32"/>
      <c r="IZE147" s="32"/>
      <c r="IZF147" s="32"/>
      <c r="IZG147" s="32"/>
      <c r="IZH147" s="32"/>
      <c r="IZI147" s="32"/>
      <c r="IZJ147" s="32"/>
      <c r="IZK147" s="32"/>
      <c r="IZL147" s="32"/>
      <c r="IZM147" s="32"/>
      <c r="IZN147" s="32"/>
      <c r="IZO147" s="32"/>
      <c r="IZP147" s="32"/>
      <c r="IZQ147" s="32"/>
      <c r="IZR147" s="32"/>
      <c r="IZS147" s="32"/>
      <c r="IZT147" s="32"/>
      <c r="IZU147" s="32"/>
      <c r="IZV147" s="32"/>
      <c r="IZW147" s="32"/>
      <c r="IZX147" s="32"/>
      <c r="IZY147" s="32"/>
      <c r="IZZ147" s="32"/>
      <c r="JAA147" s="31"/>
      <c r="JAB147" s="32"/>
      <c r="JAC147" s="32"/>
      <c r="JAD147" s="32"/>
      <c r="JAE147" s="32"/>
      <c r="JAF147" s="32"/>
      <c r="JAG147" s="32"/>
      <c r="JAH147" s="32"/>
      <c r="JAI147" s="32"/>
      <c r="JAJ147" s="32"/>
      <c r="JAK147" s="32"/>
      <c r="JAL147" s="32"/>
      <c r="JAM147" s="32"/>
      <c r="JAN147" s="32"/>
      <c r="JAO147" s="32"/>
      <c r="JAP147" s="32"/>
      <c r="JAQ147" s="32"/>
      <c r="JAR147" s="32"/>
      <c r="JAS147" s="32"/>
      <c r="JAT147" s="32"/>
      <c r="JAU147" s="32"/>
      <c r="JAV147" s="32"/>
      <c r="JAW147" s="32"/>
      <c r="JAX147" s="32"/>
      <c r="JAY147" s="32"/>
      <c r="JAZ147" s="32"/>
      <c r="JBA147" s="31"/>
      <c r="JBB147" s="32"/>
      <c r="JBC147" s="32"/>
      <c r="JBD147" s="32"/>
      <c r="JBE147" s="32"/>
      <c r="JBF147" s="32"/>
      <c r="JBG147" s="32"/>
      <c r="JBH147" s="32"/>
      <c r="JBI147" s="32"/>
      <c r="JBJ147" s="32"/>
      <c r="JBK147" s="32"/>
      <c r="JBL147" s="32"/>
      <c r="JBM147" s="32"/>
      <c r="JBN147" s="32"/>
      <c r="JBO147" s="32"/>
      <c r="JBP147" s="32"/>
      <c r="JBQ147" s="32"/>
      <c r="JBR147" s="32"/>
      <c r="JBS147" s="32"/>
      <c r="JBT147" s="32"/>
      <c r="JBU147" s="32"/>
      <c r="JBV147" s="32"/>
      <c r="JBW147" s="32"/>
      <c r="JBX147" s="32"/>
      <c r="JBY147" s="32"/>
      <c r="JBZ147" s="32"/>
      <c r="JCA147" s="31"/>
      <c r="JCB147" s="32"/>
      <c r="JCC147" s="32"/>
      <c r="JCD147" s="32"/>
      <c r="JCE147" s="32"/>
      <c r="JCF147" s="32"/>
      <c r="JCG147" s="32"/>
      <c r="JCH147" s="32"/>
      <c r="JCI147" s="32"/>
      <c r="JCJ147" s="32"/>
      <c r="JCK147" s="32"/>
      <c r="JCL147" s="32"/>
      <c r="JCM147" s="32"/>
      <c r="JCN147" s="32"/>
      <c r="JCO147" s="32"/>
      <c r="JCP147" s="32"/>
      <c r="JCQ147" s="32"/>
      <c r="JCR147" s="32"/>
      <c r="JCS147" s="32"/>
      <c r="JCT147" s="32"/>
      <c r="JCU147" s="32"/>
      <c r="JCV147" s="32"/>
      <c r="JCW147" s="32"/>
      <c r="JCX147" s="32"/>
      <c r="JCY147" s="32"/>
      <c r="JCZ147" s="32"/>
      <c r="JDA147" s="31"/>
      <c r="JDB147" s="32"/>
      <c r="JDC147" s="32"/>
      <c r="JDD147" s="32"/>
      <c r="JDE147" s="32"/>
      <c r="JDF147" s="32"/>
      <c r="JDG147" s="32"/>
      <c r="JDH147" s="32"/>
      <c r="JDI147" s="32"/>
      <c r="JDJ147" s="32"/>
      <c r="JDK147" s="32"/>
      <c r="JDL147" s="32"/>
      <c r="JDM147" s="32"/>
      <c r="JDN147" s="32"/>
      <c r="JDO147" s="32"/>
      <c r="JDP147" s="32"/>
      <c r="JDQ147" s="32"/>
      <c r="JDR147" s="32"/>
      <c r="JDS147" s="32"/>
      <c r="JDT147" s="32"/>
      <c r="JDU147" s="32"/>
      <c r="JDV147" s="32"/>
      <c r="JDW147" s="32"/>
      <c r="JDX147" s="32"/>
      <c r="JDY147" s="32"/>
      <c r="JDZ147" s="32"/>
      <c r="JEA147" s="31"/>
      <c r="JEB147" s="32"/>
      <c r="JEC147" s="32"/>
      <c r="JED147" s="32"/>
      <c r="JEE147" s="32"/>
      <c r="JEF147" s="32"/>
      <c r="JEG147" s="32"/>
      <c r="JEH147" s="32"/>
      <c r="JEI147" s="32"/>
      <c r="JEJ147" s="32"/>
      <c r="JEK147" s="32"/>
      <c r="JEL147" s="32"/>
      <c r="JEM147" s="32"/>
      <c r="JEN147" s="32"/>
      <c r="JEO147" s="32"/>
      <c r="JEP147" s="32"/>
      <c r="JEQ147" s="32"/>
      <c r="JER147" s="32"/>
      <c r="JES147" s="32"/>
      <c r="JET147" s="32"/>
      <c r="JEU147" s="32"/>
      <c r="JEV147" s="32"/>
      <c r="JEW147" s="32"/>
      <c r="JEX147" s="32"/>
      <c r="JEY147" s="32"/>
      <c r="JEZ147" s="32"/>
      <c r="JFA147" s="31"/>
      <c r="JFB147" s="32"/>
      <c r="JFC147" s="32"/>
      <c r="JFD147" s="32"/>
      <c r="JFE147" s="32"/>
      <c r="JFF147" s="32"/>
      <c r="JFG147" s="32"/>
      <c r="JFH147" s="32"/>
      <c r="JFI147" s="32"/>
      <c r="JFJ147" s="32"/>
      <c r="JFK147" s="32"/>
      <c r="JFL147" s="32"/>
      <c r="JFM147" s="32"/>
      <c r="JFN147" s="32"/>
      <c r="JFO147" s="32"/>
      <c r="JFP147" s="32"/>
      <c r="JFQ147" s="32"/>
      <c r="JFR147" s="32"/>
      <c r="JFS147" s="32"/>
      <c r="JFT147" s="32"/>
      <c r="JFU147" s="32"/>
      <c r="JFV147" s="32"/>
      <c r="JFW147" s="32"/>
      <c r="JFX147" s="32"/>
      <c r="JFY147" s="32"/>
      <c r="JFZ147" s="32"/>
      <c r="JGA147" s="31"/>
      <c r="JGB147" s="32"/>
      <c r="JGC147" s="32"/>
      <c r="JGD147" s="32"/>
      <c r="JGE147" s="32"/>
      <c r="JGF147" s="32"/>
      <c r="JGG147" s="32"/>
      <c r="JGH147" s="32"/>
      <c r="JGI147" s="32"/>
      <c r="JGJ147" s="32"/>
      <c r="JGK147" s="32"/>
      <c r="JGL147" s="32"/>
      <c r="JGM147" s="32"/>
      <c r="JGN147" s="32"/>
      <c r="JGO147" s="32"/>
      <c r="JGP147" s="32"/>
      <c r="JGQ147" s="32"/>
      <c r="JGR147" s="32"/>
      <c r="JGS147" s="32"/>
      <c r="JGT147" s="32"/>
      <c r="JGU147" s="32"/>
      <c r="JGV147" s="32"/>
      <c r="JGW147" s="32"/>
      <c r="JGX147" s="32"/>
      <c r="JGY147" s="32"/>
      <c r="JGZ147" s="32"/>
      <c r="JHA147" s="31"/>
      <c r="JHB147" s="32"/>
      <c r="JHC147" s="32"/>
      <c r="JHD147" s="32"/>
      <c r="JHE147" s="32"/>
      <c r="JHF147" s="32"/>
      <c r="JHG147" s="32"/>
      <c r="JHH147" s="32"/>
      <c r="JHI147" s="32"/>
      <c r="JHJ147" s="32"/>
      <c r="JHK147" s="32"/>
      <c r="JHL147" s="32"/>
      <c r="JHM147" s="32"/>
      <c r="JHN147" s="32"/>
      <c r="JHO147" s="32"/>
      <c r="JHP147" s="32"/>
      <c r="JHQ147" s="32"/>
      <c r="JHR147" s="32"/>
      <c r="JHS147" s="32"/>
      <c r="JHT147" s="32"/>
      <c r="JHU147" s="32"/>
      <c r="JHV147" s="32"/>
      <c r="JHW147" s="32"/>
      <c r="JHX147" s="32"/>
      <c r="JHY147" s="32"/>
      <c r="JHZ147" s="32"/>
      <c r="JIA147" s="31"/>
      <c r="JIB147" s="32"/>
      <c r="JIC147" s="32"/>
      <c r="JID147" s="32"/>
      <c r="JIE147" s="32"/>
      <c r="JIF147" s="32"/>
      <c r="JIG147" s="32"/>
      <c r="JIH147" s="32"/>
      <c r="JII147" s="32"/>
      <c r="JIJ147" s="32"/>
      <c r="JIK147" s="32"/>
      <c r="JIL147" s="32"/>
      <c r="JIM147" s="32"/>
      <c r="JIN147" s="32"/>
      <c r="JIO147" s="32"/>
      <c r="JIP147" s="32"/>
      <c r="JIQ147" s="32"/>
      <c r="JIR147" s="32"/>
      <c r="JIS147" s="32"/>
      <c r="JIT147" s="32"/>
      <c r="JIU147" s="32"/>
      <c r="JIV147" s="32"/>
      <c r="JIW147" s="32"/>
      <c r="JIX147" s="32"/>
      <c r="JIY147" s="32"/>
      <c r="JIZ147" s="32"/>
      <c r="JJA147" s="31"/>
      <c r="JJB147" s="32"/>
      <c r="JJC147" s="32"/>
      <c r="JJD147" s="32"/>
      <c r="JJE147" s="32"/>
      <c r="JJF147" s="32"/>
      <c r="JJG147" s="32"/>
      <c r="JJH147" s="32"/>
      <c r="JJI147" s="32"/>
      <c r="JJJ147" s="32"/>
      <c r="JJK147" s="32"/>
      <c r="JJL147" s="32"/>
      <c r="JJM147" s="32"/>
      <c r="JJN147" s="32"/>
      <c r="JJO147" s="32"/>
      <c r="JJP147" s="32"/>
      <c r="JJQ147" s="32"/>
      <c r="JJR147" s="32"/>
      <c r="JJS147" s="32"/>
      <c r="JJT147" s="32"/>
      <c r="JJU147" s="32"/>
      <c r="JJV147" s="32"/>
      <c r="JJW147" s="32"/>
      <c r="JJX147" s="32"/>
      <c r="JJY147" s="32"/>
      <c r="JJZ147" s="32"/>
      <c r="JKA147" s="31"/>
      <c r="JKB147" s="32"/>
      <c r="JKC147" s="32"/>
      <c r="JKD147" s="32"/>
      <c r="JKE147" s="32"/>
      <c r="JKF147" s="32"/>
      <c r="JKG147" s="32"/>
      <c r="JKH147" s="32"/>
      <c r="JKI147" s="32"/>
      <c r="JKJ147" s="32"/>
      <c r="JKK147" s="32"/>
      <c r="JKL147" s="32"/>
      <c r="JKM147" s="32"/>
      <c r="JKN147" s="32"/>
      <c r="JKO147" s="32"/>
      <c r="JKP147" s="32"/>
      <c r="JKQ147" s="32"/>
      <c r="JKR147" s="32"/>
      <c r="JKS147" s="32"/>
      <c r="JKT147" s="32"/>
      <c r="JKU147" s="32"/>
      <c r="JKV147" s="32"/>
      <c r="JKW147" s="32"/>
      <c r="JKX147" s="32"/>
      <c r="JKY147" s="32"/>
      <c r="JKZ147" s="32"/>
      <c r="JLA147" s="31"/>
      <c r="JLB147" s="32"/>
      <c r="JLC147" s="32"/>
      <c r="JLD147" s="32"/>
      <c r="JLE147" s="32"/>
      <c r="JLF147" s="32"/>
      <c r="JLG147" s="32"/>
      <c r="JLH147" s="32"/>
      <c r="JLI147" s="32"/>
      <c r="JLJ147" s="32"/>
      <c r="JLK147" s="32"/>
      <c r="JLL147" s="32"/>
      <c r="JLM147" s="32"/>
      <c r="JLN147" s="32"/>
      <c r="JLO147" s="32"/>
      <c r="JLP147" s="32"/>
      <c r="JLQ147" s="32"/>
      <c r="JLR147" s="32"/>
      <c r="JLS147" s="32"/>
      <c r="JLT147" s="32"/>
      <c r="JLU147" s="32"/>
      <c r="JLV147" s="32"/>
      <c r="JLW147" s="32"/>
      <c r="JLX147" s="32"/>
      <c r="JLY147" s="32"/>
      <c r="JLZ147" s="32"/>
      <c r="JMA147" s="31"/>
      <c r="JMB147" s="32"/>
      <c r="JMC147" s="32"/>
      <c r="JMD147" s="32"/>
      <c r="JME147" s="32"/>
      <c r="JMF147" s="32"/>
      <c r="JMG147" s="32"/>
      <c r="JMH147" s="32"/>
      <c r="JMI147" s="32"/>
      <c r="JMJ147" s="32"/>
      <c r="JMK147" s="32"/>
      <c r="JML147" s="32"/>
      <c r="JMM147" s="32"/>
      <c r="JMN147" s="32"/>
      <c r="JMO147" s="32"/>
      <c r="JMP147" s="32"/>
      <c r="JMQ147" s="32"/>
      <c r="JMR147" s="32"/>
      <c r="JMS147" s="32"/>
      <c r="JMT147" s="32"/>
      <c r="JMU147" s="32"/>
      <c r="JMV147" s="32"/>
      <c r="JMW147" s="32"/>
      <c r="JMX147" s="32"/>
      <c r="JMY147" s="32"/>
      <c r="JMZ147" s="32"/>
      <c r="JNA147" s="31"/>
      <c r="JNB147" s="32"/>
      <c r="JNC147" s="32"/>
      <c r="JND147" s="32"/>
      <c r="JNE147" s="32"/>
      <c r="JNF147" s="32"/>
      <c r="JNG147" s="32"/>
      <c r="JNH147" s="32"/>
      <c r="JNI147" s="32"/>
      <c r="JNJ147" s="32"/>
      <c r="JNK147" s="32"/>
      <c r="JNL147" s="32"/>
      <c r="JNM147" s="32"/>
      <c r="JNN147" s="32"/>
      <c r="JNO147" s="32"/>
      <c r="JNP147" s="32"/>
      <c r="JNQ147" s="32"/>
      <c r="JNR147" s="32"/>
      <c r="JNS147" s="32"/>
      <c r="JNT147" s="32"/>
      <c r="JNU147" s="32"/>
      <c r="JNV147" s="32"/>
      <c r="JNW147" s="32"/>
      <c r="JNX147" s="32"/>
      <c r="JNY147" s="32"/>
      <c r="JNZ147" s="32"/>
      <c r="JOA147" s="31"/>
      <c r="JOB147" s="32"/>
      <c r="JOC147" s="32"/>
      <c r="JOD147" s="32"/>
      <c r="JOE147" s="32"/>
      <c r="JOF147" s="32"/>
      <c r="JOG147" s="32"/>
      <c r="JOH147" s="32"/>
      <c r="JOI147" s="32"/>
      <c r="JOJ147" s="32"/>
      <c r="JOK147" s="32"/>
      <c r="JOL147" s="32"/>
      <c r="JOM147" s="32"/>
      <c r="JON147" s="32"/>
      <c r="JOO147" s="32"/>
      <c r="JOP147" s="32"/>
      <c r="JOQ147" s="32"/>
      <c r="JOR147" s="32"/>
      <c r="JOS147" s="32"/>
      <c r="JOT147" s="32"/>
      <c r="JOU147" s="32"/>
      <c r="JOV147" s="32"/>
      <c r="JOW147" s="32"/>
      <c r="JOX147" s="32"/>
      <c r="JOY147" s="32"/>
      <c r="JOZ147" s="32"/>
      <c r="JPA147" s="31"/>
      <c r="JPB147" s="32"/>
      <c r="JPC147" s="32"/>
      <c r="JPD147" s="32"/>
      <c r="JPE147" s="32"/>
      <c r="JPF147" s="32"/>
      <c r="JPG147" s="32"/>
      <c r="JPH147" s="32"/>
      <c r="JPI147" s="32"/>
      <c r="JPJ147" s="32"/>
      <c r="JPK147" s="32"/>
      <c r="JPL147" s="32"/>
      <c r="JPM147" s="32"/>
      <c r="JPN147" s="32"/>
      <c r="JPO147" s="32"/>
      <c r="JPP147" s="32"/>
      <c r="JPQ147" s="32"/>
      <c r="JPR147" s="32"/>
      <c r="JPS147" s="32"/>
      <c r="JPT147" s="32"/>
      <c r="JPU147" s="32"/>
      <c r="JPV147" s="32"/>
      <c r="JPW147" s="32"/>
      <c r="JPX147" s="32"/>
      <c r="JPY147" s="32"/>
      <c r="JPZ147" s="32"/>
      <c r="JQA147" s="31"/>
      <c r="JQB147" s="32"/>
      <c r="JQC147" s="32"/>
      <c r="JQD147" s="32"/>
      <c r="JQE147" s="32"/>
      <c r="JQF147" s="32"/>
      <c r="JQG147" s="32"/>
      <c r="JQH147" s="32"/>
      <c r="JQI147" s="32"/>
      <c r="JQJ147" s="32"/>
      <c r="JQK147" s="32"/>
      <c r="JQL147" s="32"/>
      <c r="JQM147" s="32"/>
      <c r="JQN147" s="32"/>
      <c r="JQO147" s="32"/>
      <c r="JQP147" s="32"/>
      <c r="JQQ147" s="32"/>
      <c r="JQR147" s="32"/>
      <c r="JQS147" s="32"/>
      <c r="JQT147" s="32"/>
      <c r="JQU147" s="32"/>
      <c r="JQV147" s="32"/>
      <c r="JQW147" s="32"/>
      <c r="JQX147" s="32"/>
      <c r="JQY147" s="32"/>
      <c r="JQZ147" s="32"/>
      <c r="JRA147" s="31"/>
      <c r="JRB147" s="32"/>
      <c r="JRC147" s="32"/>
      <c r="JRD147" s="32"/>
      <c r="JRE147" s="32"/>
      <c r="JRF147" s="32"/>
      <c r="JRG147" s="32"/>
      <c r="JRH147" s="32"/>
      <c r="JRI147" s="32"/>
      <c r="JRJ147" s="32"/>
      <c r="JRK147" s="32"/>
      <c r="JRL147" s="32"/>
      <c r="JRM147" s="32"/>
      <c r="JRN147" s="32"/>
      <c r="JRO147" s="32"/>
      <c r="JRP147" s="32"/>
      <c r="JRQ147" s="32"/>
      <c r="JRR147" s="32"/>
      <c r="JRS147" s="32"/>
      <c r="JRT147" s="32"/>
      <c r="JRU147" s="32"/>
      <c r="JRV147" s="32"/>
      <c r="JRW147" s="32"/>
      <c r="JRX147" s="32"/>
      <c r="JRY147" s="32"/>
      <c r="JRZ147" s="32"/>
      <c r="JSA147" s="31"/>
      <c r="JSB147" s="32"/>
      <c r="JSC147" s="32"/>
      <c r="JSD147" s="32"/>
      <c r="JSE147" s="32"/>
      <c r="JSF147" s="32"/>
      <c r="JSG147" s="32"/>
      <c r="JSH147" s="32"/>
      <c r="JSI147" s="32"/>
      <c r="JSJ147" s="32"/>
      <c r="JSK147" s="32"/>
      <c r="JSL147" s="32"/>
      <c r="JSM147" s="32"/>
      <c r="JSN147" s="32"/>
      <c r="JSO147" s="32"/>
      <c r="JSP147" s="32"/>
      <c r="JSQ147" s="32"/>
      <c r="JSR147" s="32"/>
      <c r="JSS147" s="32"/>
      <c r="JST147" s="32"/>
      <c r="JSU147" s="32"/>
      <c r="JSV147" s="32"/>
      <c r="JSW147" s="32"/>
      <c r="JSX147" s="32"/>
      <c r="JSY147" s="32"/>
      <c r="JSZ147" s="32"/>
      <c r="JTA147" s="31"/>
      <c r="JTB147" s="32"/>
      <c r="JTC147" s="32"/>
      <c r="JTD147" s="32"/>
      <c r="JTE147" s="32"/>
      <c r="JTF147" s="32"/>
      <c r="JTG147" s="32"/>
      <c r="JTH147" s="32"/>
      <c r="JTI147" s="32"/>
      <c r="JTJ147" s="32"/>
      <c r="JTK147" s="32"/>
      <c r="JTL147" s="32"/>
      <c r="JTM147" s="32"/>
      <c r="JTN147" s="32"/>
      <c r="JTO147" s="32"/>
      <c r="JTP147" s="32"/>
      <c r="JTQ147" s="32"/>
      <c r="JTR147" s="32"/>
      <c r="JTS147" s="32"/>
      <c r="JTT147" s="32"/>
      <c r="JTU147" s="32"/>
      <c r="JTV147" s="32"/>
      <c r="JTW147" s="32"/>
      <c r="JTX147" s="32"/>
      <c r="JTY147" s="32"/>
      <c r="JTZ147" s="32"/>
      <c r="JUA147" s="31"/>
      <c r="JUB147" s="32"/>
      <c r="JUC147" s="32"/>
      <c r="JUD147" s="32"/>
      <c r="JUE147" s="32"/>
      <c r="JUF147" s="32"/>
      <c r="JUG147" s="32"/>
      <c r="JUH147" s="32"/>
      <c r="JUI147" s="32"/>
      <c r="JUJ147" s="32"/>
      <c r="JUK147" s="32"/>
      <c r="JUL147" s="32"/>
      <c r="JUM147" s="32"/>
      <c r="JUN147" s="32"/>
      <c r="JUO147" s="32"/>
      <c r="JUP147" s="32"/>
      <c r="JUQ147" s="32"/>
      <c r="JUR147" s="32"/>
      <c r="JUS147" s="32"/>
      <c r="JUT147" s="32"/>
      <c r="JUU147" s="32"/>
      <c r="JUV147" s="32"/>
      <c r="JUW147" s="32"/>
      <c r="JUX147" s="32"/>
      <c r="JUY147" s="32"/>
      <c r="JUZ147" s="32"/>
      <c r="JVA147" s="31"/>
      <c r="JVB147" s="32"/>
      <c r="JVC147" s="32"/>
      <c r="JVD147" s="32"/>
      <c r="JVE147" s="32"/>
      <c r="JVF147" s="32"/>
      <c r="JVG147" s="32"/>
      <c r="JVH147" s="32"/>
      <c r="JVI147" s="32"/>
      <c r="JVJ147" s="32"/>
      <c r="JVK147" s="32"/>
      <c r="JVL147" s="32"/>
      <c r="JVM147" s="32"/>
      <c r="JVN147" s="32"/>
      <c r="JVO147" s="32"/>
      <c r="JVP147" s="32"/>
      <c r="JVQ147" s="32"/>
      <c r="JVR147" s="32"/>
      <c r="JVS147" s="32"/>
      <c r="JVT147" s="32"/>
      <c r="JVU147" s="32"/>
      <c r="JVV147" s="32"/>
      <c r="JVW147" s="32"/>
      <c r="JVX147" s="32"/>
      <c r="JVY147" s="32"/>
      <c r="JVZ147" s="32"/>
      <c r="JWA147" s="31"/>
      <c r="JWB147" s="32"/>
      <c r="JWC147" s="32"/>
      <c r="JWD147" s="32"/>
      <c r="JWE147" s="32"/>
      <c r="JWF147" s="32"/>
      <c r="JWG147" s="32"/>
      <c r="JWH147" s="32"/>
      <c r="JWI147" s="32"/>
      <c r="JWJ147" s="32"/>
      <c r="JWK147" s="32"/>
      <c r="JWL147" s="32"/>
      <c r="JWM147" s="32"/>
      <c r="JWN147" s="32"/>
      <c r="JWO147" s="32"/>
      <c r="JWP147" s="32"/>
      <c r="JWQ147" s="32"/>
      <c r="JWR147" s="32"/>
      <c r="JWS147" s="32"/>
      <c r="JWT147" s="32"/>
      <c r="JWU147" s="32"/>
      <c r="JWV147" s="32"/>
      <c r="JWW147" s="32"/>
      <c r="JWX147" s="32"/>
      <c r="JWY147" s="32"/>
      <c r="JWZ147" s="32"/>
      <c r="JXA147" s="31"/>
      <c r="JXB147" s="32"/>
      <c r="JXC147" s="32"/>
      <c r="JXD147" s="32"/>
      <c r="JXE147" s="32"/>
      <c r="JXF147" s="32"/>
      <c r="JXG147" s="32"/>
      <c r="JXH147" s="32"/>
      <c r="JXI147" s="32"/>
      <c r="JXJ147" s="32"/>
      <c r="JXK147" s="32"/>
      <c r="JXL147" s="32"/>
      <c r="JXM147" s="32"/>
      <c r="JXN147" s="32"/>
      <c r="JXO147" s="32"/>
      <c r="JXP147" s="32"/>
      <c r="JXQ147" s="32"/>
      <c r="JXR147" s="32"/>
      <c r="JXS147" s="32"/>
      <c r="JXT147" s="32"/>
      <c r="JXU147" s="32"/>
      <c r="JXV147" s="32"/>
      <c r="JXW147" s="32"/>
      <c r="JXX147" s="32"/>
      <c r="JXY147" s="32"/>
      <c r="JXZ147" s="32"/>
      <c r="JYA147" s="31"/>
      <c r="JYB147" s="32"/>
      <c r="JYC147" s="32"/>
      <c r="JYD147" s="32"/>
      <c r="JYE147" s="32"/>
      <c r="JYF147" s="32"/>
      <c r="JYG147" s="32"/>
      <c r="JYH147" s="32"/>
      <c r="JYI147" s="32"/>
      <c r="JYJ147" s="32"/>
      <c r="JYK147" s="32"/>
      <c r="JYL147" s="32"/>
      <c r="JYM147" s="32"/>
      <c r="JYN147" s="32"/>
      <c r="JYO147" s="32"/>
      <c r="JYP147" s="32"/>
      <c r="JYQ147" s="32"/>
      <c r="JYR147" s="32"/>
      <c r="JYS147" s="32"/>
      <c r="JYT147" s="32"/>
      <c r="JYU147" s="32"/>
      <c r="JYV147" s="32"/>
      <c r="JYW147" s="32"/>
      <c r="JYX147" s="32"/>
      <c r="JYY147" s="32"/>
      <c r="JYZ147" s="32"/>
      <c r="JZA147" s="31"/>
      <c r="JZB147" s="32"/>
      <c r="JZC147" s="32"/>
      <c r="JZD147" s="32"/>
      <c r="JZE147" s="32"/>
      <c r="JZF147" s="32"/>
      <c r="JZG147" s="32"/>
      <c r="JZH147" s="32"/>
      <c r="JZI147" s="32"/>
      <c r="JZJ147" s="32"/>
      <c r="JZK147" s="32"/>
      <c r="JZL147" s="32"/>
      <c r="JZM147" s="32"/>
      <c r="JZN147" s="32"/>
      <c r="JZO147" s="32"/>
      <c r="JZP147" s="32"/>
      <c r="JZQ147" s="32"/>
      <c r="JZR147" s="32"/>
      <c r="JZS147" s="32"/>
      <c r="JZT147" s="32"/>
      <c r="JZU147" s="32"/>
      <c r="JZV147" s="32"/>
      <c r="JZW147" s="32"/>
      <c r="JZX147" s="32"/>
      <c r="JZY147" s="32"/>
      <c r="JZZ147" s="32"/>
      <c r="KAA147" s="31"/>
      <c r="KAB147" s="32"/>
      <c r="KAC147" s="32"/>
      <c r="KAD147" s="32"/>
      <c r="KAE147" s="32"/>
      <c r="KAF147" s="32"/>
      <c r="KAG147" s="32"/>
      <c r="KAH147" s="32"/>
      <c r="KAI147" s="32"/>
      <c r="KAJ147" s="32"/>
      <c r="KAK147" s="32"/>
      <c r="KAL147" s="32"/>
      <c r="KAM147" s="32"/>
      <c r="KAN147" s="32"/>
      <c r="KAO147" s="32"/>
      <c r="KAP147" s="32"/>
      <c r="KAQ147" s="32"/>
      <c r="KAR147" s="32"/>
      <c r="KAS147" s="32"/>
      <c r="KAT147" s="32"/>
      <c r="KAU147" s="32"/>
      <c r="KAV147" s="32"/>
      <c r="KAW147" s="32"/>
      <c r="KAX147" s="32"/>
      <c r="KAY147" s="32"/>
      <c r="KAZ147" s="32"/>
      <c r="KBA147" s="31"/>
      <c r="KBB147" s="32"/>
      <c r="KBC147" s="32"/>
      <c r="KBD147" s="32"/>
      <c r="KBE147" s="32"/>
      <c r="KBF147" s="32"/>
      <c r="KBG147" s="32"/>
      <c r="KBH147" s="32"/>
      <c r="KBI147" s="32"/>
      <c r="KBJ147" s="32"/>
      <c r="KBK147" s="32"/>
      <c r="KBL147" s="32"/>
      <c r="KBM147" s="32"/>
      <c r="KBN147" s="32"/>
      <c r="KBO147" s="32"/>
      <c r="KBP147" s="32"/>
      <c r="KBQ147" s="32"/>
      <c r="KBR147" s="32"/>
      <c r="KBS147" s="32"/>
      <c r="KBT147" s="32"/>
      <c r="KBU147" s="32"/>
      <c r="KBV147" s="32"/>
      <c r="KBW147" s="32"/>
      <c r="KBX147" s="32"/>
      <c r="KBY147" s="32"/>
      <c r="KBZ147" s="32"/>
      <c r="KCA147" s="31"/>
      <c r="KCB147" s="32"/>
      <c r="KCC147" s="32"/>
      <c r="KCD147" s="32"/>
      <c r="KCE147" s="32"/>
      <c r="KCF147" s="32"/>
      <c r="KCG147" s="32"/>
      <c r="KCH147" s="32"/>
      <c r="KCI147" s="32"/>
      <c r="KCJ147" s="32"/>
      <c r="KCK147" s="32"/>
      <c r="KCL147" s="32"/>
      <c r="KCM147" s="32"/>
      <c r="KCN147" s="32"/>
      <c r="KCO147" s="32"/>
      <c r="KCP147" s="32"/>
      <c r="KCQ147" s="32"/>
      <c r="KCR147" s="32"/>
      <c r="KCS147" s="32"/>
      <c r="KCT147" s="32"/>
      <c r="KCU147" s="32"/>
      <c r="KCV147" s="32"/>
      <c r="KCW147" s="32"/>
      <c r="KCX147" s="32"/>
      <c r="KCY147" s="32"/>
      <c r="KCZ147" s="32"/>
      <c r="KDA147" s="31"/>
      <c r="KDB147" s="32"/>
      <c r="KDC147" s="32"/>
      <c r="KDD147" s="32"/>
      <c r="KDE147" s="32"/>
      <c r="KDF147" s="32"/>
      <c r="KDG147" s="32"/>
      <c r="KDH147" s="32"/>
      <c r="KDI147" s="32"/>
      <c r="KDJ147" s="32"/>
      <c r="KDK147" s="32"/>
      <c r="KDL147" s="32"/>
      <c r="KDM147" s="32"/>
      <c r="KDN147" s="32"/>
      <c r="KDO147" s="32"/>
      <c r="KDP147" s="32"/>
      <c r="KDQ147" s="32"/>
      <c r="KDR147" s="32"/>
      <c r="KDS147" s="32"/>
      <c r="KDT147" s="32"/>
      <c r="KDU147" s="32"/>
      <c r="KDV147" s="32"/>
      <c r="KDW147" s="32"/>
      <c r="KDX147" s="32"/>
      <c r="KDY147" s="32"/>
      <c r="KDZ147" s="32"/>
      <c r="KEA147" s="31"/>
      <c r="KEB147" s="32"/>
      <c r="KEC147" s="32"/>
      <c r="KED147" s="32"/>
      <c r="KEE147" s="32"/>
      <c r="KEF147" s="32"/>
      <c r="KEG147" s="32"/>
      <c r="KEH147" s="32"/>
      <c r="KEI147" s="32"/>
      <c r="KEJ147" s="32"/>
      <c r="KEK147" s="32"/>
      <c r="KEL147" s="32"/>
      <c r="KEM147" s="32"/>
      <c r="KEN147" s="32"/>
      <c r="KEO147" s="32"/>
      <c r="KEP147" s="32"/>
      <c r="KEQ147" s="32"/>
      <c r="KER147" s="32"/>
      <c r="KES147" s="32"/>
      <c r="KET147" s="32"/>
      <c r="KEU147" s="32"/>
      <c r="KEV147" s="32"/>
      <c r="KEW147" s="32"/>
      <c r="KEX147" s="32"/>
      <c r="KEY147" s="32"/>
      <c r="KEZ147" s="32"/>
      <c r="KFA147" s="31"/>
      <c r="KFB147" s="32"/>
      <c r="KFC147" s="32"/>
      <c r="KFD147" s="32"/>
      <c r="KFE147" s="32"/>
      <c r="KFF147" s="32"/>
      <c r="KFG147" s="32"/>
      <c r="KFH147" s="32"/>
      <c r="KFI147" s="32"/>
      <c r="KFJ147" s="32"/>
      <c r="KFK147" s="32"/>
      <c r="KFL147" s="32"/>
      <c r="KFM147" s="32"/>
      <c r="KFN147" s="32"/>
      <c r="KFO147" s="32"/>
      <c r="KFP147" s="32"/>
      <c r="KFQ147" s="32"/>
      <c r="KFR147" s="32"/>
      <c r="KFS147" s="32"/>
      <c r="KFT147" s="32"/>
      <c r="KFU147" s="32"/>
      <c r="KFV147" s="32"/>
      <c r="KFW147" s="32"/>
      <c r="KFX147" s="32"/>
      <c r="KFY147" s="32"/>
      <c r="KFZ147" s="32"/>
      <c r="KGA147" s="31"/>
      <c r="KGB147" s="32"/>
      <c r="KGC147" s="32"/>
      <c r="KGD147" s="32"/>
      <c r="KGE147" s="32"/>
      <c r="KGF147" s="32"/>
      <c r="KGG147" s="32"/>
      <c r="KGH147" s="32"/>
      <c r="KGI147" s="32"/>
      <c r="KGJ147" s="32"/>
      <c r="KGK147" s="32"/>
      <c r="KGL147" s="32"/>
      <c r="KGM147" s="32"/>
      <c r="KGN147" s="32"/>
      <c r="KGO147" s="32"/>
      <c r="KGP147" s="32"/>
      <c r="KGQ147" s="32"/>
      <c r="KGR147" s="32"/>
      <c r="KGS147" s="32"/>
      <c r="KGT147" s="32"/>
      <c r="KGU147" s="32"/>
      <c r="KGV147" s="32"/>
      <c r="KGW147" s="32"/>
      <c r="KGX147" s="32"/>
      <c r="KGY147" s="32"/>
      <c r="KGZ147" s="32"/>
      <c r="KHA147" s="31"/>
      <c r="KHB147" s="32"/>
      <c r="KHC147" s="32"/>
      <c r="KHD147" s="32"/>
      <c r="KHE147" s="32"/>
      <c r="KHF147" s="32"/>
      <c r="KHG147" s="32"/>
      <c r="KHH147" s="32"/>
      <c r="KHI147" s="32"/>
      <c r="KHJ147" s="32"/>
      <c r="KHK147" s="32"/>
      <c r="KHL147" s="32"/>
      <c r="KHM147" s="32"/>
      <c r="KHN147" s="32"/>
      <c r="KHO147" s="32"/>
      <c r="KHP147" s="32"/>
      <c r="KHQ147" s="32"/>
      <c r="KHR147" s="32"/>
      <c r="KHS147" s="32"/>
      <c r="KHT147" s="32"/>
      <c r="KHU147" s="32"/>
      <c r="KHV147" s="32"/>
      <c r="KHW147" s="32"/>
      <c r="KHX147" s="32"/>
      <c r="KHY147" s="32"/>
      <c r="KHZ147" s="32"/>
      <c r="KIA147" s="31"/>
      <c r="KIB147" s="32"/>
      <c r="KIC147" s="32"/>
      <c r="KID147" s="32"/>
      <c r="KIE147" s="32"/>
      <c r="KIF147" s="32"/>
      <c r="KIG147" s="32"/>
      <c r="KIH147" s="32"/>
      <c r="KII147" s="32"/>
      <c r="KIJ147" s="32"/>
      <c r="KIK147" s="32"/>
      <c r="KIL147" s="32"/>
      <c r="KIM147" s="32"/>
      <c r="KIN147" s="32"/>
      <c r="KIO147" s="32"/>
      <c r="KIP147" s="32"/>
      <c r="KIQ147" s="32"/>
      <c r="KIR147" s="32"/>
      <c r="KIS147" s="32"/>
      <c r="KIT147" s="32"/>
      <c r="KIU147" s="32"/>
      <c r="KIV147" s="32"/>
      <c r="KIW147" s="32"/>
      <c r="KIX147" s="32"/>
      <c r="KIY147" s="32"/>
      <c r="KIZ147" s="32"/>
      <c r="KJA147" s="31"/>
      <c r="KJB147" s="32"/>
      <c r="KJC147" s="32"/>
      <c r="KJD147" s="32"/>
      <c r="KJE147" s="32"/>
      <c r="KJF147" s="32"/>
      <c r="KJG147" s="32"/>
      <c r="KJH147" s="32"/>
      <c r="KJI147" s="32"/>
      <c r="KJJ147" s="32"/>
      <c r="KJK147" s="32"/>
      <c r="KJL147" s="32"/>
      <c r="KJM147" s="32"/>
      <c r="KJN147" s="32"/>
      <c r="KJO147" s="32"/>
      <c r="KJP147" s="32"/>
      <c r="KJQ147" s="32"/>
      <c r="KJR147" s="32"/>
      <c r="KJS147" s="32"/>
      <c r="KJT147" s="32"/>
      <c r="KJU147" s="32"/>
      <c r="KJV147" s="32"/>
      <c r="KJW147" s="32"/>
      <c r="KJX147" s="32"/>
      <c r="KJY147" s="32"/>
      <c r="KJZ147" s="32"/>
      <c r="KKA147" s="31"/>
      <c r="KKB147" s="32"/>
      <c r="KKC147" s="32"/>
      <c r="KKD147" s="32"/>
      <c r="KKE147" s="32"/>
      <c r="KKF147" s="32"/>
      <c r="KKG147" s="32"/>
      <c r="KKH147" s="32"/>
      <c r="KKI147" s="32"/>
      <c r="KKJ147" s="32"/>
      <c r="KKK147" s="32"/>
      <c r="KKL147" s="32"/>
      <c r="KKM147" s="32"/>
      <c r="KKN147" s="32"/>
      <c r="KKO147" s="32"/>
      <c r="KKP147" s="32"/>
      <c r="KKQ147" s="32"/>
      <c r="KKR147" s="32"/>
      <c r="KKS147" s="32"/>
      <c r="KKT147" s="32"/>
      <c r="KKU147" s="32"/>
      <c r="KKV147" s="32"/>
      <c r="KKW147" s="32"/>
      <c r="KKX147" s="32"/>
      <c r="KKY147" s="32"/>
      <c r="KKZ147" s="32"/>
      <c r="KLA147" s="31"/>
      <c r="KLB147" s="32"/>
      <c r="KLC147" s="32"/>
      <c r="KLD147" s="32"/>
      <c r="KLE147" s="32"/>
      <c r="KLF147" s="32"/>
      <c r="KLG147" s="32"/>
      <c r="KLH147" s="32"/>
      <c r="KLI147" s="32"/>
      <c r="KLJ147" s="32"/>
      <c r="KLK147" s="32"/>
      <c r="KLL147" s="32"/>
      <c r="KLM147" s="32"/>
      <c r="KLN147" s="32"/>
      <c r="KLO147" s="32"/>
      <c r="KLP147" s="32"/>
      <c r="KLQ147" s="32"/>
      <c r="KLR147" s="32"/>
      <c r="KLS147" s="32"/>
      <c r="KLT147" s="32"/>
      <c r="KLU147" s="32"/>
      <c r="KLV147" s="32"/>
      <c r="KLW147" s="32"/>
      <c r="KLX147" s="32"/>
      <c r="KLY147" s="32"/>
      <c r="KLZ147" s="32"/>
      <c r="KMA147" s="31"/>
      <c r="KMB147" s="32"/>
      <c r="KMC147" s="32"/>
      <c r="KMD147" s="32"/>
      <c r="KME147" s="32"/>
      <c r="KMF147" s="32"/>
      <c r="KMG147" s="32"/>
      <c r="KMH147" s="32"/>
      <c r="KMI147" s="32"/>
      <c r="KMJ147" s="32"/>
      <c r="KMK147" s="32"/>
      <c r="KML147" s="32"/>
      <c r="KMM147" s="32"/>
      <c r="KMN147" s="32"/>
      <c r="KMO147" s="32"/>
      <c r="KMP147" s="32"/>
      <c r="KMQ147" s="32"/>
      <c r="KMR147" s="32"/>
      <c r="KMS147" s="32"/>
      <c r="KMT147" s="32"/>
      <c r="KMU147" s="32"/>
      <c r="KMV147" s="32"/>
      <c r="KMW147" s="32"/>
      <c r="KMX147" s="32"/>
      <c r="KMY147" s="32"/>
      <c r="KMZ147" s="32"/>
      <c r="KNA147" s="31"/>
      <c r="KNB147" s="32"/>
      <c r="KNC147" s="32"/>
      <c r="KND147" s="32"/>
      <c r="KNE147" s="32"/>
      <c r="KNF147" s="32"/>
      <c r="KNG147" s="32"/>
      <c r="KNH147" s="32"/>
      <c r="KNI147" s="32"/>
      <c r="KNJ147" s="32"/>
      <c r="KNK147" s="32"/>
      <c r="KNL147" s="32"/>
      <c r="KNM147" s="32"/>
      <c r="KNN147" s="32"/>
      <c r="KNO147" s="32"/>
      <c r="KNP147" s="32"/>
      <c r="KNQ147" s="32"/>
      <c r="KNR147" s="32"/>
      <c r="KNS147" s="32"/>
      <c r="KNT147" s="32"/>
      <c r="KNU147" s="32"/>
      <c r="KNV147" s="32"/>
      <c r="KNW147" s="32"/>
      <c r="KNX147" s="32"/>
      <c r="KNY147" s="32"/>
      <c r="KNZ147" s="32"/>
      <c r="KOA147" s="31"/>
      <c r="KOB147" s="32"/>
      <c r="KOC147" s="32"/>
      <c r="KOD147" s="32"/>
      <c r="KOE147" s="32"/>
      <c r="KOF147" s="32"/>
      <c r="KOG147" s="32"/>
      <c r="KOH147" s="32"/>
      <c r="KOI147" s="32"/>
      <c r="KOJ147" s="32"/>
      <c r="KOK147" s="32"/>
      <c r="KOL147" s="32"/>
      <c r="KOM147" s="32"/>
      <c r="KON147" s="32"/>
      <c r="KOO147" s="32"/>
      <c r="KOP147" s="32"/>
      <c r="KOQ147" s="32"/>
      <c r="KOR147" s="32"/>
      <c r="KOS147" s="32"/>
      <c r="KOT147" s="32"/>
      <c r="KOU147" s="32"/>
      <c r="KOV147" s="32"/>
      <c r="KOW147" s="32"/>
      <c r="KOX147" s="32"/>
      <c r="KOY147" s="32"/>
      <c r="KOZ147" s="32"/>
      <c r="KPA147" s="31"/>
      <c r="KPB147" s="32"/>
      <c r="KPC147" s="32"/>
      <c r="KPD147" s="32"/>
      <c r="KPE147" s="32"/>
      <c r="KPF147" s="32"/>
      <c r="KPG147" s="32"/>
      <c r="KPH147" s="32"/>
      <c r="KPI147" s="32"/>
      <c r="KPJ147" s="32"/>
      <c r="KPK147" s="32"/>
      <c r="KPL147" s="32"/>
      <c r="KPM147" s="32"/>
      <c r="KPN147" s="32"/>
      <c r="KPO147" s="32"/>
      <c r="KPP147" s="32"/>
      <c r="KPQ147" s="32"/>
      <c r="KPR147" s="32"/>
      <c r="KPS147" s="32"/>
      <c r="KPT147" s="32"/>
      <c r="KPU147" s="32"/>
      <c r="KPV147" s="32"/>
      <c r="KPW147" s="32"/>
      <c r="KPX147" s="32"/>
      <c r="KPY147" s="32"/>
      <c r="KPZ147" s="32"/>
      <c r="KQA147" s="31"/>
      <c r="KQB147" s="32"/>
      <c r="KQC147" s="32"/>
      <c r="KQD147" s="32"/>
      <c r="KQE147" s="32"/>
      <c r="KQF147" s="32"/>
      <c r="KQG147" s="32"/>
      <c r="KQH147" s="32"/>
      <c r="KQI147" s="32"/>
      <c r="KQJ147" s="32"/>
      <c r="KQK147" s="32"/>
      <c r="KQL147" s="32"/>
      <c r="KQM147" s="32"/>
      <c r="KQN147" s="32"/>
      <c r="KQO147" s="32"/>
      <c r="KQP147" s="32"/>
      <c r="KQQ147" s="32"/>
      <c r="KQR147" s="32"/>
      <c r="KQS147" s="32"/>
      <c r="KQT147" s="32"/>
      <c r="KQU147" s="32"/>
      <c r="KQV147" s="32"/>
      <c r="KQW147" s="32"/>
      <c r="KQX147" s="32"/>
      <c r="KQY147" s="32"/>
      <c r="KQZ147" s="32"/>
      <c r="KRA147" s="31"/>
      <c r="KRB147" s="32"/>
      <c r="KRC147" s="32"/>
      <c r="KRD147" s="32"/>
      <c r="KRE147" s="32"/>
      <c r="KRF147" s="32"/>
      <c r="KRG147" s="32"/>
      <c r="KRH147" s="32"/>
      <c r="KRI147" s="32"/>
      <c r="KRJ147" s="32"/>
      <c r="KRK147" s="32"/>
      <c r="KRL147" s="32"/>
      <c r="KRM147" s="32"/>
      <c r="KRN147" s="32"/>
      <c r="KRO147" s="32"/>
      <c r="KRP147" s="32"/>
      <c r="KRQ147" s="32"/>
      <c r="KRR147" s="32"/>
      <c r="KRS147" s="32"/>
      <c r="KRT147" s="32"/>
      <c r="KRU147" s="32"/>
      <c r="KRV147" s="32"/>
      <c r="KRW147" s="32"/>
      <c r="KRX147" s="32"/>
      <c r="KRY147" s="32"/>
      <c r="KRZ147" s="32"/>
      <c r="KSA147" s="31"/>
      <c r="KSB147" s="32"/>
      <c r="KSC147" s="32"/>
      <c r="KSD147" s="32"/>
      <c r="KSE147" s="32"/>
      <c r="KSF147" s="32"/>
      <c r="KSG147" s="32"/>
      <c r="KSH147" s="32"/>
      <c r="KSI147" s="32"/>
      <c r="KSJ147" s="32"/>
      <c r="KSK147" s="32"/>
      <c r="KSL147" s="32"/>
      <c r="KSM147" s="32"/>
      <c r="KSN147" s="32"/>
      <c r="KSO147" s="32"/>
      <c r="KSP147" s="32"/>
      <c r="KSQ147" s="32"/>
      <c r="KSR147" s="32"/>
      <c r="KSS147" s="32"/>
      <c r="KST147" s="32"/>
      <c r="KSU147" s="32"/>
      <c r="KSV147" s="32"/>
      <c r="KSW147" s="32"/>
      <c r="KSX147" s="32"/>
      <c r="KSY147" s="32"/>
      <c r="KSZ147" s="32"/>
      <c r="KTA147" s="31"/>
      <c r="KTB147" s="32"/>
      <c r="KTC147" s="32"/>
      <c r="KTD147" s="32"/>
      <c r="KTE147" s="32"/>
      <c r="KTF147" s="32"/>
      <c r="KTG147" s="32"/>
      <c r="KTH147" s="32"/>
      <c r="KTI147" s="32"/>
      <c r="KTJ147" s="32"/>
      <c r="KTK147" s="32"/>
      <c r="KTL147" s="32"/>
      <c r="KTM147" s="32"/>
      <c r="KTN147" s="32"/>
      <c r="KTO147" s="32"/>
      <c r="KTP147" s="32"/>
      <c r="KTQ147" s="32"/>
      <c r="KTR147" s="32"/>
      <c r="KTS147" s="32"/>
      <c r="KTT147" s="32"/>
      <c r="KTU147" s="32"/>
      <c r="KTV147" s="32"/>
      <c r="KTW147" s="32"/>
      <c r="KTX147" s="32"/>
      <c r="KTY147" s="32"/>
      <c r="KTZ147" s="32"/>
      <c r="KUA147" s="31"/>
      <c r="KUB147" s="32"/>
      <c r="KUC147" s="32"/>
      <c r="KUD147" s="32"/>
      <c r="KUE147" s="32"/>
      <c r="KUF147" s="32"/>
      <c r="KUG147" s="32"/>
      <c r="KUH147" s="32"/>
      <c r="KUI147" s="32"/>
      <c r="KUJ147" s="32"/>
      <c r="KUK147" s="32"/>
      <c r="KUL147" s="32"/>
      <c r="KUM147" s="32"/>
      <c r="KUN147" s="32"/>
      <c r="KUO147" s="32"/>
      <c r="KUP147" s="32"/>
      <c r="KUQ147" s="32"/>
      <c r="KUR147" s="32"/>
      <c r="KUS147" s="32"/>
      <c r="KUT147" s="32"/>
      <c r="KUU147" s="32"/>
      <c r="KUV147" s="32"/>
      <c r="KUW147" s="32"/>
      <c r="KUX147" s="32"/>
      <c r="KUY147" s="32"/>
      <c r="KUZ147" s="32"/>
      <c r="KVA147" s="31"/>
      <c r="KVB147" s="32"/>
      <c r="KVC147" s="32"/>
      <c r="KVD147" s="32"/>
      <c r="KVE147" s="32"/>
      <c r="KVF147" s="32"/>
      <c r="KVG147" s="32"/>
      <c r="KVH147" s="32"/>
      <c r="KVI147" s="32"/>
      <c r="KVJ147" s="32"/>
      <c r="KVK147" s="32"/>
      <c r="KVL147" s="32"/>
      <c r="KVM147" s="32"/>
      <c r="KVN147" s="32"/>
      <c r="KVO147" s="32"/>
      <c r="KVP147" s="32"/>
      <c r="KVQ147" s="32"/>
      <c r="KVR147" s="32"/>
      <c r="KVS147" s="32"/>
      <c r="KVT147" s="32"/>
      <c r="KVU147" s="32"/>
      <c r="KVV147" s="32"/>
      <c r="KVW147" s="32"/>
      <c r="KVX147" s="32"/>
      <c r="KVY147" s="32"/>
      <c r="KVZ147" s="32"/>
      <c r="KWA147" s="31"/>
      <c r="KWB147" s="32"/>
      <c r="KWC147" s="32"/>
      <c r="KWD147" s="32"/>
      <c r="KWE147" s="32"/>
      <c r="KWF147" s="32"/>
      <c r="KWG147" s="32"/>
      <c r="KWH147" s="32"/>
      <c r="KWI147" s="32"/>
      <c r="KWJ147" s="32"/>
      <c r="KWK147" s="32"/>
      <c r="KWL147" s="32"/>
      <c r="KWM147" s="32"/>
      <c r="KWN147" s="32"/>
      <c r="KWO147" s="32"/>
      <c r="KWP147" s="32"/>
      <c r="KWQ147" s="32"/>
      <c r="KWR147" s="32"/>
      <c r="KWS147" s="32"/>
      <c r="KWT147" s="32"/>
      <c r="KWU147" s="32"/>
      <c r="KWV147" s="32"/>
      <c r="KWW147" s="32"/>
      <c r="KWX147" s="32"/>
      <c r="KWY147" s="32"/>
      <c r="KWZ147" s="32"/>
      <c r="KXA147" s="31"/>
      <c r="KXB147" s="32"/>
      <c r="KXC147" s="32"/>
      <c r="KXD147" s="32"/>
      <c r="KXE147" s="32"/>
      <c r="KXF147" s="32"/>
      <c r="KXG147" s="32"/>
      <c r="KXH147" s="32"/>
      <c r="KXI147" s="32"/>
      <c r="KXJ147" s="32"/>
      <c r="KXK147" s="32"/>
      <c r="KXL147" s="32"/>
      <c r="KXM147" s="32"/>
      <c r="KXN147" s="32"/>
      <c r="KXO147" s="32"/>
      <c r="KXP147" s="32"/>
      <c r="KXQ147" s="32"/>
      <c r="KXR147" s="32"/>
      <c r="KXS147" s="32"/>
      <c r="KXT147" s="32"/>
      <c r="KXU147" s="32"/>
      <c r="KXV147" s="32"/>
      <c r="KXW147" s="32"/>
      <c r="KXX147" s="32"/>
      <c r="KXY147" s="32"/>
      <c r="KXZ147" s="32"/>
      <c r="KYA147" s="31"/>
      <c r="KYB147" s="32"/>
      <c r="KYC147" s="32"/>
      <c r="KYD147" s="32"/>
      <c r="KYE147" s="32"/>
      <c r="KYF147" s="32"/>
      <c r="KYG147" s="32"/>
      <c r="KYH147" s="32"/>
      <c r="KYI147" s="32"/>
      <c r="KYJ147" s="32"/>
      <c r="KYK147" s="32"/>
      <c r="KYL147" s="32"/>
      <c r="KYM147" s="32"/>
      <c r="KYN147" s="32"/>
      <c r="KYO147" s="32"/>
      <c r="KYP147" s="32"/>
      <c r="KYQ147" s="32"/>
      <c r="KYR147" s="32"/>
      <c r="KYS147" s="32"/>
      <c r="KYT147" s="32"/>
      <c r="KYU147" s="32"/>
      <c r="KYV147" s="32"/>
      <c r="KYW147" s="32"/>
      <c r="KYX147" s="32"/>
      <c r="KYY147" s="32"/>
      <c r="KYZ147" s="32"/>
      <c r="KZA147" s="31"/>
      <c r="KZB147" s="32"/>
      <c r="KZC147" s="32"/>
      <c r="KZD147" s="32"/>
      <c r="KZE147" s="32"/>
      <c r="KZF147" s="32"/>
      <c r="KZG147" s="32"/>
      <c r="KZH147" s="32"/>
      <c r="KZI147" s="32"/>
      <c r="KZJ147" s="32"/>
      <c r="KZK147" s="32"/>
      <c r="KZL147" s="32"/>
      <c r="KZM147" s="32"/>
      <c r="KZN147" s="32"/>
      <c r="KZO147" s="32"/>
      <c r="KZP147" s="32"/>
      <c r="KZQ147" s="32"/>
      <c r="KZR147" s="32"/>
      <c r="KZS147" s="32"/>
      <c r="KZT147" s="32"/>
      <c r="KZU147" s="32"/>
      <c r="KZV147" s="32"/>
      <c r="KZW147" s="32"/>
      <c r="KZX147" s="32"/>
      <c r="KZY147" s="32"/>
      <c r="KZZ147" s="32"/>
      <c r="LAA147" s="31"/>
      <c r="LAB147" s="32"/>
      <c r="LAC147" s="32"/>
      <c r="LAD147" s="32"/>
      <c r="LAE147" s="32"/>
      <c r="LAF147" s="32"/>
      <c r="LAG147" s="32"/>
      <c r="LAH147" s="32"/>
      <c r="LAI147" s="32"/>
      <c r="LAJ147" s="32"/>
      <c r="LAK147" s="32"/>
      <c r="LAL147" s="32"/>
      <c r="LAM147" s="32"/>
      <c r="LAN147" s="32"/>
      <c r="LAO147" s="32"/>
      <c r="LAP147" s="32"/>
      <c r="LAQ147" s="32"/>
      <c r="LAR147" s="32"/>
      <c r="LAS147" s="32"/>
      <c r="LAT147" s="32"/>
      <c r="LAU147" s="32"/>
      <c r="LAV147" s="32"/>
      <c r="LAW147" s="32"/>
      <c r="LAX147" s="32"/>
      <c r="LAY147" s="32"/>
      <c r="LAZ147" s="32"/>
      <c r="LBA147" s="31"/>
      <c r="LBB147" s="32"/>
      <c r="LBC147" s="32"/>
      <c r="LBD147" s="32"/>
      <c r="LBE147" s="32"/>
      <c r="LBF147" s="32"/>
      <c r="LBG147" s="32"/>
      <c r="LBH147" s="32"/>
      <c r="LBI147" s="32"/>
      <c r="LBJ147" s="32"/>
      <c r="LBK147" s="32"/>
      <c r="LBL147" s="32"/>
      <c r="LBM147" s="32"/>
      <c r="LBN147" s="32"/>
      <c r="LBO147" s="32"/>
      <c r="LBP147" s="32"/>
      <c r="LBQ147" s="32"/>
      <c r="LBR147" s="32"/>
      <c r="LBS147" s="32"/>
      <c r="LBT147" s="32"/>
      <c r="LBU147" s="32"/>
      <c r="LBV147" s="32"/>
      <c r="LBW147" s="32"/>
      <c r="LBX147" s="32"/>
      <c r="LBY147" s="32"/>
      <c r="LBZ147" s="32"/>
      <c r="LCA147" s="31"/>
      <c r="LCB147" s="32"/>
      <c r="LCC147" s="32"/>
      <c r="LCD147" s="32"/>
      <c r="LCE147" s="32"/>
      <c r="LCF147" s="32"/>
      <c r="LCG147" s="32"/>
      <c r="LCH147" s="32"/>
      <c r="LCI147" s="32"/>
      <c r="LCJ147" s="32"/>
      <c r="LCK147" s="32"/>
      <c r="LCL147" s="32"/>
      <c r="LCM147" s="32"/>
      <c r="LCN147" s="32"/>
      <c r="LCO147" s="32"/>
      <c r="LCP147" s="32"/>
      <c r="LCQ147" s="32"/>
      <c r="LCR147" s="32"/>
      <c r="LCS147" s="32"/>
      <c r="LCT147" s="32"/>
      <c r="LCU147" s="32"/>
      <c r="LCV147" s="32"/>
      <c r="LCW147" s="32"/>
      <c r="LCX147" s="32"/>
      <c r="LCY147" s="32"/>
      <c r="LCZ147" s="32"/>
      <c r="LDA147" s="31"/>
      <c r="LDB147" s="32"/>
      <c r="LDC147" s="32"/>
      <c r="LDD147" s="32"/>
      <c r="LDE147" s="32"/>
      <c r="LDF147" s="32"/>
      <c r="LDG147" s="32"/>
      <c r="LDH147" s="32"/>
      <c r="LDI147" s="32"/>
      <c r="LDJ147" s="32"/>
      <c r="LDK147" s="32"/>
      <c r="LDL147" s="32"/>
      <c r="LDM147" s="32"/>
      <c r="LDN147" s="32"/>
      <c r="LDO147" s="32"/>
      <c r="LDP147" s="32"/>
      <c r="LDQ147" s="32"/>
      <c r="LDR147" s="32"/>
      <c r="LDS147" s="32"/>
      <c r="LDT147" s="32"/>
      <c r="LDU147" s="32"/>
      <c r="LDV147" s="32"/>
      <c r="LDW147" s="32"/>
      <c r="LDX147" s="32"/>
      <c r="LDY147" s="32"/>
      <c r="LDZ147" s="32"/>
      <c r="LEA147" s="31"/>
      <c r="LEB147" s="32"/>
      <c r="LEC147" s="32"/>
      <c r="LED147" s="32"/>
      <c r="LEE147" s="32"/>
      <c r="LEF147" s="32"/>
      <c r="LEG147" s="32"/>
      <c r="LEH147" s="32"/>
      <c r="LEI147" s="32"/>
      <c r="LEJ147" s="32"/>
      <c r="LEK147" s="32"/>
      <c r="LEL147" s="32"/>
      <c r="LEM147" s="32"/>
      <c r="LEN147" s="32"/>
      <c r="LEO147" s="32"/>
      <c r="LEP147" s="32"/>
      <c r="LEQ147" s="32"/>
      <c r="LER147" s="32"/>
      <c r="LES147" s="32"/>
      <c r="LET147" s="32"/>
      <c r="LEU147" s="32"/>
      <c r="LEV147" s="32"/>
      <c r="LEW147" s="32"/>
      <c r="LEX147" s="32"/>
      <c r="LEY147" s="32"/>
      <c r="LEZ147" s="32"/>
      <c r="LFA147" s="31"/>
      <c r="LFB147" s="32"/>
      <c r="LFC147" s="32"/>
      <c r="LFD147" s="32"/>
      <c r="LFE147" s="32"/>
      <c r="LFF147" s="32"/>
      <c r="LFG147" s="32"/>
      <c r="LFH147" s="32"/>
      <c r="LFI147" s="32"/>
      <c r="LFJ147" s="32"/>
      <c r="LFK147" s="32"/>
      <c r="LFL147" s="32"/>
      <c r="LFM147" s="32"/>
      <c r="LFN147" s="32"/>
      <c r="LFO147" s="32"/>
      <c r="LFP147" s="32"/>
      <c r="LFQ147" s="32"/>
      <c r="LFR147" s="32"/>
      <c r="LFS147" s="32"/>
      <c r="LFT147" s="32"/>
      <c r="LFU147" s="32"/>
      <c r="LFV147" s="32"/>
      <c r="LFW147" s="32"/>
      <c r="LFX147" s="32"/>
      <c r="LFY147" s="32"/>
      <c r="LFZ147" s="32"/>
      <c r="LGA147" s="31"/>
      <c r="LGB147" s="32"/>
      <c r="LGC147" s="32"/>
      <c r="LGD147" s="32"/>
      <c r="LGE147" s="32"/>
      <c r="LGF147" s="32"/>
      <c r="LGG147" s="32"/>
      <c r="LGH147" s="32"/>
      <c r="LGI147" s="32"/>
      <c r="LGJ147" s="32"/>
      <c r="LGK147" s="32"/>
      <c r="LGL147" s="32"/>
      <c r="LGM147" s="32"/>
      <c r="LGN147" s="32"/>
      <c r="LGO147" s="32"/>
      <c r="LGP147" s="32"/>
      <c r="LGQ147" s="32"/>
      <c r="LGR147" s="32"/>
      <c r="LGS147" s="32"/>
      <c r="LGT147" s="32"/>
      <c r="LGU147" s="32"/>
      <c r="LGV147" s="32"/>
      <c r="LGW147" s="32"/>
      <c r="LGX147" s="32"/>
      <c r="LGY147" s="32"/>
      <c r="LGZ147" s="32"/>
      <c r="LHA147" s="31"/>
      <c r="LHB147" s="32"/>
      <c r="LHC147" s="32"/>
      <c r="LHD147" s="32"/>
      <c r="LHE147" s="32"/>
      <c r="LHF147" s="32"/>
      <c r="LHG147" s="32"/>
      <c r="LHH147" s="32"/>
      <c r="LHI147" s="32"/>
      <c r="LHJ147" s="32"/>
      <c r="LHK147" s="32"/>
      <c r="LHL147" s="32"/>
      <c r="LHM147" s="32"/>
      <c r="LHN147" s="32"/>
      <c r="LHO147" s="32"/>
      <c r="LHP147" s="32"/>
      <c r="LHQ147" s="32"/>
      <c r="LHR147" s="32"/>
      <c r="LHS147" s="32"/>
      <c r="LHT147" s="32"/>
      <c r="LHU147" s="32"/>
      <c r="LHV147" s="32"/>
      <c r="LHW147" s="32"/>
      <c r="LHX147" s="32"/>
      <c r="LHY147" s="32"/>
      <c r="LHZ147" s="32"/>
      <c r="LIA147" s="31"/>
      <c r="LIB147" s="32"/>
      <c r="LIC147" s="32"/>
      <c r="LID147" s="32"/>
      <c r="LIE147" s="32"/>
      <c r="LIF147" s="32"/>
      <c r="LIG147" s="32"/>
      <c r="LIH147" s="32"/>
      <c r="LII147" s="32"/>
      <c r="LIJ147" s="32"/>
      <c r="LIK147" s="32"/>
      <c r="LIL147" s="32"/>
      <c r="LIM147" s="32"/>
      <c r="LIN147" s="32"/>
      <c r="LIO147" s="32"/>
      <c r="LIP147" s="32"/>
      <c r="LIQ147" s="32"/>
      <c r="LIR147" s="32"/>
      <c r="LIS147" s="32"/>
      <c r="LIT147" s="32"/>
      <c r="LIU147" s="32"/>
      <c r="LIV147" s="32"/>
      <c r="LIW147" s="32"/>
      <c r="LIX147" s="32"/>
      <c r="LIY147" s="32"/>
      <c r="LIZ147" s="32"/>
      <c r="LJA147" s="31"/>
      <c r="LJB147" s="32"/>
      <c r="LJC147" s="32"/>
      <c r="LJD147" s="32"/>
      <c r="LJE147" s="32"/>
      <c r="LJF147" s="32"/>
      <c r="LJG147" s="32"/>
      <c r="LJH147" s="32"/>
      <c r="LJI147" s="32"/>
      <c r="LJJ147" s="32"/>
      <c r="LJK147" s="32"/>
      <c r="LJL147" s="32"/>
      <c r="LJM147" s="32"/>
      <c r="LJN147" s="32"/>
      <c r="LJO147" s="32"/>
      <c r="LJP147" s="32"/>
      <c r="LJQ147" s="32"/>
      <c r="LJR147" s="32"/>
      <c r="LJS147" s="32"/>
      <c r="LJT147" s="32"/>
      <c r="LJU147" s="32"/>
      <c r="LJV147" s="32"/>
      <c r="LJW147" s="32"/>
      <c r="LJX147" s="32"/>
      <c r="LJY147" s="32"/>
      <c r="LJZ147" s="32"/>
      <c r="LKA147" s="31"/>
      <c r="LKB147" s="32"/>
      <c r="LKC147" s="32"/>
      <c r="LKD147" s="32"/>
      <c r="LKE147" s="32"/>
      <c r="LKF147" s="32"/>
      <c r="LKG147" s="32"/>
      <c r="LKH147" s="32"/>
      <c r="LKI147" s="32"/>
      <c r="LKJ147" s="32"/>
      <c r="LKK147" s="32"/>
      <c r="LKL147" s="32"/>
      <c r="LKM147" s="32"/>
      <c r="LKN147" s="32"/>
      <c r="LKO147" s="32"/>
      <c r="LKP147" s="32"/>
      <c r="LKQ147" s="32"/>
      <c r="LKR147" s="32"/>
      <c r="LKS147" s="32"/>
      <c r="LKT147" s="32"/>
      <c r="LKU147" s="32"/>
      <c r="LKV147" s="32"/>
      <c r="LKW147" s="32"/>
      <c r="LKX147" s="32"/>
      <c r="LKY147" s="32"/>
      <c r="LKZ147" s="32"/>
      <c r="LLA147" s="31"/>
      <c r="LLB147" s="32"/>
      <c r="LLC147" s="32"/>
      <c r="LLD147" s="32"/>
      <c r="LLE147" s="32"/>
      <c r="LLF147" s="32"/>
      <c r="LLG147" s="32"/>
      <c r="LLH147" s="32"/>
      <c r="LLI147" s="32"/>
      <c r="LLJ147" s="32"/>
      <c r="LLK147" s="32"/>
      <c r="LLL147" s="32"/>
      <c r="LLM147" s="32"/>
      <c r="LLN147" s="32"/>
      <c r="LLO147" s="32"/>
      <c r="LLP147" s="32"/>
      <c r="LLQ147" s="32"/>
      <c r="LLR147" s="32"/>
      <c r="LLS147" s="32"/>
      <c r="LLT147" s="32"/>
      <c r="LLU147" s="32"/>
      <c r="LLV147" s="32"/>
      <c r="LLW147" s="32"/>
      <c r="LLX147" s="32"/>
      <c r="LLY147" s="32"/>
      <c r="LLZ147" s="32"/>
      <c r="LMA147" s="31"/>
      <c r="LMB147" s="32"/>
      <c r="LMC147" s="32"/>
      <c r="LMD147" s="32"/>
      <c r="LME147" s="32"/>
      <c r="LMF147" s="32"/>
      <c r="LMG147" s="32"/>
      <c r="LMH147" s="32"/>
      <c r="LMI147" s="32"/>
      <c r="LMJ147" s="32"/>
      <c r="LMK147" s="32"/>
      <c r="LML147" s="32"/>
      <c r="LMM147" s="32"/>
      <c r="LMN147" s="32"/>
      <c r="LMO147" s="32"/>
      <c r="LMP147" s="32"/>
      <c r="LMQ147" s="32"/>
      <c r="LMR147" s="32"/>
      <c r="LMS147" s="32"/>
      <c r="LMT147" s="32"/>
      <c r="LMU147" s="32"/>
      <c r="LMV147" s="32"/>
      <c r="LMW147" s="32"/>
      <c r="LMX147" s="32"/>
      <c r="LMY147" s="32"/>
      <c r="LMZ147" s="32"/>
      <c r="LNA147" s="31"/>
      <c r="LNB147" s="32"/>
      <c r="LNC147" s="32"/>
      <c r="LND147" s="32"/>
      <c r="LNE147" s="32"/>
      <c r="LNF147" s="32"/>
      <c r="LNG147" s="32"/>
      <c r="LNH147" s="32"/>
      <c r="LNI147" s="32"/>
      <c r="LNJ147" s="32"/>
      <c r="LNK147" s="32"/>
      <c r="LNL147" s="32"/>
      <c r="LNM147" s="32"/>
      <c r="LNN147" s="32"/>
      <c r="LNO147" s="32"/>
      <c r="LNP147" s="32"/>
      <c r="LNQ147" s="32"/>
      <c r="LNR147" s="32"/>
      <c r="LNS147" s="32"/>
      <c r="LNT147" s="32"/>
      <c r="LNU147" s="32"/>
      <c r="LNV147" s="32"/>
      <c r="LNW147" s="32"/>
      <c r="LNX147" s="32"/>
      <c r="LNY147" s="32"/>
      <c r="LNZ147" s="32"/>
      <c r="LOA147" s="31"/>
      <c r="LOB147" s="32"/>
      <c r="LOC147" s="32"/>
      <c r="LOD147" s="32"/>
      <c r="LOE147" s="32"/>
      <c r="LOF147" s="32"/>
      <c r="LOG147" s="32"/>
      <c r="LOH147" s="32"/>
      <c r="LOI147" s="32"/>
      <c r="LOJ147" s="32"/>
      <c r="LOK147" s="32"/>
      <c r="LOL147" s="32"/>
      <c r="LOM147" s="32"/>
      <c r="LON147" s="32"/>
      <c r="LOO147" s="32"/>
      <c r="LOP147" s="32"/>
      <c r="LOQ147" s="32"/>
      <c r="LOR147" s="32"/>
      <c r="LOS147" s="32"/>
      <c r="LOT147" s="32"/>
      <c r="LOU147" s="32"/>
      <c r="LOV147" s="32"/>
      <c r="LOW147" s="32"/>
      <c r="LOX147" s="32"/>
      <c r="LOY147" s="32"/>
      <c r="LOZ147" s="32"/>
      <c r="LPA147" s="31"/>
      <c r="LPB147" s="32"/>
      <c r="LPC147" s="32"/>
      <c r="LPD147" s="32"/>
      <c r="LPE147" s="32"/>
      <c r="LPF147" s="32"/>
      <c r="LPG147" s="32"/>
      <c r="LPH147" s="32"/>
      <c r="LPI147" s="32"/>
      <c r="LPJ147" s="32"/>
      <c r="LPK147" s="32"/>
      <c r="LPL147" s="32"/>
      <c r="LPM147" s="32"/>
      <c r="LPN147" s="32"/>
      <c r="LPO147" s="32"/>
      <c r="LPP147" s="32"/>
      <c r="LPQ147" s="32"/>
      <c r="LPR147" s="32"/>
      <c r="LPS147" s="32"/>
      <c r="LPT147" s="32"/>
      <c r="LPU147" s="32"/>
      <c r="LPV147" s="32"/>
      <c r="LPW147" s="32"/>
      <c r="LPX147" s="32"/>
      <c r="LPY147" s="32"/>
      <c r="LPZ147" s="32"/>
      <c r="LQA147" s="31"/>
      <c r="LQB147" s="32"/>
      <c r="LQC147" s="32"/>
      <c r="LQD147" s="32"/>
      <c r="LQE147" s="32"/>
      <c r="LQF147" s="32"/>
      <c r="LQG147" s="32"/>
      <c r="LQH147" s="32"/>
      <c r="LQI147" s="32"/>
      <c r="LQJ147" s="32"/>
      <c r="LQK147" s="32"/>
      <c r="LQL147" s="32"/>
      <c r="LQM147" s="32"/>
      <c r="LQN147" s="32"/>
      <c r="LQO147" s="32"/>
      <c r="LQP147" s="32"/>
      <c r="LQQ147" s="32"/>
      <c r="LQR147" s="32"/>
      <c r="LQS147" s="32"/>
      <c r="LQT147" s="32"/>
      <c r="LQU147" s="32"/>
      <c r="LQV147" s="32"/>
      <c r="LQW147" s="32"/>
      <c r="LQX147" s="32"/>
      <c r="LQY147" s="32"/>
      <c r="LQZ147" s="32"/>
      <c r="LRA147" s="31"/>
      <c r="LRB147" s="32"/>
      <c r="LRC147" s="32"/>
      <c r="LRD147" s="32"/>
      <c r="LRE147" s="32"/>
      <c r="LRF147" s="32"/>
      <c r="LRG147" s="32"/>
      <c r="LRH147" s="32"/>
      <c r="LRI147" s="32"/>
      <c r="LRJ147" s="32"/>
      <c r="LRK147" s="32"/>
      <c r="LRL147" s="32"/>
      <c r="LRM147" s="32"/>
      <c r="LRN147" s="32"/>
      <c r="LRO147" s="32"/>
      <c r="LRP147" s="32"/>
      <c r="LRQ147" s="32"/>
      <c r="LRR147" s="32"/>
      <c r="LRS147" s="32"/>
      <c r="LRT147" s="32"/>
      <c r="LRU147" s="32"/>
      <c r="LRV147" s="32"/>
      <c r="LRW147" s="32"/>
      <c r="LRX147" s="32"/>
      <c r="LRY147" s="32"/>
      <c r="LRZ147" s="32"/>
      <c r="LSA147" s="31"/>
      <c r="LSB147" s="32"/>
      <c r="LSC147" s="32"/>
      <c r="LSD147" s="32"/>
      <c r="LSE147" s="32"/>
      <c r="LSF147" s="32"/>
      <c r="LSG147" s="32"/>
      <c r="LSH147" s="32"/>
      <c r="LSI147" s="32"/>
      <c r="LSJ147" s="32"/>
      <c r="LSK147" s="32"/>
      <c r="LSL147" s="32"/>
      <c r="LSM147" s="32"/>
      <c r="LSN147" s="32"/>
      <c r="LSO147" s="32"/>
      <c r="LSP147" s="32"/>
      <c r="LSQ147" s="32"/>
      <c r="LSR147" s="32"/>
      <c r="LSS147" s="32"/>
      <c r="LST147" s="32"/>
      <c r="LSU147" s="32"/>
      <c r="LSV147" s="32"/>
      <c r="LSW147" s="32"/>
      <c r="LSX147" s="32"/>
      <c r="LSY147" s="32"/>
      <c r="LSZ147" s="32"/>
      <c r="LTA147" s="31"/>
      <c r="LTB147" s="32"/>
      <c r="LTC147" s="32"/>
      <c r="LTD147" s="32"/>
      <c r="LTE147" s="32"/>
      <c r="LTF147" s="32"/>
      <c r="LTG147" s="32"/>
      <c r="LTH147" s="32"/>
      <c r="LTI147" s="32"/>
      <c r="LTJ147" s="32"/>
      <c r="LTK147" s="32"/>
      <c r="LTL147" s="32"/>
      <c r="LTM147" s="32"/>
      <c r="LTN147" s="32"/>
      <c r="LTO147" s="32"/>
      <c r="LTP147" s="32"/>
      <c r="LTQ147" s="32"/>
      <c r="LTR147" s="32"/>
      <c r="LTS147" s="32"/>
      <c r="LTT147" s="32"/>
      <c r="LTU147" s="32"/>
      <c r="LTV147" s="32"/>
      <c r="LTW147" s="32"/>
      <c r="LTX147" s="32"/>
      <c r="LTY147" s="32"/>
      <c r="LTZ147" s="32"/>
      <c r="LUA147" s="31"/>
      <c r="LUB147" s="32"/>
      <c r="LUC147" s="32"/>
      <c r="LUD147" s="32"/>
      <c r="LUE147" s="32"/>
      <c r="LUF147" s="32"/>
      <c r="LUG147" s="32"/>
      <c r="LUH147" s="32"/>
      <c r="LUI147" s="32"/>
      <c r="LUJ147" s="32"/>
      <c r="LUK147" s="32"/>
      <c r="LUL147" s="32"/>
      <c r="LUM147" s="32"/>
      <c r="LUN147" s="32"/>
      <c r="LUO147" s="32"/>
      <c r="LUP147" s="32"/>
      <c r="LUQ147" s="32"/>
      <c r="LUR147" s="32"/>
      <c r="LUS147" s="32"/>
      <c r="LUT147" s="32"/>
      <c r="LUU147" s="32"/>
      <c r="LUV147" s="32"/>
      <c r="LUW147" s="32"/>
      <c r="LUX147" s="32"/>
      <c r="LUY147" s="32"/>
      <c r="LUZ147" s="32"/>
      <c r="LVA147" s="31"/>
      <c r="LVB147" s="32"/>
      <c r="LVC147" s="32"/>
      <c r="LVD147" s="32"/>
      <c r="LVE147" s="32"/>
      <c r="LVF147" s="32"/>
      <c r="LVG147" s="32"/>
      <c r="LVH147" s="32"/>
      <c r="LVI147" s="32"/>
      <c r="LVJ147" s="32"/>
      <c r="LVK147" s="32"/>
      <c r="LVL147" s="32"/>
      <c r="LVM147" s="32"/>
      <c r="LVN147" s="32"/>
      <c r="LVO147" s="32"/>
      <c r="LVP147" s="32"/>
      <c r="LVQ147" s="32"/>
      <c r="LVR147" s="32"/>
      <c r="LVS147" s="32"/>
      <c r="LVT147" s="32"/>
      <c r="LVU147" s="32"/>
      <c r="LVV147" s="32"/>
      <c r="LVW147" s="32"/>
      <c r="LVX147" s="32"/>
      <c r="LVY147" s="32"/>
      <c r="LVZ147" s="32"/>
      <c r="LWA147" s="31"/>
      <c r="LWB147" s="32"/>
      <c r="LWC147" s="32"/>
      <c r="LWD147" s="32"/>
      <c r="LWE147" s="32"/>
      <c r="LWF147" s="32"/>
      <c r="LWG147" s="32"/>
      <c r="LWH147" s="32"/>
      <c r="LWI147" s="32"/>
      <c r="LWJ147" s="32"/>
      <c r="LWK147" s="32"/>
      <c r="LWL147" s="32"/>
      <c r="LWM147" s="32"/>
      <c r="LWN147" s="32"/>
      <c r="LWO147" s="32"/>
      <c r="LWP147" s="32"/>
      <c r="LWQ147" s="32"/>
      <c r="LWR147" s="32"/>
      <c r="LWS147" s="32"/>
      <c r="LWT147" s="32"/>
      <c r="LWU147" s="32"/>
      <c r="LWV147" s="32"/>
      <c r="LWW147" s="32"/>
      <c r="LWX147" s="32"/>
      <c r="LWY147" s="32"/>
      <c r="LWZ147" s="32"/>
      <c r="LXA147" s="31"/>
      <c r="LXB147" s="32"/>
      <c r="LXC147" s="32"/>
      <c r="LXD147" s="32"/>
      <c r="LXE147" s="32"/>
      <c r="LXF147" s="32"/>
      <c r="LXG147" s="32"/>
      <c r="LXH147" s="32"/>
      <c r="LXI147" s="32"/>
      <c r="LXJ147" s="32"/>
      <c r="LXK147" s="32"/>
      <c r="LXL147" s="32"/>
      <c r="LXM147" s="32"/>
      <c r="LXN147" s="32"/>
      <c r="LXO147" s="32"/>
      <c r="LXP147" s="32"/>
      <c r="LXQ147" s="32"/>
      <c r="LXR147" s="32"/>
      <c r="LXS147" s="32"/>
      <c r="LXT147" s="32"/>
      <c r="LXU147" s="32"/>
      <c r="LXV147" s="32"/>
      <c r="LXW147" s="32"/>
      <c r="LXX147" s="32"/>
      <c r="LXY147" s="32"/>
      <c r="LXZ147" s="32"/>
      <c r="LYA147" s="31"/>
      <c r="LYB147" s="32"/>
      <c r="LYC147" s="32"/>
      <c r="LYD147" s="32"/>
      <c r="LYE147" s="32"/>
      <c r="LYF147" s="32"/>
      <c r="LYG147" s="32"/>
      <c r="LYH147" s="32"/>
      <c r="LYI147" s="32"/>
      <c r="LYJ147" s="32"/>
      <c r="LYK147" s="32"/>
      <c r="LYL147" s="32"/>
      <c r="LYM147" s="32"/>
      <c r="LYN147" s="32"/>
      <c r="LYO147" s="32"/>
      <c r="LYP147" s="32"/>
      <c r="LYQ147" s="32"/>
      <c r="LYR147" s="32"/>
      <c r="LYS147" s="32"/>
      <c r="LYT147" s="32"/>
      <c r="LYU147" s="32"/>
      <c r="LYV147" s="32"/>
      <c r="LYW147" s="32"/>
      <c r="LYX147" s="32"/>
      <c r="LYY147" s="32"/>
      <c r="LYZ147" s="32"/>
      <c r="LZA147" s="31"/>
      <c r="LZB147" s="32"/>
      <c r="LZC147" s="32"/>
      <c r="LZD147" s="32"/>
      <c r="LZE147" s="32"/>
      <c r="LZF147" s="32"/>
      <c r="LZG147" s="32"/>
      <c r="LZH147" s="32"/>
      <c r="LZI147" s="32"/>
      <c r="LZJ147" s="32"/>
      <c r="LZK147" s="32"/>
      <c r="LZL147" s="32"/>
      <c r="LZM147" s="32"/>
      <c r="LZN147" s="32"/>
      <c r="LZO147" s="32"/>
      <c r="LZP147" s="32"/>
      <c r="LZQ147" s="32"/>
      <c r="LZR147" s="32"/>
      <c r="LZS147" s="32"/>
      <c r="LZT147" s="32"/>
      <c r="LZU147" s="32"/>
      <c r="LZV147" s="32"/>
      <c r="LZW147" s="32"/>
      <c r="LZX147" s="32"/>
      <c r="LZY147" s="32"/>
      <c r="LZZ147" s="32"/>
      <c r="MAA147" s="31"/>
      <c r="MAB147" s="32"/>
      <c r="MAC147" s="32"/>
      <c r="MAD147" s="32"/>
      <c r="MAE147" s="32"/>
      <c r="MAF147" s="32"/>
      <c r="MAG147" s="32"/>
      <c r="MAH147" s="32"/>
      <c r="MAI147" s="32"/>
      <c r="MAJ147" s="32"/>
      <c r="MAK147" s="32"/>
      <c r="MAL147" s="32"/>
      <c r="MAM147" s="32"/>
      <c r="MAN147" s="32"/>
      <c r="MAO147" s="32"/>
      <c r="MAP147" s="32"/>
      <c r="MAQ147" s="32"/>
      <c r="MAR147" s="32"/>
      <c r="MAS147" s="32"/>
      <c r="MAT147" s="32"/>
      <c r="MAU147" s="32"/>
      <c r="MAV147" s="32"/>
      <c r="MAW147" s="32"/>
      <c r="MAX147" s="32"/>
      <c r="MAY147" s="32"/>
      <c r="MAZ147" s="32"/>
      <c r="MBA147" s="31"/>
      <c r="MBB147" s="32"/>
      <c r="MBC147" s="32"/>
      <c r="MBD147" s="32"/>
      <c r="MBE147" s="32"/>
      <c r="MBF147" s="32"/>
      <c r="MBG147" s="32"/>
      <c r="MBH147" s="32"/>
      <c r="MBI147" s="32"/>
      <c r="MBJ147" s="32"/>
      <c r="MBK147" s="32"/>
      <c r="MBL147" s="32"/>
      <c r="MBM147" s="32"/>
      <c r="MBN147" s="32"/>
      <c r="MBO147" s="32"/>
      <c r="MBP147" s="32"/>
      <c r="MBQ147" s="32"/>
      <c r="MBR147" s="32"/>
      <c r="MBS147" s="32"/>
      <c r="MBT147" s="32"/>
      <c r="MBU147" s="32"/>
      <c r="MBV147" s="32"/>
      <c r="MBW147" s="32"/>
      <c r="MBX147" s="32"/>
      <c r="MBY147" s="32"/>
      <c r="MBZ147" s="32"/>
      <c r="MCA147" s="31"/>
      <c r="MCB147" s="32"/>
      <c r="MCC147" s="32"/>
      <c r="MCD147" s="32"/>
      <c r="MCE147" s="32"/>
      <c r="MCF147" s="32"/>
      <c r="MCG147" s="32"/>
      <c r="MCH147" s="32"/>
      <c r="MCI147" s="32"/>
      <c r="MCJ147" s="32"/>
      <c r="MCK147" s="32"/>
      <c r="MCL147" s="32"/>
      <c r="MCM147" s="32"/>
      <c r="MCN147" s="32"/>
      <c r="MCO147" s="32"/>
      <c r="MCP147" s="32"/>
      <c r="MCQ147" s="32"/>
      <c r="MCR147" s="32"/>
      <c r="MCS147" s="32"/>
      <c r="MCT147" s="32"/>
      <c r="MCU147" s="32"/>
      <c r="MCV147" s="32"/>
      <c r="MCW147" s="32"/>
      <c r="MCX147" s="32"/>
      <c r="MCY147" s="32"/>
      <c r="MCZ147" s="32"/>
      <c r="MDA147" s="31"/>
      <c r="MDB147" s="32"/>
      <c r="MDC147" s="32"/>
      <c r="MDD147" s="32"/>
      <c r="MDE147" s="32"/>
      <c r="MDF147" s="32"/>
      <c r="MDG147" s="32"/>
      <c r="MDH147" s="32"/>
      <c r="MDI147" s="32"/>
      <c r="MDJ147" s="32"/>
      <c r="MDK147" s="32"/>
      <c r="MDL147" s="32"/>
      <c r="MDM147" s="32"/>
      <c r="MDN147" s="32"/>
      <c r="MDO147" s="32"/>
      <c r="MDP147" s="32"/>
      <c r="MDQ147" s="32"/>
      <c r="MDR147" s="32"/>
      <c r="MDS147" s="32"/>
      <c r="MDT147" s="32"/>
      <c r="MDU147" s="32"/>
      <c r="MDV147" s="32"/>
      <c r="MDW147" s="32"/>
      <c r="MDX147" s="32"/>
      <c r="MDY147" s="32"/>
      <c r="MDZ147" s="32"/>
      <c r="MEA147" s="31"/>
      <c r="MEB147" s="32"/>
      <c r="MEC147" s="32"/>
      <c r="MED147" s="32"/>
      <c r="MEE147" s="32"/>
      <c r="MEF147" s="32"/>
      <c r="MEG147" s="32"/>
      <c r="MEH147" s="32"/>
      <c r="MEI147" s="32"/>
      <c r="MEJ147" s="32"/>
      <c r="MEK147" s="32"/>
      <c r="MEL147" s="32"/>
      <c r="MEM147" s="32"/>
      <c r="MEN147" s="32"/>
      <c r="MEO147" s="32"/>
      <c r="MEP147" s="32"/>
      <c r="MEQ147" s="32"/>
      <c r="MER147" s="32"/>
      <c r="MES147" s="32"/>
      <c r="MET147" s="32"/>
      <c r="MEU147" s="32"/>
      <c r="MEV147" s="32"/>
      <c r="MEW147" s="32"/>
      <c r="MEX147" s="32"/>
      <c r="MEY147" s="32"/>
      <c r="MEZ147" s="32"/>
      <c r="MFA147" s="31"/>
      <c r="MFB147" s="32"/>
      <c r="MFC147" s="32"/>
      <c r="MFD147" s="32"/>
      <c r="MFE147" s="32"/>
      <c r="MFF147" s="32"/>
      <c r="MFG147" s="32"/>
      <c r="MFH147" s="32"/>
      <c r="MFI147" s="32"/>
      <c r="MFJ147" s="32"/>
      <c r="MFK147" s="32"/>
      <c r="MFL147" s="32"/>
      <c r="MFM147" s="32"/>
      <c r="MFN147" s="32"/>
      <c r="MFO147" s="32"/>
      <c r="MFP147" s="32"/>
      <c r="MFQ147" s="32"/>
      <c r="MFR147" s="32"/>
      <c r="MFS147" s="32"/>
      <c r="MFT147" s="32"/>
      <c r="MFU147" s="32"/>
      <c r="MFV147" s="32"/>
      <c r="MFW147" s="32"/>
      <c r="MFX147" s="32"/>
      <c r="MFY147" s="32"/>
      <c r="MFZ147" s="32"/>
      <c r="MGA147" s="31"/>
      <c r="MGB147" s="32"/>
      <c r="MGC147" s="32"/>
      <c r="MGD147" s="32"/>
      <c r="MGE147" s="32"/>
      <c r="MGF147" s="32"/>
      <c r="MGG147" s="32"/>
      <c r="MGH147" s="32"/>
      <c r="MGI147" s="32"/>
      <c r="MGJ147" s="32"/>
      <c r="MGK147" s="32"/>
      <c r="MGL147" s="32"/>
      <c r="MGM147" s="32"/>
      <c r="MGN147" s="32"/>
      <c r="MGO147" s="32"/>
      <c r="MGP147" s="32"/>
      <c r="MGQ147" s="32"/>
      <c r="MGR147" s="32"/>
      <c r="MGS147" s="32"/>
      <c r="MGT147" s="32"/>
      <c r="MGU147" s="32"/>
      <c r="MGV147" s="32"/>
      <c r="MGW147" s="32"/>
      <c r="MGX147" s="32"/>
      <c r="MGY147" s="32"/>
      <c r="MGZ147" s="32"/>
      <c r="MHA147" s="31"/>
      <c r="MHB147" s="32"/>
      <c r="MHC147" s="32"/>
      <c r="MHD147" s="32"/>
      <c r="MHE147" s="32"/>
      <c r="MHF147" s="32"/>
      <c r="MHG147" s="32"/>
      <c r="MHH147" s="32"/>
      <c r="MHI147" s="32"/>
      <c r="MHJ147" s="32"/>
      <c r="MHK147" s="32"/>
      <c r="MHL147" s="32"/>
      <c r="MHM147" s="32"/>
      <c r="MHN147" s="32"/>
      <c r="MHO147" s="32"/>
      <c r="MHP147" s="32"/>
      <c r="MHQ147" s="32"/>
      <c r="MHR147" s="32"/>
      <c r="MHS147" s="32"/>
      <c r="MHT147" s="32"/>
      <c r="MHU147" s="32"/>
      <c r="MHV147" s="32"/>
      <c r="MHW147" s="32"/>
      <c r="MHX147" s="32"/>
      <c r="MHY147" s="32"/>
      <c r="MHZ147" s="32"/>
      <c r="MIA147" s="31"/>
      <c r="MIB147" s="32"/>
      <c r="MIC147" s="32"/>
      <c r="MID147" s="32"/>
      <c r="MIE147" s="32"/>
      <c r="MIF147" s="32"/>
      <c r="MIG147" s="32"/>
      <c r="MIH147" s="32"/>
      <c r="MII147" s="32"/>
      <c r="MIJ147" s="32"/>
      <c r="MIK147" s="32"/>
      <c r="MIL147" s="32"/>
      <c r="MIM147" s="32"/>
      <c r="MIN147" s="32"/>
      <c r="MIO147" s="32"/>
      <c r="MIP147" s="32"/>
      <c r="MIQ147" s="32"/>
      <c r="MIR147" s="32"/>
      <c r="MIS147" s="32"/>
      <c r="MIT147" s="32"/>
      <c r="MIU147" s="32"/>
      <c r="MIV147" s="32"/>
      <c r="MIW147" s="32"/>
      <c r="MIX147" s="32"/>
      <c r="MIY147" s="32"/>
      <c r="MIZ147" s="32"/>
      <c r="MJA147" s="31"/>
      <c r="MJB147" s="32"/>
      <c r="MJC147" s="32"/>
      <c r="MJD147" s="32"/>
      <c r="MJE147" s="32"/>
      <c r="MJF147" s="32"/>
      <c r="MJG147" s="32"/>
      <c r="MJH147" s="32"/>
      <c r="MJI147" s="32"/>
      <c r="MJJ147" s="32"/>
      <c r="MJK147" s="32"/>
      <c r="MJL147" s="32"/>
      <c r="MJM147" s="32"/>
      <c r="MJN147" s="32"/>
      <c r="MJO147" s="32"/>
      <c r="MJP147" s="32"/>
      <c r="MJQ147" s="32"/>
      <c r="MJR147" s="32"/>
      <c r="MJS147" s="32"/>
      <c r="MJT147" s="32"/>
      <c r="MJU147" s="32"/>
      <c r="MJV147" s="32"/>
      <c r="MJW147" s="32"/>
      <c r="MJX147" s="32"/>
      <c r="MJY147" s="32"/>
      <c r="MJZ147" s="32"/>
      <c r="MKA147" s="31"/>
      <c r="MKB147" s="32"/>
      <c r="MKC147" s="32"/>
      <c r="MKD147" s="32"/>
      <c r="MKE147" s="32"/>
      <c r="MKF147" s="32"/>
      <c r="MKG147" s="32"/>
      <c r="MKH147" s="32"/>
      <c r="MKI147" s="32"/>
      <c r="MKJ147" s="32"/>
      <c r="MKK147" s="32"/>
      <c r="MKL147" s="32"/>
      <c r="MKM147" s="32"/>
      <c r="MKN147" s="32"/>
      <c r="MKO147" s="32"/>
      <c r="MKP147" s="32"/>
      <c r="MKQ147" s="32"/>
      <c r="MKR147" s="32"/>
      <c r="MKS147" s="32"/>
      <c r="MKT147" s="32"/>
      <c r="MKU147" s="32"/>
      <c r="MKV147" s="32"/>
      <c r="MKW147" s="32"/>
      <c r="MKX147" s="32"/>
      <c r="MKY147" s="32"/>
      <c r="MKZ147" s="32"/>
      <c r="MLA147" s="31"/>
      <c r="MLB147" s="32"/>
      <c r="MLC147" s="32"/>
      <c r="MLD147" s="32"/>
      <c r="MLE147" s="32"/>
      <c r="MLF147" s="32"/>
      <c r="MLG147" s="32"/>
      <c r="MLH147" s="32"/>
      <c r="MLI147" s="32"/>
      <c r="MLJ147" s="32"/>
      <c r="MLK147" s="32"/>
      <c r="MLL147" s="32"/>
      <c r="MLM147" s="32"/>
      <c r="MLN147" s="32"/>
      <c r="MLO147" s="32"/>
      <c r="MLP147" s="32"/>
      <c r="MLQ147" s="32"/>
      <c r="MLR147" s="32"/>
      <c r="MLS147" s="32"/>
      <c r="MLT147" s="32"/>
      <c r="MLU147" s="32"/>
      <c r="MLV147" s="32"/>
      <c r="MLW147" s="32"/>
      <c r="MLX147" s="32"/>
      <c r="MLY147" s="32"/>
      <c r="MLZ147" s="32"/>
      <c r="MMA147" s="31"/>
      <c r="MMB147" s="32"/>
      <c r="MMC147" s="32"/>
      <c r="MMD147" s="32"/>
      <c r="MME147" s="32"/>
      <c r="MMF147" s="32"/>
      <c r="MMG147" s="32"/>
      <c r="MMH147" s="32"/>
      <c r="MMI147" s="32"/>
      <c r="MMJ147" s="32"/>
      <c r="MMK147" s="32"/>
      <c r="MML147" s="32"/>
      <c r="MMM147" s="32"/>
      <c r="MMN147" s="32"/>
      <c r="MMO147" s="32"/>
      <c r="MMP147" s="32"/>
      <c r="MMQ147" s="32"/>
      <c r="MMR147" s="32"/>
      <c r="MMS147" s="32"/>
      <c r="MMT147" s="32"/>
      <c r="MMU147" s="32"/>
      <c r="MMV147" s="32"/>
      <c r="MMW147" s="32"/>
      <c r="MMX147" s="32"/>
      <c r="MMY147" s="32"/>
      <c r="MMZ147" s="32"/>
      <c r="MNA147" s="31"/>
      <c r="MNB147" s="32"/>
      <c r="MNC147" s="32"/>
      <c r="MND147" s="32"/>
      <c r="MNE147" s="32"/>
      <c r="MNF147" s="32"/>
      <c r="MNG147" s="32"/>
      <c r="MNH147" s="32"/>
      <c r="MNI147" s="32"/>
      <c r="MNJ147" s="32"/>
      <c r="MNK147" s="32"/>
      <c r="MNL147" s="32"/>
      <c r="MNM147" s="32"/>
      <c r="MNN147" s="32"/>
      <c r="MNO147" s="32"/>
      <c r="MNP147" s="32"/>
      <c r="MNQ147" s="32"/>
      <c r="MNR147" s="32"/>
      <c r="MNS147" s="32"/>
      <c r="MNT147" s="32"/>
      <c r="MNU147" s="32"/>
      <c r="MNV147" s="32"/>
      <c r="MNW147" s="32"/>
      <c r="MNX147" s="32"/>
      <c r="MNY147" s="32"/>
      <c r="MNZ147" s="32"/>
      <c r="MOA147" s="31"/>
      <c r="MOB147" s="32"/>
      <c r="MOC147" s="32"/>
      <c r="MOD147" s="32"/>
      <c r="MOE147" s="32"/>
      <c r="MOF147" s="32"/>
      <c r="MOG147" s="32"/>
      <c r="MOH147" s="32"/>
      <c r="MOI147" s="32"/>
      <c r="MOJ147" s="32"/>
      <c r="MOK147" s="32"/>
      <c r="MOL147" s="32"/>
      <c r="MOM147" s="32"/>
      <c r="MON147" s="32"/>
      <c r="MOO147" s="32"/>
      <c r="MOP147" s="32"/>
      <c r="MOQ147" s="32"/>
      <c r="MOR147" s="32"/>
      <c r="MOS147" s="32"/>
      <c r="MOT147" s="32"/>
      <c r="MOU147" s="32"/>
      <c r="MOV147" s="32"/>
      <c r="MOW147" s="32"/>
      <c r="MOX147" s="32"/>
      <c r="MOY147" s="32"/>
      <c r="MOZ147" s="32"/>
      <c r="MPA147" s="31"/>
      <c r="MPB147" s="32"/>
      <c r="MPC147" s="32"/>
      <c r="MPD147" s="32"/>
      <c r="MPE147" s="32"/>
      <c r="MPF147" s="32"/>
      <c r="MPG147" s="32"/>
      <c r="MPH147" s="32"/>
      <c r="MPI147" s="32"/>
      <c r="MPJ147" s="32"/>
      <c r="MPK147" s="32"/>
      <c r="MPL147" s="32"/>
      <c r="MPM147" s="32"/>
      <c r="MPN147" s="32"/>
      <c r="MPO147" s="32"/>
      <c r="MPP147" s="32"/>
      <c r="MPQ147" s="32"/>
      <c r="MPR147" s="32"/>
      <c r="MPS147" s="32"/>
      <c r="MPT147" s="32"/>
      <c r="MPU147" s="32"/>
      <c r="MPV147" s="32"/>
      <c r="MPW147" s="32"/>
      <c r="MPX147" s="32"/>
      <c r="MPY147" s="32"/>
      <c r="MPZ147" s="32"/>
      <c r="MQA147" s="31"/>
      <c r="MQB147" s="32"/>
      <c r="MQC147" s="32"/>
      <c r="MQD147" s="32"/>
      <c r="MQE147" s="32"/>
      <c r="MQF147" s="32"/>
      <c r="MQG147" s="32"/>
      <c r="MQH147" s="32"/>
      <c r="MQI147" s="32"/>
      <c r="MQJ147" s="32"/>
      <c r="MQK147" s="32"/>
      <c r="MQL147" s="32"/>
      <c r="MQM147" s="32"/>
      <c r="MQN147" s="32"/>
      <c r="MQO147" s="32"/>
      <c r="MQP147" s="32"/>
      <c r="MQQ147" s="32"/>
      <c r="MQR147" s="32"/>
      <c r="MQS147" s="32"/>
      <c r="MQT147" s="32"/>
      <c r="MQU147" s="32"/>
      <c r="MQV147" s="32"/>
      <c r="MQW147" s="32"/>
      <c r="MQX147" s="32"/>
      <c r="MQY147" s="32"/>
      <c r="MQZ147" s="32"/>
      <c r="MRA147" s="31"/>
      <c r="MRB147" s="32"/>
      <c r="MRC147" s="32"/>
      <c r="MRD147" s="32"/>
      <c r="MRE147" s="32"/>
      <c r="MRF147" s="32"/>
      <c r="MRG147" s="32"/>
      <c r="MRH147" s="32"/>
      <c r="MRI147" s="32"/>
      <c r="MRJ147" s="32"/>
      <c r="MRK147" s="32"/>
      <c r="MRL147" s="32"/>
      <c r="MRM147" s="32"/>
      <c r="MRN147" s="32"/>
      <c r="MRO147" s="32"/>
      <c r="MRP147" s="32"/>
      <c r="MRQ147" s="32"/>
      <c r="MRR147" s="32"/>
      <c r="MRS147" s="32"/>
      <c r="MRT147" s="32"/>
      <c r="MRU147" s="32"/>
      <c r="MRV147" s="32"/>
      <c r="MRW147" s="32"/>
      <c r="MRX147" s="32"/>
      <c r="MRY147" s="32"/>
      <c r="MRZ147" s="32"/>
      <c r="MSA147" s="31"/>
      <c r="MSB147" s="32"/>
      <c r="MSC147" s="32"/>
      <c r="MSD147" s="32"/>
      <c r="MSE147" s="32"/>
      <c r="MSF147" s="32"/>
      <c r="MSG147" s="32"/>
      <c r="MSH147" s="32"/>
      <c r="MSI147" s="32"/>
      <c r="MSJ147" s="32"/>
      <c r="MSK147" s="32"/>
      <c r="MSL147" s="32"/>
      <c r="MSM147" s="32"/>
      <c r="MSN147" s="32"/>
      <c r="MSO147" s="32"/>
      <c r="MSP147" s="32"/>
      <c r="MSQ147" s="32"/>
      <c r="MSR147" s="32"/>
      <c r="MSS147" s="32"/>
      <c r="MST147" s="32"/>
      <c r="MSU147" s="32"/>
      <c r="MSV147" s="32"/>
      <c r="MSW147" s="32"/>
      <c r="MSX147" s="32"/>
      <c r="MSY147" s="32"/>
      <c r="MSZ147" s="32"/>
      <c r="MTA147" s="31"/>
      <c r="MTB147" s="32"/>
      <c r="MTC147" s="32"/>
      <c r="MTD147" s="32"/>
      <c r="MTE147" s="32"/>
      <c r="MTF147" s="32"/>
      <c r="MTG147" s="32"/>
      <c r="MTH147" s="32"/>
      <c r="MTI147" s="32"/>
      <c r="MTJ147" s="32"/>
      <c r="MTK147" s="32"/>
      <c r="MTL147" s="32"/>
      <c r="MTM147" s="32"/>
      <c r="MTN147" s="32"/>
      <c r="MTO147" s="32"/>
      <c r="MTP147" s="32"/>
      <c r="MTQ147" s="32"/>
      <c r="MTR147" s="32"/>
      <c r="MTS147" s="32"/>
      <c r="MTT147" s="32"/>
      <c r="MTU147" s="32"/>
      <c r="MTV147" s="32"/>
      <c r="MTW147" s="32"/>
      <c r="MTX147" s="32"/>
      <c r="MTY147" s="32"/>
      <c r="MTZ147" s="32"/>
      <c r="MUA147" s="31"/>
      <c r="MUB147" s="32"/>
      <c r="MUC147" s="32"/>
      <c r="MUD147" s="32"/>
      <c r="MUE147" s="32"/>
      <c r="MUF147" s="32"/>
      <c r="MUG147" s="32"/>
      <c r="MUH147" s="32"/>
      <c r="MUI147" s="32"/>
      <c r="MUJ147" s="32"/>
      <c r="MUK147" s="32"/>
      <c r="MUL147" s="32"/>
      <c r="MUM147" s="32"/>
      <c r="MUN147" s="32"/>
      <c r="MUO147" s="32"/>
      <c r="MUP147" s="32"/>
      <c r="MUQ147" s="32"/>
      <c r="MUR147" s="32"/>
      <c r="MUS147" s="32"/>
      <c r="MUT147" s="32"/>
      <c r="MUU147" s="32"/>
      <c r="MUV147" s="32"/>
      <c r="MUW147" s="32"/>
      <c r="MUX147" s="32"/>
      <c r="MUY147" s="32"/>
      <c r="MUZ147" s="32"/>
      <c r="MVA147" s="31"/>
      <c r="MVB147" s="32"/>
      <c r="MVC147" s="32"/>
      <c r="MVD147" s="32"/>
      <c r="MVE147" s="32"/>
      <c r="MVF147" s="32"/>
      <c r="MVG147" s="32"/>
      <c r="MVH147" s="32"/>
      <c r="MVI147" s="32"/>
      <c r="MVJ147" s="32"/>
      <c r="MVK147" s="32"/>
      <c r="MVL147" s="32"/>
      <c r="MVM147" s="32"/>
      <c r="MVN147" s="32"/>
      <c r="MVO147" s="32"/>
      <c r="MVP147" s="32"/>
      <c r="MVQ147" s="32"/>
      <c r="MVR147" s="32"/>
      <c r="MVS147" s="32"/>
      <c r="MVT147" s="32"/>
      <c r="MVU147" s="32"/>
      <c r="MVV147" s="32"/>
      <c r="MVW147" s="32"/>
      <c r="MVX147" s="32"/>
      <c r="MVY147" s="32"/>
      <c r="MVZ147" s="32"/>
      <c r="MWA147" s="31"/>
      <c r="MWB147" s="32"/>
      <c r="MWC147" s="32"/>
      <c r="MWD147" s="32"/>
      <c r="MWE147" s="32"/>
      <c r="MWF147" s="32"/>
      <c r="MWG147" s="32"/>
      <c r="MWH147" s="32"/>
      <c r="MWI147" s="32"/>
      <c r="MWJ147" s="32"/>
      <c r="MWK147" s="32"/>
      <c r="MWL147" s="32"/>
      <c r="MWM147" s="32"/>
      <c r="MWN147" s="32"/>
      <c r="MWO147" s="32"/>
      <c r="MWP147" s="32"/>
      <c r="MWQ147" s="32"/>
      <c r="MWR147" s="32"/>
      <c r="MWS147" s="32"/>
      <c r="MWT147" s="32"/>
      <c r="MWU147" s="32"/>
      <c r="MWV147" s="32"/>
      <c r="MWW147" s="32"/>
      <c r="MWX147" s="32"/>
      <c r="MWY147" s="32"/>
      <c r="MWZ147" s="32"/>
      <c r="MXA147" s="31"/>
      <c r="MXB147" s="32"/>
      <c r="MXC147" s="32"/>
      <c r="MXD147" s="32"/>
      <c r="MXE147" s="32"/>
      <c r="MXF147" s="32"/>
      <c r="MXG147" s="32"/>
      <c r="MXH147" s="32"/>
      <c r="MXI147" s="32"/>
      <c r="MXJ147" s="32"/>
      <c r="MXK147" s="32"/>
      <c r="MXL147" s="32"/>
      <c r="MXM147" s="32"/>
      <c r="MXN147" s="32"/>
      <c r="MXO147" s="32"/>
      <c r="MXP147" s="32"/>
      <c r="MXQ147" s="32"/>
      <c r="MXR147" s="32"/>
      <c r="MXS147" s="32"/>
      <c r="MXT147" s="32"/>
      <c r="MXU147" s="32"/>
      <c r="MXV147" s="32"/>
      <c r="MXW147" s="32"/>
      <c r="MXX147" s="32"/>
      <c r="MXY147" s="32"/>
      <c r="MXZ147" s="32"/>
      <c r="MYA147" s="31"/>
      <c r="MYB147" s="32"/>
      <c r="MYC147" s="32"/>
      <c r="MYD147" s="32"/>
      <c r="MYE147" s="32"/>
      <c r="MYF147" s="32"/>
      <c r="MYG147" s="32"/>
      <c r="MYH147" s="32"/>
      <c r="MYI147" s="32"/>
      <c r="MYJ147" s="32"/>
      <c r="MYK147" s="32"/>
      <c r="MYL147" s="32"/>
      <c r="MYM147" s="32"/>
      <c r="MYN147" s="32"/>
      <c r="MYO147" s="32"/>
      <c r="MYP147" s="32"/>
      <c r="MYQ147" s="32"/>
      <c r="MYR147" s="32"/>
      <c r="MYS147" s="32"/>
      <c r="MYT147" s="32"/>
      <c r="MYU147" s="32"/>
      <c r="MYV147" s="32"/>
      <c r="MYW147" s="32"/>
      <c r="MYX147" s="32"/>
      <c r="MYY147" s="32"/>
      <c r="MYZ147" s="32"/>
      <c r="MZA147" s="31"/>
      <c r="MZB147" s="32"/>
      <c r="MZC147" s="32"/>
      <c r="MZD147" s="32"/>
      <c r="MZE147" s="32"/>
      <c r="MZF147" s="32"/>
      <c r="MZG147" s="32"/>
      <c r="MZH147" s="32"/>
      <c r="MZI147" s="32"/>
      <c r="MZJ147" s="32"/>
      <c r="MZK147" s="32"/>
      <c r="MZL147" s="32"/>
      <c r="MZM147" s="32"/>
      <c r="MZN147" s="32"/>
      <c r="MZO147" s="32"/>
      <c r="MZP147" s="32"/>
      <c r="MZQ147" s="32"/>
      <c r="MZR147" s="32"/>
      <c r="MZS147" s="32"/>
      <c r="MZT147" s="32"/>
      <c r="MZU147" s="32"/>
      <c r="MZV147" s="32"/>
      <c r="MZW147" s="32"/>
      <c r="MZX147" s="32"/>
      <c r="MZY147" s="32"/>
      <c r="MZZ147" s="32"/>
      <c r="NAA147" s="31"/>
      <c r="NAB147" s="32"/>
      <c r="NAC147" s="32"/>
      <c r="NAD147" s="32"/>
      <c r="NAE147" s="32"/>
      <c r="NAF147" s="32"/>
      <c r="NAG147" s="32"/>
      <c r="NAH147" s="32"/>
      <c r="NAI147" s="32"/>
      <c r="NAJ147" s="32"/>
      <c r="NAK147" s="32"/>
      <c r="NAL147" s="32"/>
      <c r="NAM147" s="32"/>
      <c r="NAN147" s="32"/>
      <c r="NAO147" s="32"/>
      <c r="NAP147" s="32"/>
      <c r="NAQ147" s="32"/>
      <c r="NAR147" s="32"/>
      <c r="NAS147" s="32"/>
      <c r="NAT147" s="32"/>
      <c r="NAU147" s="32"/>
      <c r="NAV147" s="32"/>
      <c r="NAW147" s="32"/>
      <c r="NAX147" s="32"/>
      <c r="NAY147" s="32"/>
      <c r="NAZ147" s="32"/>
      <c r="NBA147" s="31"/>
      <c r="NBB147" s="32"/>
      <c r="NBC147" s="32"/>
      <c r="NBD147" s="32"/>
      <c r="NBE147" s="32"/>
      <c r="NBF147" s="32"/>
      <c r="NBG147" s="32"/>
      <c r="NBH147" s="32"/>
      <c r="NBI147" s="32"/>
      <c r="NBJ147" s="32"/>
      <c r="NBK147" s="32"/>
      <c r="NBL147" s="32"/>
      <c r="NBM147" s="32"/>
      <c r="NBN147" s="32"/>
      <c r="NBO147" s="32"/>
      <c r="NBP147" s="32"/>
      <c r="NBQ147" s="32"/>
      <c r="NBR147" s="32"/>
      <c r="NBS147" s="32"/>
      <c r="NBT147" s="32"/>
      <c r="NBU147" s="32"/>
      <c r="NBV147" s="32"/>
      <c r="NBW147" s="32"/>
      <c r="NBX147" s="32"/>
      <c r="NBY147" s="32"/>
      <c r="NBZ147" s="32"/>
      <c r="NCA147" s="31"/>
      <c r="NCB147" s="32"/>
      <c r="NCC147" s="32"/>
      <c r="NCD147" s="32"/>
      <c r="NCE147" s="32"/>
      <c r="NCF147" s="32"/>
      <c r="NCG147" s="32"/>
      <c r="NCH147" s="32"/>
      <c r="NCI147" s="32"/>
      <c r="NCJ147" s="32"/>
      <c r="NCK147" s="32"/>
      <c r="NCL147" s="32"/>
      <c r="NCM147" s="32"/>
      <c r="NCN147" s="32"/>
      <c r="NCO147" s="32"/>
      <c r="NCP147" s="32"/>
      <c r="NCQ147" s="32"/>
      <c r="NCR147" s="32"/>
      <c r="NCS147" s="32"/>
      <c r="NCT147" s="32"/>
      <c r="NCU147" s="32"/>
      <c r="NCV147" s="32"/>
      <c r="NCW147" s="32"/>
      <c r="NCX147" s="32"/>
      <c r="NCY147" s="32"/>
      <c r="NCZ147" s="32"/>
      <c r="NDA147" s="31"/>
      <c r="NDB147" s="32"/>
      <c r="NDC147" s="32"/>
      <c r="NDD147" s="32"/>
      <c r="NDE147" s="32"/>
      <c r="NDF147" s="32"/>
      <c r="NDG147" s="32"/>
      <c r="NDH147" s="32"/>
      <c r="NDI147" s="32"/>
      <c r="NDJ147" s="32"/>
      <c r="NDK147" s="32"/>
      <c r="NDL147" s="32"/>
      <c r="NDM147" s="32"/>
      <c r="NDN147" s="32"/>
      <c r="NDO147" s="32"/>
      <c r="NDP147" s="32"/>
      <c r="NDQ147" s="32"/>
      <c r="NDR147" s="32"/>
      <c r="NDS147" s="32"/>
      <c r="NDT147" s="32"/>
      <c r="NDU147" s="32"/>
      <c r="NDV147" s="32"/>
      <c r="NDW147" s="32"/>
      <c r="NDX147" s="32"/>
      <c r="NDY147" s="32"/>
      <c r="NDZ147" s="32"/>
      <c r="NEA147" s="31"/>
      <c r="NEB147" s="32"/>
      <c r="NEC147" s="32"/>
      <c r="NED147" s="32"/>
      <c r="NEE147" s="32"/>
      <c r="NEF147" s="32"/>
      <c r="NEG147" s="32"/>
      <c r="NEH147" s="32"/>
      <c r="NEI147" s="32"/>
      <c r="NEJ147" s="32"/>
      <c r="NEK147" s="32"/>
      <c r="NEL147" s="32"/>
      <c r="NEM147" s="32"/>
      <c r="NEN147" s="32"/>
      <c r="NEO147" s="32"/>
      <c r="NEP147" s="32"/>
      <c r="NEQ147" s="32"/>
      <c r="NER147" s="32"/>
      <c r="NES147" s="32"/>
      <c r="NET147" s="32"/>
      <c r="NEU147" s="32"/>
      <c r="NEV147" s="32"/>
      <c r="NEW147" s="32"/>
      <c r="NEX147" s="32"/>
      <c r="NEY147" s="32"/>
      <c r="NEZ147" s="32"/>
      <c r="NFA147" s="31"/>
      <c r="NFB147" s="32"/>
      <c r="NFC147" s="32"/>
      <c r="NFD147" s="32"/>
      <c r="NFE147" s="32"/>
      <c r="NFF147" s="32"/>
      <c r="NFG147" s="32"/>
      <c r="NFH147" s="32"/>
      <c r="NFI147" s="32"/>
      <c r="NFJ147" s="32"/>
      <c r="NFK147" s="32"/>
      <c r="NFL147" s="32"/>
      <c r="NFM147" s="32"/>
      <c r="NFN147" s="32"/>
      <c r="NFO147" s="32"/>
      <c r="NFP147" s="32"/>
      <c r="NFQ147" s="32"/>
      <c r="NFR147" s="32"/>
      <c r="NFS147" s="32"/>
      <c r="NFT147" s="32"/>
      <c r="NFU147" s="32"/>
      <c r="NFV147" s="32"/>
      <c r="NFW147" s="32"/>
      <c r="NFX147" s="32"/>
      <c r="NFY147" s="32"/>
      <c r="NFZ147" s="32"/>
      <c r="NGA147" s="31"/>
      <c r="NGB147" s="32"/>
      <c r="NGC147" s="32"/>
      <c r="NGD147" s="32"/>
      <c r="NGE147" s="32"/>
      <c r="NGF147" s="32"/>
      <c r="NGG147" s="32"/>
      <c r="NGH147" s="32"/>
      <c r="NGI147" s="32"/>
      <c r="NGJ147" s="32"/>
      <c r="NGK147" s="32"/>
      <c r="NGL147" s="32"/>
      <c r="NGM147" s="32"/>
      <c r="NGN147" s="32"/>
      <c r="NGO147" s="32"/>
      <c r="NGP147" s="32"/>
      <c r="NGQ147" s="32"/>
      <c r="NGR147" s="32"/>
      <c r="NGS147" s="32"/>
      <c r="NGT147" s="32"/>
      <c r="NGU147" s="32"/>
      <c r="NGV147" s="32"/>
      <c r="NGW147" s="32"/>
      <c r="NGX147" s="32"/>
      <c r="NGY147" s="32"/>
      <c r="NGZ147" s="32"/>
      <c r="NHA147" s="31"/>
      <c r="NHB147" s="32"/>
      <c r="NHC147" s="32"/>
      <c r="NHD147" s="32"/>
      <c r="NHE147" s="32"/>
      <c r="NHF147" s="32"/>
      <c r="NHG147" s="32"/>
      <c r="NHH147" s="32"/>
      <c r="NHI147" s="32"/>
      <c r="NHJ147" s="32"/>
      <c r="NHK147" s="32"/>
      <c r="NHL147" s="32"/>
      <c r="NHM147" s="32"/>
      <c r="NHN147" s="32"/>
      <c r="NHO147" s="32"/>
      <c r="NHP147" s="32"/>
      <c r="NHQ147" s="32"/>
      <c r="NHR147" s="32"/>
      <c r="NHS147" s="32"/>
      <c r="NHT147" s="32"/>
      <c r="NHU147" s="32"/>
      <c r="NHV147" s="32"/>
      <c r="NHW147" s="32"/>
      <c r="NHX147" s="32"/>
      <c r="NHY147" s="32"/>
      <c r="NHZ147" s="32"/>
      <c r="NIA147" s="31"/>
      <c r="NIB147" s="32"/>
      <c r="NIC147" s="32"/>
      <c r="NID147" s="32"/>
      <c r="NIE147" s="32"/>
      <c r="NIF147" s="32"/>
      <c r="NIG147" s="32"/>
      <c r="NIH147" s="32"/>
      <c r="NII147" s="32"/>
      <c r="NIJ147" s="32"/>
      <c r="NIK147" s="32"/>
      <c r="NIL147" s="32"/>
      <c r="NIM147" s="32"/>
      <c r="NIN147" s="32"/>
      <c r="NIO147" s="32"/>
      <c r="NIP147" s="32"/>
      <c r="NIQ147" s="32"/>
      <c r="NIR147" s="32"/>
      <c r="NIS147" s="32"/>
      <c r="NIT147" s="32"/>
      <c r="NIU147" s="32"/>
      <c r="NIV147" s="32"/>
      <c r="NIW147" s="32"/>
      <c r="NIX147" s="32"/>
      <c r="NIY147" s="32"/>
      <c r="NIZ147" s="32"/>
      <c r="NJA147" s="31"/>
      <c r="NJB147" s="32"/>
      <c r="NJC147" s="32"/>
      <c r="NJD147" s="32"/>
      <c r="NJE147" s="32"/>
      <c r="NJF147" s="32"/>
      <c r="NJG147" s="32"/>
      <c r="NJH147" s="32"/>
      <c r="NJI147" s="32"/>
      <c r="NJJ147" s="32"/>
      <c r="NJK147" s="32"/>
      <c r="NJL147" s="32"/>
      <c r="NJM147" s="32"/>
      <c r="NJN147" s="32"/>
      <c r="NJO147" s="32"/>
      <c r="NJP147" s="32"/>
      <c r="NJQ147" s="32"/>
      <c r="NJR147" s="32"/>
      <c r="NJS147" s="32"/>
      <c r="NJT147" s="32"/>
      <c r="NJU147" s="32"/>
      <c r="NJV147" s="32"/>
      <c r="NJW147" s="32"/>
      <c r="NJX147" s="32"/>
      <c r="NJY147" s="32"/>
      <c r="NJZ147" s="32"/>
      <c r="NKA147" s="31"/>
      <c r="NKB147" s="32"/>
      <c r="NKC147" s="32"/>
      <c r="NKD147" s="32"/>
      <c r="NKE147" s="32"/>
      <c r="NKF147" s="32"/>
      <c r="NKG147" s="32"/>
      <c r="NKH147" s="32"/>
      <c r="NKI147" s="32"/>
      <c r="NKJ147" s="32"/>
      <c r="NKK147" s="32"/>
      <c r="NKL147" s="32"/>
      <c r="NKM147" s="32"/>
      <c r="NKN147" s="32"/>
      <c r="NKO147" s="32"/>
      <c r="NKP147" s="32"/>
      <c r="NKQ147" s="32"/>
      <c r="NKR147" s="32"/>
      <c r="NKS147" s="32"/>
      <c r="NKT147" s="32"/>
      <c r="NKU147" s="32"/>
      <c r="NKV147" s="32"/>
      <c r="NKW147" s="32"/>
      <c r="NKX147" s="32"/>
      <c r="NKY147" s="32"/>
      <c r="NKZ147" s="32"/>
      <c r="NLA147" s="31"/>
      <c r="NLB147" s="32"/>
      <c r="NLC147" s="32"/>
      <c r="NLD147" s="32"/>
      <c r="NLE147" s="32"/>
      <c r="NLF147" s="32"/>
      <c r="NLG147" s="32"/>
      <c r="NLH147" s="32"/>
      <c r="NLI147" s="32"/>
      <c r="NLJ147" s="32"/>
      <c r="NLK147" s="32"/>
      <c r="NLL147" s="32"/>
      <c r="NLM147" s="32"/>
      <c r="NLN147" s="32"/>
      <c r="NLO147" s="32"/>
      <c r="NLP147" s="32"/>
      <c r="NLQ147" s="32"/>
      <c r="NLR147" s="32"/>
      <c r="NLS147" s="32"/>
      <c r="NLT147" s="32"/>
      <c r="NLU147" s="32"/>
      <c r="NLV147" s="32"/>
      <c r="NLW147" s="32"/>
      <c r="NLX147" s="32"/>
      <c r="NLY147" s="32"/>
      <c r="NLZ147" s="32"/>
      <c r="NMA147" s="31"/>
      <c r="NMB147" s="32"/>
      <c r="NMC147" s="32"/>
      <c r="NMD147" s="32"/>
      <c r="NME147" s="32"/>
      <c r="NMF147" s="32"/>
      <c r="NMG147" s="32"/>
      <c r="NMH147" s="32"/>
      <c r="NMI147" s="32"/>
      <c r="NMJ147" s="32"/>
      <c r="NMK147" s="32"/>
      <c r="NML147" s="32"/>
      <c r="NMM147" s="32"/>
      <c r="NMN147" s="32"/>
      <c r="NMO147" s="32"/>
      <c r="NMP147" s="32"/>
      <c r="NMQ147" s="32"/>
      <c r="NMR147" s="32"/>
      <c r="NMS147" s="32"/>
      <c r="NMT147" s="32"/>
      <c r="NMU147" s="32"/>
      <c r="NMV147" s="32"/>
      <c r="NMW147" s="32"/>
      <c r="NMX147" s="32"/>
      <c r="NMY147" s="32"/>
      <c r="NMZ147" s="32"/>
      <c r="NNA147" s="31"/>
      <c r="NNB147" s="32"/>
      <c r="NNC147" s="32"/>
      <c r="NND147" s="32"/>
      <c r="NNE147" s="32"/>
      <c r="NNF147" s="32"/>
      <c r="NNG147" s="32"/>
      <c r="NNH147" s="32"/>
      <c r="NNI147" s="32"/>
      <c r="NNJ147" s="32"/>
      <c r="NNK147" s="32"/>
      <c r="NNL147" s="32"/>
      <c r="NNM147" s="32"/>
      <c r="NNN147" s="32"/>
      <c r="NNO147" s="32"/>
      <c r="NNP147" s="32"/>
      <c r="NNQ147" s="32"/>
      <c r="NNR147" s="32"/>
      <c r="NNS147" s="32"/>
      <c r="NNT147" s="32"/>
      <c r="NNU147" s="32"/>
      <c r="NNV147" s="32"/>
      <c r="NNW147" s="32"/>
      <c r="NNX147" s="32"/>
      <c r="NNY147" s="32"/>
      <c r="NNZ147" s="32"/>
      <c r="NOA147" s="31"/>
      <c r="NOB147" s="32"/>
      <c r="NOC147" s="32"/>
      <c r="NOD147" s="32"/>
      <c r="NOE147" s="32"/>
      <c r="NOF147" s="32"/>
      <c r="NOG147" s="32"/>
      <c r="NOH147" s="32"/>
      <c r="NOI147" s="32"/>
      <c r="NOJ147" s="32"/>
      <c r="NOK147" s="32"/>
      <c r="NOL147" s="32"/>
      <c r="NOM147" s="32"/>
      <c r="NON147" s="32"/>
      <c r="NOO147" s="32"/>
      <c r="NOP147" s="32"/>
      <c r="NOQ147" s="32"/>
      <c r="NOR147" s="32"/>
      <c r="NOS147" s="32"/>
      <c r="NOT147" s="32"/>
      <c r="NOU147" s="32"/>
      <c r="NOV147" s="32"/>
      <c r="NOW147" s="32"/>
      <c r="NOX147" s="32"/>
      <c r="NOY147" s="32"/>
      <c r="NOZ147" s="32"/>
      <c r="NPA147" s="31"/>
      <c r="NPB147" s="32"/>
      <c r="NPC147" s="32"/>
      <c r="NPD147" s="32"/>
      <c r="NPE147" s="32"/>
      <c r="NPF147" s="32"/>
      <c r="NPG147" s="32"/>
      <c r="NPH147" s="32"/>
      <c r="NPI147" s="32"/>
      <c r="NPJ147" s="32"/>
      <c r="NPK147" s="32"/>
      <c r="NPL147" s="32"/>
      <c r="NPM147" s="32"/>
      <c r="NPN147" s="32"/>
      <c r="NPO147" s="32"/>
      <c r="NPP147" s="32"/>
      <c r="NPQ147" s="32"/>
      <c r="NPR147" s="32"/>
      <c r="NPS147" s="32"/>
      <c r="NPT147" s="32"/>
      <c r="NPU147" s="32"/>
      <c r="NPV147" s="32"/>
      <c r="NPW147" s="32"/>
      <c r="NPX147" s="32"/>
      <c r="NPY147" s="32"/>
      <c r="NPZ147" s="32"/>
      <c r="NQA147" s="31"/>
      <c r="NQB147" s="32"/>
      <c r="NQC147" s="32"/>
      <c r="NQD147" s="32"/>
      <c r="NQE147" s="32"/>
      <c r="NQF147" s="32"/>
      <c r="NQG147" s="32"/>
      <c r="NQH147" s="32"/>
      <c r="NQI147" s="32"/>
      <c r="NQJ147" s="32"/>
      <c r="NQK147" s="32"/>
      <c r="NQL147" s="32"/>
      <c r="NQM147" s="32"/>
      <c r="NQN147" s="32"/>
      <c r="NQO147" s="32"/>
      <c r="NQP147" s="32"/>
      <c r="NQQ147" s="32"/>
      <c r="NQR147" s="32"/>
      <c r="NQS147" s="32"/>
      <c r="NQT147" s="32"/>
      <c r="NQU147" s="32"/>
      <c r="NQV147" s="32"/>
      <c r="NQW147" s="32"/>
      <c r="NQX147" s="32"/>
      <c r="NQY147" s="32"/>
      <c r="NQZ147" s="32"/>
      <c r="NRA147" s="31"/>
      <c r="NRB147" s="32"/>
      <c r="NRC147" s="32"/>
      <c r="NRD147" s="32"/>
      <c r="NRE147" s="32"/>
      <c r="NRF147" s="32"/>
      <c r="NRG147" s="32"/>
      <c r="NRH147" s="32"/>
      <c r="NRI147" s="32"/>
      <c r="NRJ147" s="32"/>
      <c r="NRK147" s="32"/>
      <c r="NRL147" s="32"/>
      <c r="NRM147" s="32"/>
      <c r="NRN147" s="32"/>
      <c r="NRO147" s="32"/>
      <c r="NRP147" s="32"/>
      <c r="NRQ147" s="32"/>
      <c r="NRR147" s="32"/>
      <c r="NRS147" s="32"/>
      <c r="NRT147" s="32"/>
      <c r="NRU147" s="32"/>
      <c r="NRV147" s="32"/>
      <c r="NRW147" s="32"/>
      <c r="NRX147" s="32"/>
      <c r="NRY147" s="32"/>
      <c r="NRZ147" s="32"/>
      <c r="NSA147" s="31"/>
      <c r="NSB147" s="32"/>
      <c r="NSC147" s="32"/>
      <c r="NSD147" s="32"/>
      <c r="NSE147" s="32"/>
      <c r="NSF147" s="32"/>
      <c r="NSG147" s="32"/>
      <c r="NSH147" s="32"/>
      <c r="NSI147" s="32"/>
      <c r="NSJ147" s="32"/>
      <c r="NSK147" s="32"/>
      <c r="NSL147" s="32"/>
      <c r="NSM147" s="32"/>
      <c r="NSN147" s="32"/>
      <c r="NSO147" s="32"/>
      <c r="NSP147" s="32"/>
      <c r="NSQ147" s="32"/>
      <c r="NSR147" s="32"/>
      <c r="NSS147" s="32"/>
      <c r="NST147" s="32"/>
      <c r="NSU147" s="32"/>
      <c r="NSV147" s="32"/>
      <c r="NSW147" s="32"/>
      <c r="NSX147" s="32"/>
      <c r="NSY147" s="32"/>
      <c r="NSZ147" s="32"/>
      <c r="NTA147" s="31"/>
      <c r="NTB147" s="32"/>
      <c r="NTC147" s="32"/>
      <c r="NTD147" s="32"/>
      <c r="NTE147" s="32"/>
      <c r="NTF147" s="32"/>
      <c r="NTG147" s="32"/>
      <c r="NTH147" s="32"/>
      <c r="NTI147" s="32"/>
      <c r="NTJ147" s="32"/>
      <c r="NTK147" s="32"/>
      <c r="NTL147" s="32"/>
      <c r="NTM147" s="32"/>
      <c r="NTN147" s="32"/>
      <c r="NTO147" s="32"/>
      <c r="NTP147" s="32"/>
      <c r="NTQ147" s="32"/>
      <c r="NTR147" s="32"/>
      <c r="NTS147" s="32"/>
      <c r="NTT147" s="32"/>
      <c r="NTU147" s="32"/>
      <c r="NTV147" s="32"/>
      <c r="NTW147" s="32"/>
      <c r="NTX147" s="32"/>
      <c r="NTY147" s="32"/>
      <c r="NTZ147" s="32"/>
      <c r="NUA147" s="31"/>
      <c r="NUB147" s="32"/>
      <c r="NUC147" s="32"/>
      <c r="NUD147" s="32"/>
      <c r="NUE147" s="32"/>
      <c r="NUF147" s="32"/>
      <c r="NUG147" s="32"/>
      <c r="NUH147" s="32"/>
      <c r="NUI147" s="32"/>
      <c r="NUJ147" s="32"/>
      <c r="NUK147" s="32"/>
      <c r="NUL147" s="32"/>
      <c r="NUM147" s="32"/>
      <c r="NUN147" s="32"/>
      <c r="NUO147" s="32"/>
      <c r="NUP147" s="32"/>
      <c r="NUQ147" s="32"/>
      <c r="NUR147" s="32"/>
      <c r="NUS147" s="32"/>
      <c r="NUT147" s="32"/>
      <c r="NUU147" s="32"/>
      <c r="NUV147" s="32"/>
      <c r="NUW147" s="32"/>
      <c r="NUX147" s="32"/>
      <c r="NUY147" s="32"/>
      <c r="NUZ147" s="32"/>
      <c r="NVA147" s="31"/>
      <c r="NVB147" s="32"/>
      <c r="NVC147" s="32"/>
      <c r="NVD147" s="32"/>
      <c r="NVE147" s="32"/>
      <c r="NVF147" s="32"/>
      <c r="NVG147" s="32"/>
      <c r="NVH147" s="32"/>
      <c r="NVI147" s="32"/>
      <c r="NVJ147" s="32"/>
      <c r="NVK147" s="32"/>
      <c r="NVL147" s="32"/>
      <c r="NVM147" s="32"/>
      <c r="NVN147" s="32"/>
      <c r="NVO147" s="32"/>
      <c r="NVP147" s="32"/>
      <c r="NVQ147" s="32"/>
      <c r="NVR147" s="32"/>
      <c r="NVS147" s="32"/>
      <c r="NVT147" s="32"/>
      <c r="NVU147" s="32"/>
      <c r="NVV147" s="32"/>
      <c r="NVW147" s="32"/>
      <c r="NVX147" s="32"/>
      <c r="NVY147" s="32"/>
      <c r="NVZ147" s="32"/>
      <c r="NWA147" s="31"/>
      <c r="NWB147" s="32"/>
      <c r="NWC147" s="32"/>
      <c r="NWD147" s="32"/>
      <c r="NWE147" s="32"/>
      <c r="NWF147" s="32"/>
      <c r="NWG147" s="32"/>
      <c r="NWH147" s="32"/>
      <c r="NWI147" s="32"/>
      <c r="NWJ147" s="32"/>
      <c r="NWK147" s="32"/>
      <c r="NWL147" s="32"/>
      <c r="NWM147" s="32"/>
      <c r="NWN147" s="32"/>
      <c r="NWO147" s="32"/>
      <c r="NWP147" s="32"/>
      <c r="NWQ147" s="32"/>
      <c r="NWR147" s="32"/>
      <c r="NWS147" s="32"/>
      <c r="NWT147" s="32"/>
      <c r="NWU147" s="32"/>
      <c r="NWV147" s="32"/>
      <c r="NWW147" s="32"/>
      <c r="NWX147" s="32"/>
      <c r="NWY147" s="32"/>
      <c r="NWZ147" s="32"/>
      <c r="NXA147" s="31"/>
      <c r="NXB147" s="32"/>
      <c r="NXC147" s="32"/>
      <c r="NXD147" s="32"/>
      <c r="NXE147" s="32"/>
      <c r="NXF147" s="32"/>
      <c r="NXG147" s="32"/>
      <c r="NXH147" s="32"/>
      <c r="NXI147" s="32"/>
      <c r="NXJ147" s="32"/>
      <c r="NXK147" s="32"/>
      <c r="NXL147" s="32"/>
      <c r="NXM147" s="32"/>
      <c r="NXN147" s="32"/>
      <c r="NXO147" s="32"/>
      <c r="NXP147" s="32"/>
      <c r="NXQ147" s="32"/>
      <c r="NXR147" s="32"/>
      <c r="NXS147" s="32"/>
      <c r="NXT147" s="32"/>
      <c r="NXU147" s="32"/>
      <c r="NXV147" s="32"/>
      <c r="NXW147" s="32"/>
      <c r="NXX147" s="32"/>
      <c r="NXY147" s="32"/>
      <c r="NXZ147" s="32"/>
      <c r="NYA147" s="31"/>
      <c r="NYB147" s="32"/>
      <c r="NYC147" s="32"/>
      <c r="NYD147" s="32"/>
      <c r="NYE147" s="32"/>
      <c r="NYF147" s="32"/>
      <c r="NYG147" s="32"/>
      <c r="NYH147" s="32"/>
      <c r="NYI147" s="32"/>
      <c r="NYJ147" s="32"/>
      <c r="NYK147" s="32"/>
      <c r="NYL147" s="32"/>
      <c r="NYM147" s="32"/>
      <c r="NYN147" s="32"/>
      <c r="NYO147" s="32"/>
      <c r="NYP147" s="32"/>
      <c r="NYQ147" s="32"/>
      <c r="NYR147" s="32"/>
      <c r="NYS147" s="32"/>
      <c r="NYT147" s="32"/>
      <c r="NYU147" s="32"/>
      <c r="NYV147" s="32"/>
      <c r="NYW147" s="32"/>
      <c r="NYX147" s="32"/>
      <c r="NYY147" s="32"/>
      <c r="NYZ147" s="32"/>
      <c r="NZA147" s="31"/>
      <c r="NZB147" s="32"/>
      <c r="NZC147" s="32"/>
      <c r="NZD147" s="32"/>
      <c r="NZE147" s="32"/>
      <c r="NZF147" s="32"/>
      <c r="NZG147" s="32"/>
      <c r="NZH147" s="32"/>
      <c r="NZI147" s="32"/>
      <c r="NZJ147" s="32"/>
      <c r="NZK147" s="32"/>
      <c r="NZL147" s="32"/>
      <c r="NZM147" s="32"/>
      <c r="NZN147" s="32"/>
      <c r="NZO147" s="32"/>
      <c r="NZP147" s="32"/>
      <c r="NZQ147" s="32"/>
      <c r="NZR147" s="32"/>
      <c r="NZS147" s="32"/>
      <c r="NZT147" s="32"/>
      <c r="NZU147" s="32"/>
      <c r="NZV147" s="32"/>
      <c r="NZW147" s="32"/>
      <c r="NZX147" s="32"/>
      <c r="NZY147" s="32"/>
      <c r="NZZ147" s="32"/>
      <c r="OAA147" s="31"/>
      <c r="OAB147" s="32"/>
      <c r="OAC147" s="32"/>
      <c r="OAD147" s="32"/>
      <c r="OAE147" s="32"/>
      <c r="OAF147" s="32"/>
      <c r="OAG147" s="32"/>
      <c r="OAH147" s="32"/>
      <c r="OAI147" s="32"/>
      <c r="OAJ147" s="32"/>
      <c r="OAK147" s="32"/>
      <c r="OAL147" s="32"/>
      <c r="OAM147" s="32"/>
      <c r="OAN147" s="32"/>
      <c r="OAO147" s="32"/>
      <c r="OAP147" s="32"/>
      <c r="OAQ147" s="32"/>
      <c r="OAR147" s="32"/>
      <c r="OAS147" s="32"/>
      <c r="OAT147" s="32"/>
      <c r="OAU147" s="32"/>
      <c r="OAV147" s="32"/>
      <c r="OAW147" s="32"/>
      <c r="OAX147" s="32"/>
      <c r="OAY147" s="32"/>
      <c r="OAZ147" s="32"/>
      <c r="OBA147" s="31"/>
      <c r="OBB147" s="32"/>
      <c r="OBC147" s="32"/>
      <c r="OBD147" s="32"/>
      <c r="OBE147" s="32"/>
      <c r="OBF147" s="32"/>
      <c r="OBG147" s="32"/>
      <c r="OBH147" s="32"/>
      <c r="OBI147" s="32"/>
      <c r="OBJ147" s="32"/>
      <c r="OBK147" s="32"/>
      <c r="OBL147" s="32"/>
      <c r="OBM147" s="32"/>
      <c r="OBN147" s="32"/>
      <c r="OBO147" s="32"/>
      <c r="OBP147" s="32"/>
      <c r="OBQ147" s="32"/>
      <c r="OBR147" s="32"/>
      <c r="OBS147" s="32"/>
      <c r="OBT147" s="32"/>
      <c r="OBU147" s="32"/>
      <c r="OBV147" s="32"/>
      <c r="OBW147" s="32"/>
      <c r="OBX147" s="32"/>
      <c r="OBY147" s="32"/>
      <c r="OBZ147" s="32"/>
      <c r="OCA147" s="31"/>
      <c r="OCB147" s="32"/>
      <c r="OCC147" s="32"/>
      <c r="OCD147" s="32"/>
      <c r="OCE147" s="32"/>
      <c r="OCF147" s="32"/>
      <c r="OCG147" s="32"/>
      <c r="OCH147" s="32"/>
      <c r="OCI147" s="32"/>
      <c r="OCJ147" s="32"/>
      <c r="OCK147" s="32"/>
      <c r="OCL147" s="32"/>
      <c r="OCM147" s="32"/>
      <c r="OCN147" s="32"/>
      <c r="OCO147" s="32"/>
      <c r="OCP147" s="32"/>
      <c r="OCQ147" s="32"/>
      <c r="OCR147" s="32"/>
      <c r="OCS147" s="32"/>
      <c r="OCT147" s="32"/>
      <c r="OCU147" s="32"/>
      <c r="OCV147" s="32"/>
      <c r="OCW147" s="32"/>
      <c r="OCX147" s="32"/>
      <c r="OCY147" s="32"/>
      <c r="OCZ147" s="32"/>
      <c r="ODA147" s="31"/>
      <c r="ODB147" s="32"/>
      <c r="ODC147" s="32"/>
      <c r="ODD147" s="32"/>
      <c r="ODE147" s="32"/>
      <c r="ODF147" s="32"/>
      <c r="ODG147" s="32"/>
      <c r="ODH147" s="32"/>
      <c r="ODI147" s="32"/>
      <c r="ODJ147" s="32"/>
      <c r="ODK147" s="32"/>
      <c r="ODL147" s="32"/>
      <c r="ODM147" s="32"/>
      <c r="ODN147" s="32"/>
      <c r="ODO147" s="32"/>
      <c r="ODP147" s="32"/>
      <c r="ODQ147" s="32"/>
      <c r="ODR147" s="32"/>
      <c r="ODS147" s="32"/>
      <c r="ODT147" s="32"/>
      <c r="ODU147" s="32"/>
      <c r="ODV147" s="32"/>
      <c r="ODW147" s="32"/>
      <c r="ODX147" s="32"/>
      <c r="ODY147" s="32"/>
      <c r="ODZ147" s="32"/>
      <c r="OEA147" s="31"/>
      <c r="OEB147" s="32"/>
      <c r="OEC147" s="32"/>
      <c r="OED147" s="32"/>
      <c r="OEE147" s="32"/>
      <c r="OEF147" s="32"/>
      <c r="OEG147" s="32"/>
      <c r="OEH147" s="32"/>
      <c r="OEI147" s="32"/>
      <c r="OEJ147" s="32"/>
      <c r="OEK147" s="32"/>
      <c r="OEL147" s="32"/>
      <c r="OEM147" s="32"/>
      <c r="OEN147" s="32"/>
      <c r="OEO147" s="32"/>
      <c r="OEP147" s="32"/>
      <c r="OEQ147" s="32"/>
      <c r="OER147" s="32"/>
      <c r="OES147" s="32"/>
      <c r="OET147" s="32"/>
      <c r="OEU147" s="32"/>
      <c r="OEV147" s="32"/>
      <c r="OEW147" s="32"/>
      <c r="OEX147" s="32"/>
      <c r="OEY147" s="32"/>
      <c r="OEZ147" s="32"/>
      <c r="OFA147" s="31"/>
      <c r="OFB147" s="32"/>
      <c r="OFC147" s="32"/>
      <c r="OFD147" s="32"/>
      <c r="OFE147" s="32"/>
      <c r="OFF147" s="32"/>
      <c r="OFG147" s="32"/>
      <c r="OFH147" s="32"/>
      <c r="OFI147" s="32"/>
      <c r="OFJ147" s="32"/>
      <c r="OFK147" s="32"/>
      <c r="OFL147" s="32"/>
      <c r="OFM147" s="32"/>
      <c r="OFN147" s="32"/>
      <c r="OFO147" s="32"/>
      <c r="OFP147" s="32"/>
      <c r="OFQ147" s="32"/>
      <c r="OFR147" s="32"/>
      <c r="OFS147" s="32"/>
      <c r="OFT147" s="32"/>
      <c r="OFU147" s="32"/>
      <c r="OFV147" s="32"/>
      <c r="OFW147" s="32"/>
      <c r="OFX147" s="32"/>
      <c r="OFY147" s="32"/>
      <c r="OFZ147" s="32"/>
      <c r="OGA147" s="31"/>
      <c r="OGB147" s="32"/>
      <c r="OGC147" s="32"/>
      <c r="OGD147" s="32"/>
      <c r="OGE147" s="32"/>
      <c r="OGF147" s="32"/>
      <c r="OGG147" s="32"/>
      <c r="OGH147" s="32"/>
      <c r="OGI147" s="32"/>
      <c r="OGJ147" s="32"/>
      <c r="OGK147" s="32"/>
      <c r="OGL147" s="32"/>
      <c r="OGM147" s="32"/>
      <c r="OGN147" s="32"/>
      <c r="OGO147" s="32"/>
      <c r="OGP147" s="32"/>
      <c r="OGQ147" s="32"/>
      <c r="OGR147" s="32"/>
      <c r="OGS147" s="32"/>
      <c r="OGT147" s="32"/>
      <c r="OGU147" s="32"/>
      <c r="OGV147" s="32"/>
      <c r="OGW147" s="32"/>
      <c r="OGX147" s="32"/>
      <c r="OGY147" s="32"/>
      <c r="OGZ147" s="32"/>
      <c r="OHA147" s="31"/>
      <c r="OHB147" s="32"/>
      <c r="OHC147" s="32"/>
      <c r="OHD147" s="32"/>
      <c r="OHE147" s="32"/>
      <c r="OHF147" s="32"/>
      <c r="OHG147" s="32"/>
      <c r="OHH147" s="32"/>
      <c r="OHI147" s="32"/>
      <c r="OHJ147" s="32"/>
      <c r="OHK147" s="32"/>
      <c r="OHL147" s="32"/>
      <c r="OHM147" s="32"/>
      <c r="OHN147" s="32"/>
      <c r="OHO147" s="32"/>
      <c r="OHP147" s="32"/>
      <c r="OHQ147" s="32"/>
      <c r="OHR147" s="32"/>
      <c r="OHS147" s="32"/>
      <c r="OHT147" s="32"/>
      <c r="OHU147" s="32"/>
      <c r="OHV147" s="32"/>
      <c r="OHW147" s="32"/>
      <c r="OHX147" s="32"/>
      <c r="OHY147" s="32"/>
      <c r="OHZ147" s="32"/>
      <c r="OIA147" s="31"/>
      <c r="OIB147" s="32"/>
      <c r="OIC147" s="32"/>
      <c r="OID147" s="32"/>
      <c r="OIE147" s="32"/>
      <c r="OIF147" s="32"/>
      <c r="OIG147" s="32"/>
      <c r="OIH147" s="32"/>
      <c r="OII147" s="32"/>
      <c r="OIJ147" s="32"/>
      <c r="OIK147" s="32"/>
      <c r="OIL147" s="32"/>
      <c r="OIM147" s="32"/>
      <c r="OIN147" s="32"/>
      <c r="OIO147" s="32"/>
      <c r="OIP147" s="32"/>
      <c r="OIQ147" s="32"/>
      <c r="OIR147" s="32"/>
      <c r="OIS147" s="32"/>
      <c r="OIT147" s="32"/>
      <c r="OIU147" s="32"/>
      <c r="OIV147" s="32"/>
      <c r="OIW147" s="32"/>
      <c r="OIX147" s="32"/>
      <c r="OIY147" s="32"/>
      <c r="OIZ147" s="32"/>
      <c r="OJA147" s="31"/>
      <c r="OJB147" s="32"/>
      <c r="OJC147" s="32"/>
      <c r="OJD147" s="32"/>
      <c r="OJE147" s="32"/>
      <c r="OJF147" s="32"/>
      <c r="OJG147" s="32"/>
      <c r="OJH147" s="32"/>
      <c r="OJI147" s="32"/>
      <c r="OJJ147" s="32"/>
      <c r="OJK147" s="32"/>
      <c r="OJL147" s="32"/>
      <c r="OJM147" s="32"/>
      <c r="OJN147" s="32"/>
      <c r="OJO147" s="32"/>
      <c r="OJP147" s="32"/>
      <c r="OJQ147" s="32"/>
      <c r="OJR147" s="32"/>
      <c r="OJS147" s="32"/>
      <c r="OJT147" s="32"/>
      <c r="OJU147" s="32"/>
      <c r="OJV147" s="32"/>
      <c r="OJW147" s="32"/>
      <c r="OJX147" s="32"/>
      <c r="OJY147" s="32"/>
      <c r="OJZ147" s="32"/>
      <c r="OKA147" s="31"/>
      <c r="OKB147" s="32"/>
      <c r="OKC147" s="32"/>
      <c r="OKD147" s="32"/>
      <c r="OKE147" s="32"/>
      <c r="OKF147" s="32"/>
      <c r="OKG147" s="32"/>
      <c r="OKH147" s="32"/>
      <c r="OKI147" s="32"/>
      <c r="OKJ147" s="32"/>
      <c r="OKK147" s="32"/>
      <c r="OKL147" s="32"/>
      <c r="OKM147" s="32"/>
      <c r="OKN147" s="32"/>
      <c r="OKO147" s="32"/>
      <c r="OKP147" s="32"/>
      <c r="OKQ147" s="32"/>
      <c r="OKR147" s="32"/>
      <c r="OKS147" s="32"/>
      <c r="OKT147" s="32"/>
      <c r="OKU147" s="32"/>
      <c r="OKV147" s="32"/>
      <c r="OKW147" s="32"/>
      <c r="OKX147" s="32"/>
      <c r="OKY147" s="32"/>
      <c r="OKZ147" s="32"/>
      <c r="OLA147" s="31"/>
      <c r="OLB147" s="32"/>
      <c r="OLC147" s="32"/>
      <c r="OLD147" s="32"/>
      <c r="OLE147" s="32"/>
      <c r="OLF147" s="32"/>
      <c r="OLG147" s="32"/>
      <c r="OLH147" s="32"/>
      <c r="OLI147" s="32"/>
      <c r="OLJ147" s="32"/>
      <c r="OLK147" s="32"/>
      <c r="OLL147" s="32"/>
      <c r="OLM147" s="32"/>
      <c r="OLN147" s="32"/>
      <c r="OLO147" s="32"/>
      <c r="OLP147" s="32"/>
      <c r="OLQ147" s="32"/>
      <c r="OLR147" s="32"/>
      <c r="OLS147" s="32"/>
      <c r="OLT147" s="32"/>
      <c r="OLU147" s="32"/>
      <c r="OLV147" s="32"/>
      <c r="OLW147" s="32"/>
      <c r="OLX147" s="32"/>
      <c r="OLY147" s="32"/>
      <c r="OLZ147" s="32"/>
      <c r="OMA147" s="31"/>
      <c r="OMB147" s="32"/>
      <c r="OMC147" s="32"/>
      <c r="OMD147" s="32"/>
      <c r="OME147" s="32"/>
      <c r="OMF147" s="32"/>
      <c r="OMG147" s="32"/>
      <c r="OMH147" s="32"/>
      <c r="OMI147" s="32"/>
      <c r="OMJ147" s="32"/>
      <c r="OMK147" s="32"/>
      <c r="OML147" s="32"/>
      <c r="OMM147" s="32"/>
      <c r="OMN147" s="32"/>
      <c r="OMO147" s="32"/>
      <c r="OMP147" s="32"/>
      <c r="OMQ147" s="32"/>
      <c r="OMR147" s="32"/>
      <c r="OMS147" s="32"/>
      <c r="OMT147" s="32"/>
      <c r="OMU147" s="32"/>
      <c r="OMV147" s="32"/>
      <c r="OMW147" s="32"/>
      <c r="OMX147" s="32"/>
      <c r="OMY147" s="32"/>
      <c r="OMZ147" s="32"/>
      <c r="ONA147" s="31"/>
      <c r="ONB147" s="32"/>
      <c r="ONC147" s="32"/>
      <c r="OND147" s="32"/>
      <c r="ONE147" s="32"/>
      <c r="ONF147" s="32"/>
      <c r="ONG147" s="32"/>
      <c r="ONH147" s="32"/>
      <c r="ONI147" s="32"/>
      <c r="ONJ147" s="32"/>
      <c r="ONK147" s="32"/>
      <c r="ONL147" s="32"/>
      <c r="ONM147" s="32"/>
      <c r="ONN147" s="32"/>
      <c r="ONO147" s="32"/>
      <c r="ONP147" s="32"/>
      <c r="ONQ147" s="32"/>
      <c r="ONR147" s="32"/>
      <c r="ONS147" s="32"/>
      <c r="ONT147" s="32"/>
      <c r="ONU147" s="32"/>
      <c r="ONV147" s="32"/>
      <c r="ONW147" s="32"/>
      <c r="ONX147" s="32"/>
      <c r="ONY147" s="32"/>
      <c r="ONZ147" s="32"/>
      <c r="OOA147" s="31"/>
      <c r="OOB147" s="32"/>
      <c r="OOC147" s="32"/>
      <c r="OOD147" s="32"/>
      <c r="OOE147" s="32"/>
      <c r="OOF147" s="32"/>
      <c r="OOG147" s="32"/>
      <c r="OOH147" s="32"/>
      <c r="OOI147" s="32"/>
      <c r="OOJ147" s="32"/>
      <c r="OOK147" s="32"/>
      <c r="OOL147" s="32"/>
      <c r="OOM147" s="32"/>
      <c r="OON147" s="32"/>
      <c r="OOO147" s="32"/>
      <c r="OOP147" s="32"/>
      <c r="OOQ147" s="32"/>
      <c r="OOR147" s="32"/>
      <c r="OOS147" s="32"/>
      <c r="OOT147" s="32"/>
      <c r="OOU147" s="32"/>
      <c r="OOV147" s="32"/>
      <c r="OOW147" s="32"/>
      <c r="OOX147" s="32"/>
      <c r="OOY147" s="32"/>
      <c r="OOZ147" s="32"/>
      <c r="OPA147" s="31"/>
      <c r="OPB147" s="32"/>
      <c r="OPC147" s="32"/>
      <c r="OPD147" s="32"/>
      <c r="OPE147" s="32"/>
      <c r="OPF147" s="32"/>
      <c r="OPG147" s="32"/>
      <c r="OPH147" s="32"/>
      <c r="OPI147" s="32"/>
      <c r="OPJ147" s="32"/>
      <c r="OPK147" s="32"/>
      <c r="OPL147" s="32"/>
      <c r="OPM147" s="32"/>
      <c r="OPN147" s="32"/>
      <c r="OPO147" s="32"/>
      <c r="OPP147" s="32"/>
      <c r="OPQ147" s="32"/>
      <c r="OPR147" s="32"/>
      <c r="OPS147" s="32"/>
      <c r="OPT147" s="32"/>
      <c r="OPU147" s="32"/>
      <c r="OPV147" s="32"/>
      <c r="OPW147" s="32"/>
      <c r="OPX147" s="32"/>
      <c r="OPY147" s="32"/>
      <c r="OPZ147" s="32"/>
      <c r="OQA147" s="31"/>
      <c r="OQB147" s="32"/>
      <c r="OQC147" s="32"/>
      <c r="OQD147" s="32"/>
      <c r="OQE147" s="32"/>
      <c r="OQF147" s="32"/>
      <c r="OQG147" s="32"/>
      <c r="OQH147" s="32"/>
      <c r="OQI147" s="32"/>
      <c r="OQJ147" s="32"/>
      <c r="OQK147" s="32"/>
      <c r="OQL147" s="32"/>
      <c r="OQM147" s="32"/>
      <c r="OQN147" s="32"/>
      <c r="OQO147" s="32"/>
      <c r="OQP147" s="32"/>
      <c r="OQQ147" s="32"/>
      <c r="OQR147" s="32"/>
      <c r="OQS147" s="32"/>
      <c r="OQT147" s="32"/>
      <c r="OQU147" s="32"/>
      <c r="OQV147" s="32"/>
      <c r="OQW147" s="32"/>
      <c r="OQX147" s="32"/>
      <c r="OQY147" s="32"/>
      <c r="OQZ147" s="32"/>
      <c r="ORA147" s="31"/>
      <c r="ORB147" s="32"/>
      <c r="ORC147" s="32"/>
      <c r="ORD147" s="32"/>
      <c r="ORE147" s="32"/>
      <c r="ORF147" s="32"/>
      <c r="ORG147" s="32"/>
      <c r="ORH147" s="32"/>
      <c r="ORI147" s="32"/>
      <c r="ORJ147" s="32"/>
      <c r="ORK147" s="32"/>
      <c r="ORL147" s="32"/>
      <c r="ORM147" s="32"/>
      <c r="ORN147" s="32"/>
      <c r="ORO147" s="32"/>
      <c r="ORP147" s="32"/>
      <c r="ORQ147" s="32"/>
      <c r="ORR147" s="32"/>
      <c r="ORS147" s="32"/>
      <c r="ORT147" s="32"/>
      <c r="ORU147" s="32"/>
      <c r="ORV147" s="32"/>
      <c r="ORW147" s="32"/>
      <c r="ORX147" s="32"/>
      <c r="ORY147" s="32"/>
      <c r="ORZ147" s="32"/>
      <c r="OSA147" s="31"/>
      <c r="OSB147" s="32"/>
      <c r="OSC147" s="32"/>
      <c r="OSD147" s="32"/>
      <c r="OSE147" s="32"/>
      <c r="OSF147" s="32"/>
      <c r="OSG147" s="32"/>
      <c r="OSH147" s="32"/>
      <c r="OSI147" s="32"/>
      <c r="OSJ147" s="32"/>
      <c r="OSK147" s="32"/>
      <c r="OSL147" s="32"/>
      <c r="OSM147" s="32"/>
      <c r="OSN147" s="32"/>
      <c r="OSO147" s="32"/>
      <c r="OSP147" s="32"/>
      <c r="OSQ147" s="32"/>
      <c r="OSR147" s="32"/>
      <c r="OSS147" s="32"/>
      <c r="OST147" s="32"/>
      <c r="OSU147" s="32"/>
      <c r="OSV147" s="32"/>
      <c r="OSW147" s="32"/>
      <c r="OSX147" s="32"/>
      <c r="OSY147" s="32"/>
      <c r="OSZ147" s="32"/>
      <c r="OTA147" s="31"/>
      <c r="OTB147" s="32"/>
      <c r="OTC147" s="32"/>
      <c r="OTD147" s="32"/>
      <c r="OTE147" s="32"/>
      <c r="OTF147" s="32"/>
      <c r="OTG147" s="32"/>
      <c r="OTH147" s="32"/>
      <c r="OTI147" s="32"/>
      <c r="OTJ147" s="32"/>
      <c r="OTK147" s="32"/>
      <c r="OTL147" s="32"/>
      <c r="OTM147" s="32"/>
      <c r="OTN147" s="32"/>
      <c r="OTO147" s="32"/>
      <c r="OTP147" s="32"/>
      <c r="OTQ147" s="32"/>
      <c r="OTR147" s="32"/>
      <c r="OTS147" s="32"/>
      <c r="OTT147" s="32"/>
      <c r="OTU147" s="32"/>
      <c r="OTV147" s="32"/>
      <c r="OTW147" s="32"/>
      <c r="OTX147" s="32"/>
      <c r="OTY147" s="32"/>
      <c r="OTZ147" s="32"/>
      <c r="OUA147" s="31"/>
      <c r="OUB147" s="32"/>
      <c r="OUC147" s="32"/>
      <c r="OUD147" s="32"/>
      <c r="OUE147" s="32"/>
      <c r="OUF147" s="32"/>
      <c r="OUG147" s="32"/>
      <c r="OUH147" s="32"/>
      <c r="OUI147" s="32"/>
      <c r="OUJ147" s="32"/>
      <c r="OUK147" s="32"/>
      <c r="OUL147" s="32"/>
      <c r="OUM147" s="32"/>
      <c r="OUN147" s="32"/>
      <c r="OUO147" s="32"/>
      <c r="OUP147" s="32"/>
      <c r="OUQ147" s="32"/>
      <c r="OUR147" s="32"/>
      <c r="OUS147" s="32"/>
      <c r="OUT147" s="32"/>
      <c r="OUU147" s="32"/>
      <c r="OUV147" s="32"/>
      <c r="OUW147" s="32"/>
      <c r="OUX147" s="32"/>
      <c r="OUY147" s="32"/>
      <c r="OUZ147" s="32"/>
      <c r="OVA147" s="31"/>
      <c r="OVB147" s="32"/>
      <c r="OVC147" s="32"/>
      <c r="OVD147" s="32"/>
      <c r="OVE147" s="32"/>
      <c r="OVF147" s="32"/>
      <c r="OVG147" s="32"/>
      <c r="OVH147" s="32"/>
      <c r="OVI147" s="32"/>
      <c r="OVJ147" s="32"/>
      <c r="OVK147" s="32"/>
      <c r="OVL147" s="32"/>
      <c r="OVM147" s="32"/>
      <c r="OVN147" s="32"/>
      <c r="OVO147" s="32"/>
      <c r="OVP147" s="32"/>
      <c r="OVQ147" s="32"/>
      <c r="OVR147" s="32"/>
      <c r="OVS147" s="32"/>
      <c r="OVT147" s="32"/>
      <c r="OVU147" s="32"/>
      <c r="OVV147" s="32"/>
      <c r="OVW147" s="32"/>
      <c r="OVX147" s="32"/>
      <c r="OVY147" s="32"/>
      <c r="OVZ147" s="32"/>
      <c r="OWA147" s="31"/>
      <c r="OWB147" s="32"/>
      <c r="OWC147" s="32"/>
      <c r="OWD147" s="32"/>
      <c r="OWE147" s="32"/>
      <c r="OWF147" s="32"/>
      <c r="OWG147" s="32"/>
      <c r="OWH147" s="32"/>
      <c r="OWI147" s="32"/>
      <c r="OWJ147" s="32"/>
      <c r="OWK147" s="32"/>
      <c r="OWL147" s="32"/>
      <c r="OWM147" s="32"/>
      <c r="OWN147" s="32"/>
      <c r="OWO147" s="32"/>
      <c r="OWP147" s="32"/>
      <c r="OWQ147" s="32"/>
      <c r="OWR147" s="32"/>
      <c r="OWS147" s="32"/>
      <c r="OWT147" s="32"/>
      <c r="OWU147" s="32"/>
      <c r="OWV147" s="32"/>
      <c r="OWW147" s="32"/>
      <c r="OWX147" s="32"/>
      <c r="OWY147" s="32"/>
      <c r="OWZ147" s="32"/>
      <c r="OXA147" s="31"/>
      <c r="OXB147" s="32"/>
      <c r="OXC147" s="32"/>
      <c r="OXD147" s="32"/>
      <c r="OXE147" s="32"/>
      <c r="OXF147" s="32"/>
      <c r="OXG147" s="32"/>
      <c r="OXH147" s="32"/>
      <c r="OXI147" s="32"/>
      <c r="OXJ147" s="32"/>
      <c r="OXK147" s="32"/>
      <c r="OXL147" s="32"/>
      <c r="OXM147" s="32"/>
      <c r="OXN147" s="32"/>
      <c r="OXO147" s="32"/>
      <c r="OXP147" s="32"/>
      <c r="OXQ147" s="32"/>
      <c r="OXR147" s="32"/>
      <c r="OXS147" s="32"/>
      <c r="OXT147" s="32"/>
      <c r="OXU147" s="32"/>
      <c r="OXV147" s="32"/>
      <c r="OXW147" s="32"/>
      <c r="OXX147" s="32"/>
      <c r="OXY147" s="32"/>
      <c r="OXZ147" s="32"/>
      <c r="OYA147" s="31"/>
      <c r="OYB147" s="32"/>
      <c r="OYC147" s="32"/>
      <c r="OYD147" s="32"/>
      <c r="OYE147" s="32"/>
      <c r="OYF147" s="32"/>
      <c r="OYG147" s="32"/>
      <c r="OYH147" s="32"/>
      <c r="OYI147" s="32"/>
      <c r="OYJ147" s="32"/>
      <c r="OYK147" s="32"/>
      <c r="OYL147" s="32"/>
      <c r="OYM147" s="32"/>
      <c r="OYN147" s="32"/>
      <c r="OYO147" s="32"/>
      <c r="OYP147" s="32"/>
      <c r="OYQ147" s="32"/>
      <c r="OYR147" s="32"/>
      <c r="OYS147" s="32"/>
      <c r="OYT147" s="32"/>
      <c r="OYU147" s="32"/>
      <c r="OYV147" s="32"/>
      <c r="OYW147" s="32"/>
      <c r="OYX147" s="32"/>
      <c r="OYY147" s="32"/>
      <c r="OYZ147" s="32"/>
      <c r="OZA147" s="31"/>
      <c r="OZB147" s="32"/>
      <c r="OZC147" s="32"/>
      <c r="OZD147" s="32"/>
      <c r="OZE147" s="32"/>
      <c r="OZF147" s="32"/>
      <c r="OZG147" s="32"/>
      <c r="OZH147" s="32"/>
      <c r="OZI147" s="32"/>
      <c r="OZJ147" s="32"/>
      <c r="OZK147" s="32"/>
      <c r="OZL147" s="32"/>
      <c r="OZM147" s="32"/>
      <c r="OZN147" s="32"/>
      <c r="OZO147" s="32"/>
      <c r="OZP147" s="32"/>
      <c r="OZQ147" s="32"/>
      <c r="OZR147" s="32"/>
      <c r="OZS147" s="32"/>
      <c r="OZT147" s="32"/>
      <c r="OZU147" s="32"/>
      <c r="OZV147" s="32"/>
      <c r="OZW147" s="32"/>
      <c r="OZX147" s="32"/>
      <c r="OZY147" s="32"/>
      <c r="OZZ147" s="32"/>
      <c r="PAA147" s="31"/>
      <c r="PAB147" s="32"/>
      <c r="PAC147" s="32"/>
      <c r="PAD147" s="32"/>
      <c r="PAE147" s="32"/>
      <c r="PAF147" s="32"/>
      <c r="PAG147" s="32"/>
      <c r="PAH147" s="32"/>
      <c r="PAI147" s="32"/>
      <c r="PAJ147" s="32"/>
      <c r="PAK147" s="32"/>
      <c r="PAL147" s="32"/>
      <c r="PAM147" s="32"/>
      <c r="PAN147" s="32"/>
      <c r="PAO147" s="32"/>
      <c r="PAP147" s="32"/>
      <c r="PAQ147" s="32"/>
      <c r="PAR147" s="32"/>
      <c r="PAS147" s="32"/>
      <c r="PAT147" s="32"/>
      <c r="PAU147" s="32"/>
      <c r="PAV147" s="32"/>
      <c r="PAW147" s="32"/>
      <c r="PAX147" s="32"/>
      <c r="PAY147" s="32"/>
      <c r="PAZ147" s="32"/>
      <c r="PBA147" s="31"/>
      <c r="PBB147" s="32"/>
      <c r="PBC147" s="32"/>
      <c r="PBD147" s="32"/>
      <c r="PBE147" s="32"/>
      <c r="PBF147" s="32"/>
      <c r="PBG147" s="32"/>
      <c r="PBH147" s="32"/>
      <c r="PBI147" s="32"/>
      <c r="PBJ147" s="32"/>
      <c r="PBK147" s="32"/>
      <c r="PBL147" s="32"/>
      <c r="PBM147" s="32"/>
      <c r="PBN147" s="32"/>
      <c r="PBO147" s="32"/>
      <c r="PBP147" s="32"/>
      <c r="PBQ147" s="32"/>
      <c r="PBR147" s="32"/>
      <c r="PBS147" s="32"/>
      <c r="PBT147" s="32"/>
      <c r="PBU147" s="32"/>
      <c r="PBV147" s="32"/>
      <c r="PBW147" s="32"/>
      <c r="PBX147" s="32"/>
      <c r="PBY147" s="32"/>
      <c r="PBZ147" s="32"/>
      <c r="PCA147" s="31"/>
      <c r="PCB147" s="32"/>
      <c r="PCC147" s="32"/>
      <c r="PCD147" s="32"/>
      <c r="PCE147" s="32"/>
      <c r="PCF147" s="32"/>
      <c r="PCG147" s="32"/>
      <c r="PCH147" s="32"/>
      <c r="PCI147" s="32"/>
      <c r="PCJ147" s="32"/>
      <c r="PCK147" s="32"/>
      <c r="PCL147" s="32"/>
      <c r="PCM147" s="32"/>
      <c r="PCN147" s="32"/>
      <c r="PCO147" s="32"/>
      <c r="PCP147" s="32"/>
      <c r="PCQ147" s="32"/>
      <c r="PCR147" s="32"/>
      <c r="PCS147" s="32"/>
      <c r="PCT147" s="32"/>
      <c r="PCU147" s="32"/>
      <c r="PCV147" s="32"/>
      <c r="PCW147" s="32"/>
      <c r="PCX147" s="32"/>
      <c r="PCY147" s="32"/>
      <c r="PCZ147" s="32"/>
      <c r="PDA147" s="31"/>
      <c r="PDB147" s="32"/>
      <c r="PDC147" s="32"/>
      <c r="PDD147" s="32"/>
      <c r="PDE147" s="32"/>
      <c r="PDF147" s="32"/>
      <c r="PDG147" s="32"/>
      <c r="PDH147" s="32"/>
      <c r="PDI147" s="32"/>
      <c r="PDJ147" s="32"/>
      <c r="PDK147" s="32"/>
      <c r="PDL147" s="32"/>
      <c r="PDM147" s="32"/>
      <c r="PDN147" s="32"/>
      <c r="PDO147" s="32"/>
      <c r="PDP147" s="32"/>
      <c r="PDQ147" s="32"/>
      <c r="PDR147" s="32"/>
      <c r="PDS147" s="32"/>
      <c r="PDT147" s="32"/>
      <c r="PDU147" s="32"/>
      <c r="PDV147" s="32"/>
      <c r="PDW147" s="32"/>
      <c r="PDX147" s="32"/>
      <c r="PDY147" s="32"/>
      <c r="PDZ147" s="32"/>
      <c r="PEA147" s="31"/>
      <c r="PEB147" s="32"/>
      <c r="PEC147" s="32"/>
      <c r="PED147" s="32"/>
      <c r="PEE147" s="32"/>
      <c r="PEF147" s="32"/>
      <c r="PEG147" s="32"/>
      <c r="PEH147" s="32"/>
      <c r="PEI147" s="32"/>
      <c r="PEJ147" s="32"/>
      <c r="PEK147" s="32"/>
      <c r="PEL147" s="32"/>
      <c r="PEM147" s="32"/>
      <c r="PEN147" s="32"/>
      <c r="PEO147" s="32"/>
      <c r="PEP147" s="32"/>
      <c r="PEQ147" s="32"/>
      <c r="PER147" s="32"/>
      <c r="PES147" s="32"/>
      <c r="PET147" s="32"/>
      <c r="PEU147" s="32"/>
      <c r="PEV147" s="32"/>
      <c r="PEW147" s="32"/>
      <c r="PEX147" s="32"/>
      <c r="PEY147" s="32"/>
      <c r="PEZ147" s="32"/>
      <c r="PFA147" s="31"/>
      <c r="PFB147" s="32"/>
      <c r="PFC147" s="32"/>
      <c r="PFD147" s="32"/>
      <c r="PFE147" s="32"/>
      <c r="PFF147" s="32"/>
      <c r="PFG147" s="32"/>
      <c r="PFH147" s="32"/>
      <c r="PFI147" s="32"/>
      <c r="PFJ147" s="32"/>
      <c r="PFK147" s="32"/>
      <c r="PFL147" s="32"/>
      <c r="PFM147" s="32"/>
      <c r="PFN147" s="32"/>
      <c r="PFO147" s="32"/>
      <c r="PFP147" s="32"/>
      <c r="PFQ147" s="32"/>
      <c r="PFR147" s="32"/>
      <c r="PFS147" s="32"/>
      <c r="PFT147" s="32"/>
      <c r="PFU147" s="32"/>
      <c r="PFV147" s="32"/>
      <c r="PFW147" s="32"/>
      <c r="PFX147" s="32"/>
      <c r="PFY147" s="32"/>
      <c r="PFZ147" s="32"/>
      <c r="PGA147" s="31"/>
      <c r="PGB147" s="32"/>
      <c r="PGC147" s="32"/>
      <c r="PGD147" s="32"/>
      <c r="PGE147" s="32"/>
      <c r="PGF147" s="32"/>
      <c r="PGG147" s="32"/>
      <c r="PGH147" s="32"/>
      <c r="PGI147" s="32"/>
      <c r="PGJ147" s="32"/>
      <c r="PGK147" s="32"/>
      <c r="PGL147" s="32"/>
      <c r="PGM147" s="32"/>
      <c r="PGN147" s="32"/>
      <c r="PGO147" s="32"/>
      <c r="PGP147" s="32"/>
      <c r="PGQ147" s="32"/>
      <c r="PGR147" s="32"/>
      <c r="PGS147" s="32"/>
      <c r="PGT147" s="32"/>
      <c r="PGU147" s="32"/>
      <c r="PGV147" s="32"/>
      <c r="PGW147" s="32"/>
      <c r="PGX147" s="32"/>
      <c r="PGY147" s="32"/>
      <c r="PGZ147" s="32"/>
      <c r="PHA147" s="31"/>
      <c r="PHB147" s="32"/>
      <c r="PHC147" s="32"/>
      <c r="PHD147" s="32"/>
      <c r="PHE147" s="32"/>
      <c r="PHF147" s="32"/>
      <c r="PHG147" s="32"/>
      <c r="PHH147" s="32"/>
      <c r="PHI147" s="32"/>
      <c r="PHJ147" s="32"/>
      <c r="PHK147" s="32"/>
      <c r="PHL147" s="32"/>
      <c r="PHM147" s="32"/>
      <c r="PHN147" s="32"/>
      <c r="PHO147" s="32"/>
      <c r="PHP147" s="32"/>
      <c r="PHQ147" s="32"/>
      <c r="PHR147" s="32"/>
      <c r="PHS147" s="32"/>
      <c r="PHT147" s="32"/>
      <c r="PHU147" s="32"/>
      <c r="PHV147" s="32"/>
      <c r="PHW147" s="32"/>
      <c r="PHX147" s="32"/>
      <c r="PHY147" s="32"/>
      <c r="PHZ147" s="32"/>
      <c r="PIA147" s="31"/>
      <c r="PIB147" s="32"/>
      <c r="PIC147" s="32"/>
      <c r="PID147" s="32"/>
      <c r="PIE147" s="32"/>
      <c r="PIF147" s="32"/>
      <c r="PIG147" s="32"/>
      <c r="PIH147" s="32"/>
      <c r="PII147" s="32"/>
      <c r="PIJ147" s="32"/>
      <c r="PIK147" s="32"/>
      <c r="PIL147" s="32"/>
      <c r="PIM147" s="32"/>
      <c r="PIN147" s="32"/>
      <c r="PIO147" s="32"/>
      <c r="PIP147" s="32"/>
      <c r="PIQ147" s="32"/>
      <c r="PIR147" s="32"/>
      <c r="PIS147" s="32"/>
      <c r="PIT147" s="32"/>
      <c r="PIU147" s="32"/>
      <c r="PIV147" s="32"/>
      <c r="PIW147" s="32"/>
      <c r="PIX147" s="32"/>
      <c r="PIY147" s="32"/>
      <c r="PIZ147" s="32"/>
      <c r="PJA147" s="31"/>
      <c r="PJB147" s="32"/>
      <c r="PJC147" s="32"/>
      <c r="PJD147" s="32"/>
      <c r="PJE147" s="32"/>
      <c r="PJF147" s="32"/>
      <c r="PJG147" s="32"/>
      <c r="PJH147" s="32"/>
      <c r="PJI147" s="32"/>
      <c r="PJJ147" s="32"/>
      <c r="PJK147" s="32"/>
      <c r="PJL147" s="32"/>
      <c r="PJM147" s="32"/>
      <c r="PJN147" s="32"/>
      <c r="PJO147" s="32"/>
      <c r="PJP147" s="32"/>
      <c r="PJQ147" s="32"/>
      <c r="PJR147" s="32"/>
      <c r="PJS147" s="32"/>
      <c r="PJT147" s="32"/>
      <c r="PJU147" s="32"/>
      <c r="PJV147" s="32"/>
      <c r="PJW147" s="32"/>
      <c r="PJX147" s="32"/>
      <c r="PJY147" s="32"/>
      <c r="PJZ147" s="32"/>
      <c r="PKA147" s="31"/>
      <c r="PKB147" s="32"/>
      <c r="PKC147" s="32"/>
      <c r="PKD147" s="32"/>
      <c r="PKE147" s="32"/>
      <c r="PKF147" s="32"/>
      <c r="PKG147" s="32"/>
      <c r="PKH147" s="32"/>
      <c r="PKI147" s="32"/>
      <c r="PKJ147" s="32"/>
      <c r="PKK147" s="32"/>
      <c r="PKL147" s="32"/>
      <c r="PKM147" s="32"/>
      <c r="PKN147" s="32"/>
      <c r="PKO147" s="32"/>
      <c r="PKP147" s="32"/>
      <c r="PKQ147" s="32"/>
      <c r="PKR147" s="32"/>
      <c r="PKS147" s="32"/>
      <c r="PKT147" s="32"/>
      <c r="PKU147" s="32"/>
      <c r="PKV147" s="32"/>
      <c r="PKW147" s="32"/>
      <c r="PKX147" s="32"/>
      <c r="PKY147" s="32"/>
      <c r="PKZ147" s="32"/>
      <c r="PLA147" s="31"/>
      <c r="PLB147" s="32"/>
      <c r="PLC147" s="32"/>
      <c r="PLD147" s="32"/>
      <c r="PLE147" s="32"/>
      <c r="PLF147" s="32"/>
      <c r="PLG147" s="32"/>
      <c r="PLH147" s="32"/>
      <c r="PLI147" s="32"/>
      <c r="PLJ147" s="32"/>
      <c r="PLK147" s="32"/>
      <c r="PLL147" s="32"/>
      <c r="PLM147" s="32"/>
      <c r="PLN147" s="32"/>
      <c r="PLO147" s="32"/>
      <c r="PLP147" s="32"/>
      <c r="PLQ147" s="32"/>
      <c r="PLR147" s="32"/>
      <c r="PLS147" s="32"/>
      <c r="PLT147" s="32"/>
      <c r="PLU147" s="32"/>
      <c r="PLV147" s="32"/>
      <c r="PLW147" s="32"/>
      <c r="PLX147" s="32"/>
      <c r="PLY147" s="32"/>
      <c r="PLZ147" s="32"/>
      <c r="PMA147" s="31"/>
      <c r="PMB147" s="32"/>
      <c r="PMC147" s="32"/>
      <c r="PMD147" s="32"/>
      <c r="PME147" s="32"/>
      <c r="PMF147" s="32"/>
      <c r="PMG147" s="32"/>
      <c r="PMH147" s="32"/>
      <c r="PMI147" s="32"/>
      <c r="PMJ147" s="32"/>
      <c r="PMK147" s="32"/>
      <c r="PML147" s="32"/>
      <c r="PMM147" s="32"/>
      <c r="PMN147" s="32"/>
      <c r="PMO147" s="32"/>
      <c r="PMP147" s="32"/>
      <c r="PMQ147" s="32"/>
      <c r="PMR147" s="32"/>
      <c r="PMS147" s="32"/>
      <c r="PMT147" s="32"/>
      <c r="PMU147" s="32"/>
      <c r="PMV147" s="32"/>
      <c r="PMW147" s="32"/>
      <c r="PMX147" s="32"/>
      <c r="PMY147" s="32"/>
      <c r="PMZ147" s="32"/>
      <c r="PNA147" s="31"/>
      <c r="PNB147" s="32"/>
      <c r="PNC147" s="32"/>
      <c r="PND147" s="32"/>
      <c r="PNE147" s="32"/>
      <c r="PNF147" s="32"/>
      <c r="PNG147" s="32"/>
      <c r="PNH147" s="32"/>
      <c r="PNI147" s="32"/>
      <c r="PNJ147" s="32"/>
      <c r="PNK147" s="32"/>
      <c r="PNL147" s="32"/>
      <c r="PNM147" s="32"/>
      <c r="PNN147" s="32"/>
      <c r="PNO147" s="32"/>
      <c r="PNP147" s="32"/>
      <c r="PNQ147" s="32"/>
      <c r="PNR147" s="32"/>
      <c r="PNS147" s="32"/>
      <c r="PNT147" s="32"/>
      <c r="PNU147" s="32"/>
      <c r="PNV147" s="32"/>
      <c r="PNW147" s="32"/>
      <c r="PNX147" s="32"/>
      <c r="PNY147" s="32"/>
      <c r="PNZ147" s="32"/>
      <c r="POA147" s="31"/>
      <c r="POB147" s="32"/>
      <c r="POC147" s="32"/>
      <c r="POD147" s="32"/>
      <c r="POE147" s="32"/>
      <c r="POF147" s="32"/>
      <c r="POG147" s="32"/>
      <c r="POH147" s="32"/>
      <c r="POI147" s="32"/>
      <c r="POJ147" s="32"/>
      <c r="POK147" s="32"/>
      <c r="POL147" s="32"/>
      <c r="POM147" s="32"/>
      <c r="PON147" s="32"/>
      <c r="POO147" s="32"/>
      <c r="POP147" s="32"/>
      <c r="POQ147" s="32"/>
      <c r="POR147" s="32"/>
      <c r="POS147" s="32"/>
      <c r="POT147" s="32"/>
      <c r="POU147" s="32"/>
      <c r="POV147" s="32"/>
      <c r="POW147" s="32"/>
      <c r="POX147" s="32"/>
      <c r="POY147" s="32"/>
      <c r="POZ147" s="32"/>
      <c r="PPA147" s="31"/>
      <c r="PPB147" s="32"/>
      <c r="PPC147" s="32"/>
      <c r="PPD147" s="32"/>
      <c r="PPE147" s="32"/>
      <c r="PPF147" s="32"/>
      <c r="PPG147" s="32"/>
      <c r="PPH147" s="32"/>
      <c r="PPI147" s="32"/>
      <c r="PPJ147" s="32"/>
      <c r="PPK147" s="32"/>
      <c r="PPL147" s="32"/>
      <c r="PPM147" s="32"/>
      <c r="PPN147" s="32"/>
      <c r="PPO147" s="32"/>
      <c r="PPP147" s="32"/>
      <c r="PPQ147" s="32"/>
      <c r="PPR147" s="32"/>
      <c r="PPS147" s="32"/>
      <c r="PPT147" s="32"/>
      <c r="PPU147" s="32"/>
      <c r="PPV147" s="32"/>
      <c r="PPW147" s="32"/>
      <c r="PPX147" s="32"/>
      <c r="PPY147" s="32"/>
      <c r="PPZ147" s="32"/>
      <c r="PQA147" s="31"/>
      <c r="PQB147" s="32"/>
      <c r="PQC147" s="32"/>
      <c r="PQD147" s="32"/>
      <c r="PQE147" s="32"/>
      <c r="PQF147" s="32"/>
      <c r="PQG147" s="32"/>
      <c r="PQH147" s="32"/>
      <c r="PQI147" s="32"/>
      <c r="PQJ147" s="32"/>
      <c r="PQK147" s="32"/>
      <c r="PQL147" s="32"/>
      <c r="PQM147" s="32"/>
      <c r="PQN147" s="32"/>
      <c r="PQO147" s="32"/>
      <c r="PQP147" s="32"/>
      <c r="PQQ147" s="32"/>
      <c r="PQR147" s="32"/>
      <c r="PQS147" s="32"/>
      <c r="PQT147" s="32"/>
      <c r="PQU147" s="32"/>
      <c r="PQV147" s="32"/>
      <c r="PQW147" s="32"/>
      <c r="PQX147" s="32"/>
      <c r="PQY147" s="32"/>
      <c r="PQZ147" s="32"/>
      <c r="PRA147" s="31"/>
      <c r="PRB147" s="32"/>
      <c r="PRC147" s="32"/>
      <c r="PRD147" s="32"/>
      <c r="PRE147" s="32"/>
      <c r="PRF147" s="32"/>
      <c r="PRG147" s="32"/>
      <c r="PRH147" s="32"/>
      <c r="PRI147" s="32"/>
      <c r="PRJ147" s="32"/>
      <c r="PRK147" s="32"/>
      <c r="PRL147" s="32"/>
      <c r="PRM147" s="32"/>
      <c r="PRN147" s="32"/>
      <c r="PRO147" s="32"/>
      <c r="PRP147" s="32"/>
      <c r="PRQ147" s="32"/>
      <c r="PRR147" s="32"/>
      <c r="PRS147" s="32"/>
      <c r="PRT147" s="32"/>
      <c r="PRU147" s="32"/>
      <c r="PRV147" s="32"/>
      <c r="PRW147" s="32"/>
      <c r="PRX147" s="32"/>
      <c r="PRY147" s="32"/>
      <c r="PRZ147" s="32"/>
      <c r="PSA147" s="31"/>
      <c r="PSB147" s="32"/>
      <c r="PSC147" s="32"/>
      <c r="PSD147" s="32"/>
      <c r="PSE147" s="32"/>
      <c r="PSF147" s="32"/>
      <c r="PSG147" s="32"/>
      <c r="PSH147" s="32"/>
      <c r="PSI147" s="32"/>
      <c r="PSJ147" s="32"/>
      <c r="PSK147" s="32"/>
      <c r="PSL147" s="32"/>
      <c r="PSM147" s="32"/>
      <c r="PSN147" s="32"/>
      <c r="PSO147" s="32"/>
      <c r="PSP147" s="32"/>
      <c r="PSQ147" s="32"/>
      <c r="PSR147" s="32"/>
      <c r="PSS147" s="32"/>
      <c r="PST147" s="32"/>
      <c r="PSU147" s="32"/>
      <c r="PSV147" s="32"/>
      <c r="PSW147" s="32"/>
      <c r="PSX147" s="32"/>
      <c r="PSY147" s="32"/>
      <c r="PSZ147" s="32"/>
      <c r="PTA147" s="31"/>
      <c r="PTB147" s="32"/>
      <c r="PTC147" s="32"/>
      <c r="PTD147" s="32"/>
      <c r="PTE147" s="32"/>
      <c r="PTF147" s="32"/>
      <c r="PTG147" s="32"/>
      <c r="PTH147" s="32"/>
      <c r="PTI147" s="32"/>
      <c r="PTJ147" s="32"/>
      <c r="PTK147" s="32"/>
      <c r="PTL147" s="32"/>
      <c r="PTM147" s="32"/>
      <c r="PTN147" s="32"/>
      <c r="PTO147" s="32"/>
      <c r="PTP147" s="32"/>
      <c r="PTQ147" s="32"/>
      <c r="PTR147" s="32"/>
      <c r="PTS147" s="32"/>
      <c r="PTT147" s="32"/>
      <c r="PTU147" s="32"/>
      <c r="PTV147" s="32"/>
      <c r="PTW147" s="32"/>
      <c r="PTX147" s="32"/>
      <c r="PTY147" s="32"/>
      <c r="PTZ147" s="32"/>
      <c r="PUA147" s="31"/>
      <c r="PUB147" s="32"/>
      <c r="PUC147" s="32"/>
      <c r="PUD147" s="32"/>
      <c r="PUE147" s="32"/>
      <c r="PUF147" s="32"/>
      <c r="PUG147" s="32"/>
      <c r="PUH147" s="32"/>
      <c r="PUI147" s="32"/>
      <c r="PUJ147" s="32"/>
      <c r="PUK147" s="32"/>
      <c r="PUL147" s="32"/>
      <c r="PUM147" s="32"/>
      <c r="PUN147" s="32"/>
      <c r="PUO147" s="32"/>
      <c r="PUP147" s="32"/>
      <c r="PUQ147" s="32"/>
      <c r="PUR147" s="32"/>
      <c r="PUS147" s="32"/>
      <c r="PUT147" s="32"/>
      <c r="PUU147" s="32"/>
      <c r="PUV147" s="32"/>
      <c r="PUW147" s="32"/>
      <c r="PUX147" s="32"/>
      <c r="PUY147" s="32"/>
      <c r="PUZ147" s="32"/>
      <c r="PVA147" s="31"/>
      <c r="PVB147" s="32"/>
      <c r="PVC147" s="32"/>
      <c r="PVD147" s="32"/>
      <c r="PVE147" s="32"/>
      <c r="PVF147" s="32"/>
      <c r="PVG147" s="32"/>
      <c r="PVH147" s="32"/>
      <c r="PVI147" s="32"/>
      <c r="PVJ147" s="32"/>
      <c r="PVK147" s="32"/>
      <c r="PVL147" s="32"/>
      <c r="PVM147" s="32"/>
      <c r="PVN147" s="32"/>
      <c r="PVO147" s="32"/>
      <c r="PVP147" s="32"/>
      <c r="PVQ147" s="32"/>
      <c r="PVR147" s="32"/>
      <c r="PVS147" s="32"/>
      <c r="PVT147" s="32"/>
      <c r="PVU147" s="32"/>
      <c r="PVV147" s="32"/>
      <c r="PVW147" s="32"/>
      <c r="PVX147" s="32"/>
      <c r="PVY147" s="32"/>
      <c r="PVZ147" s="32"/>
      <c r="PWA147" s="31"/>
      <c r="PWB147" s="32"/>
      <c r="PWC147" s="32"/>
      <c r="PWD147" s="32"/>
      <c r="PWE147" s="32"/>
      <c r="PWF147" s="32"/>
      <c r="PWG147" s="32"/>
      <c r="PWH147" s="32"/>
      <c r="PWI147" s="32"/>
      <c r="PWJ147" s="32"/>
      <c r="PWK147" s="32"/>
      <c r="PWL147" s="32"/>
      <c r="PWM147" s="32"/>
      <c r="PWN147" s="32"/>
      <c r="PWO147" s="32"/>
      <c r="PWP147" s="32"/>
      <c r="PWQ147" s="32"/>
      <c r="PWR147" s="32"/>
      <c r="PWS147" s="32"/>
      <c r="PWT147" s="32"/>
      <c r="PWU147" s="32"/>
      <c r="PWV147" s="32"/>
      <c r="PWW147" s="32"/>
      <c r="PWX147" s="32"/>
      <c r="PWY147" s="32"/>
      <c r="PWZ147" s="32"/>
      <c r="PXA147" s="31"/>
      <c r="PXB147" s="32"/>
      <c r="PXC147" s="32"/>
      <c r="PXD147" s="32"/>
      <c r="PXE147" s="32"/>
      <c r="PXF147" s="32"/>
      <c r="PXG147" s="32"/>
      <c r="PXH147" s="32"/>
      <c r="PXI147" s="32"/>
      <c r="PXJ147" s="32"/>
      <c r="PXK147" s="32"/>
      <c r="PXL147" s="32"/>
      <c r="PXM147" s="32"/>
      <c r="PXN147" s="32"/>
      <c r="PXO147" s="32"/>
      <c r="PXP147" s="32"/>
      <c r="PXQ147" s="32"/>
      <c r="PXR147" s="32"/>
      <c r="PXS147" s="32"/>
      <c r="PXT147" s="32"/>
      <c r="PXU147" s="32"/>
      <c r="PXV147" s="32"/>
      <c r="PXW147" s="32"/>
      <c r="PXX147" s="32"/>
      <c r="PXY147" s="32"/>
      <c r="PXZ147" s="32"/>
      <c r="PYA147" s="31"/>
      <c r="PYB147" s="32"/>
      <c r="PYC147" s="32"/>
      <c r="PYD147" s="32"/>
      <c r="PYE147" s="32"/>
      <c r="PYF147" s="32"/>
      <c r="PYG147" s="32"/>
      <c r="PYH147" s="32"/>
      <c r="PYI147" s="32"/>
      <c r="PYJ147" s="32"/>
      <c r="PYK147" s="32"/>
      <c r="PYL147" s="32"/>
      <c r="PYM147" s="32"/>
      <c r="PYN147" s="32"/>
      <c r="PYO147" s="32"/>
      <c r="PYP147" s="32"/>
      <c r="PYQ147" s="32"/>
      <c r="PYR147" s="32"/>
      <c r="PYS147" s="32"/>
      <c r="PYT147" s="32"/>
      <c r="PYU147" s="32"/>
      <c r="PYV147" s="32"/>
      <c r="PYW147" s="32"/>
      <c r="PYX147" s="32"/>
      <c r="PYY147" s="32"/>
      <c r="PYZ147" s="32"/>
      <c r="PZA147" s="31"/>
      <c r="PZB147" s="32"/>
      <c r="PZC147" s="32"/>
      <c r="PZD147" s="32"/>
      <c r="PZE147" s="32"/>
      <c r="PZF147" s="32"/>
      <c r="PZG147" s="32"/>
      <c r="PZH147" s="32"/>
      <c r="PZI147" s="32"/>
      <c r="PZJ147" s="32"/>
      <c r="PZK147" s="32"/>
      <c r="PZL147" s="32"/>
      <c r="PZM147" s="32"/>
      <c r="PZN147" s="32"/>
      <c r="PZO147" s="32"/>
      <c r="PZP147" s="32"/>
      <c r="PZQ147" s="32"/>
      <c r="PZR147" s="32"/>
      <c r="PZS147" s="32"/>
      <c r="PZT147" s="32"/>
      <c r="PZU147" s="32"/>
      <c r="PZV147" s="32"/>
      <c r="PZW147" s="32"/>
      <c r="PZX147" s="32"/>
      <c r="PZY147" s="32"/>
      <c r="PZZ147" s="32"/>
      <c r="QAA147" s="31"/>
      <c r="QAB147" s="32"/>
      <c r="QAC147" s="32"/>
      <c r="QAD147" s="32"/>
      <c r="QAE147" s="32"/>
      <c r="QAF147" s="32"/>
      <c r="QAG147" s="32"/>
      <c r="QAH147" s="32"/>
      <c r="QAI147" s="32"/>
      <c r="QAJ147" s="32"/>
      <c r="QAK147" s="32"/>
      <c r="QAL147" s="32"/>
      <c r="QAM147" s="32"/>
      <c r="QAN147" s="32"/>
      <c r="QAO147" s="32"/>
      <c r="QAP147" s="32"/>
      <c r="QAQ147" s="32"/>
      <c r="QAR147" s="32"/>
      <c r="QAS147" s="32"/>
      <c r="QAT147" s="32"/>
      <c r="QAU147" s="32"/>
      <c r="QAV147" s="32"/>
      <c r="QAW147" s="32"/>
      <c r="QAX147" s="32"/>
      <c r="QAY147" s="32"/>
      <c r="QAZ147" s="32"/>
      <c r="QBA147" s="31"/>
      <c r="QBB147" s="32"/>
      <c r="QBC147" s="32"/>
      <c r="QBD147" s="32"/>
      <c r="QBE147" s="32"/>
      <c r="QBF147" s="32"/>
      <c r="QBG147" s="32"/>
      <c r="QBH147" s="32"/>
      <c r="QBI147" s="32"/>
      <c r="QBJ147" s="32"/>
      <c r="QBK147" s="32"/>
      <c r="QBL147" s="32"/>
      <c r="QBM147" s="32"/>
      <c r="QBN147" s="32"/>
      <c r="QBO147" s="32"/>
      <c r="QBP147" s="32"/>
      <c r="QBQ147" s="32"/>
      <c r="QBR147" s="32"/>
      <c r="QBS147" s="32"/>
      <c r="QBT147" s="32"/>
      <c r="QBU147" s="32"/>
      <c r="QBV147" s="32"/>
      <c r="QBW147" s="32"/>
      <c r="QBX147" s="32"/>
      <c r="QBY147" s="32"/>
      <c r="QBZ147" s="32"/>
      <c r="QCA147" s="31"/>
      <c r="QCB147" s="32"/>
      <c r="QCC147" s="32"/>
      <c r="QCD147" s="32"/>
      <c r="QCE147" s="32"/>
      <c r="QCF147" s="32"/>
      <c r="QCG147" s="32"/>
      <c r="QCH147" s="32"/>
      <c r="QCI147" s="32"/>
      <c r="QCJ147" s="32"/>
      <c r="QCK147" s="32"/>
      <c r="QCL147" s="32"/>
      <c r="QCM147" s="32"/>
      <c r="QCN147" s="32"/>
      <c r="QCO147" s="32"/>
      <c r="QCP147" s="32"/>
      <c r="QCQ147" s="32"/>
      <c r="QCR147" s="32"/>
      <c r="QCS147" s="32"/>
      <c r="QCT147" s="32"/>
      <c r="QCU147" s="32"/>
      <c r="QCV147" s="32"/>
      <c r="QCW147" s="32"/>
      <c r="QCX147" s="32"/>
      <c r="QCY147" s="32"/>
      <c r="QCZ147" s="32"/>
      <c r="QDA147" s="31"/>
      <c r="QDB147" s="32"/>
      <c r="QDC147" s="32"/>
      <c r="QDD147" s="32"/>
      <c r="QDE147" s="32"/>
      <c r="QDF147" s="32"/>
      <c r="QDG147" s="32"/>
      <c r="QDH147" s="32"/>
      <c r="QDI147" s="32"/>
      <c r="QDJ147" s="32"/>
      <c r="QDK147" s="32"/>
      <c r="QDL147" s="32"/>
      <c r="QDM147" s="32"/>
      <c r="QDN147" s="32"/>
      <c r="QDO147" s="32"/>
      <c r="QDP147" s="32"/>
      <c r="QDQ147" s="32"/>
      <c r="QDR147" s="32"/>
      <c r="QDS147" s="32"/>
      <c r="QDT147" s="32"/>
      <c r="QDU147" s="32"/>
      <c r="QDV147" s="32"/>
      <c r="QDW147" s="32"/>
      <c r="QDX147" s="32"/>
      <c r="QDY147" s="32"/>
      <c r="QDZ147" s="32"/>
      <c r="QEA147" s="31"/>
      <c r="QEB147" s="32"/>
      <c r="QEC147" s="32"/>
      <c r="QED147" s="32"/>
      <c r="QEE147" s="32"/>
      <c r="QEF147" s="32"/>
      <c r="QEG147" s="32"/>
      <c r="QEH147" s="32"/>
      <c r="QEI147" s="32"/>
      <c r="QEJ147" s="32"/>
      <c r="QEK147" s="32"/>
      <c r="QEL147" s="32"/>
      <c r="QEM147" s="32"/>
      <c r="QEN147" s="32"/>
      <c r="QEO147" s="32"/>
      <c r="QEP147" s="32"/>
      <c r="QEQ147" s="32"/>
      <c r="QER147" s="32"/>
      <c r="QES147" s="32"/>
      <c r="QET147" s="32"/>
      <c r="QEU147" s="32"/>
      <c r="QEV147" s="32"/>
      <c r="QEW147" s="32"/>
      <c r="QEX147" s="32"/>
      <c r="QEY147" s="32"/>
      <c r="QEZ147" s="32"/>
      <c r="QFA147" s="31"/>
      <c r="QFB147" s="32"/>
      <c r="QFC147" s="32"/>
      <c r="QFD147" s="32"/>
      <c r="QFE147" s="32"/>
      <c r="QFF147" s="32"/>
      <c r="QFG147" s="32"/>
      <c r="QFH147" s="32"/>
      <c r="QFI147" s="32"/>
      <c r="QFJ147" s="32"/>
      <c r="QFK147" s="32"/>
      <c r="QFL147" s="32"/>
      <c r="QFM147" s="32"/>
      <c r="QFN147" s="32"/>
      <c r="QFO147" s="32"/>
      <c r="QFP147" s="32"/>
      <c r="QFQ147" s="32"/>
      <c r="QFR147" s="32"/>
      <c r="QFS147" s="32"/>
      <c r="QFT147" s="32"/>
      <c r="QFU147" s="32"/>
      <c r="QFV147" s="32"/>
      <c r="QFW147" s="32"/>
      <c r="QFX147" s="32"/>
      <c r="QFY147" s="32"/>
      <c r="QFZ147" s="32"/>
      <c r="QGA147" s="31"/>
      <c r="QGB147" s="32"/>
      <c r="QGC147" s="32"/>
      <c r="QGD147" s="32"/>
      <c r="QGE147" s="32"/>
      <c r="QGF147" s="32"/>
      <c r="QGG147" s="32"/>
      <c r="QGH147" s="32"/>
      <c r="QGI147" s="32"/>
      <c r="QGJ147" s="32"/>
      <c r="QGK147" s="32"/>
      <c r="QGL147" s="32"/>
      <c r="QGM147" s="32"/>
      <c r="QGN147" s="32"/>
      <c r="QGO147" s="32"/>
      <c r="QGP147" s="32"/>
      <c r="QGQ147" s="32"/>
      <c r="QGR147" s="32"/>
      <c r="QGS147" s="32"/>
      <c r="QGT147" s="32"/>
      <c r="QGU147" s="32"/>
      <c r="QGV147" s="32"/>
      <c r="QGW147" s="32"/>
      <c r="QGX147" s="32"/>
      <c r="QGY147" s="32"/>
      <c r="QGZ147" s="32"/>
      <c r="QHA147" s="31"/>
      <c r="QHB147" s="32"/>
      <c r="QHC147" s="32"/>
      <c r="QHD147" s="32"/>
      <c r="QHE147" s="32"/>
      <c r="QHF147" s="32"/>
      <c r="QHG147" s="32"/>
      <c r="QHH147" s="32"/>
      <c r="QHI147" s="32"/>
      <c r="QHJ147" s="32"/>
      <c r="QHK147" s="32"/>
      <c r="QHL147" s="32"/>
      <c r="QHM147" s="32"/>
      <c r="QHN147" s="32"/>
      <c r="QHO147" s="32"/>
      <c r="QHP147" s="32"/>
      <c r="QHQ147" s="32"/>
      <c r="QHR147" s="32"/>
      <c r="QHS147" s="32"/>
      <c r="QHT147" s="32"/>
      <c r="QHU147" s="32"/>
      <c r="QHV147" s="32"/>
      <c r="QHW147" s="32"/>
      <c r="QHX147" s="32"/>
      <c r="QHY147" s="32"/>
      <c r="QHZ147" s="32"/>
      <c r="QIA147" s="31"/>
      <c r="QIB147" s="32"/>
      <c r="QIC147" s="32"/>
      <c r="QID147" s="32"/>
      <c r="QIE147" s="32"/>
      <c r="QIF147" s="32"/>
      <c r="QIG147" s="32"/>
      <c r="QIH147" s="32"/>
      <c r="QII147" s="32"/>
      <c r="QIJ147" s="32"/>
      <c r="QIK147" s="32"/>
      <c r="QIL147" s="32"/>
      <c r="QIM147" s="32"/>
      <c r="QIN147" s="32"/>
      <c r="QIO147" s="32"/>
      <c r="QIP147" s="32"/>
      <c r="QIQ147" s="32"/>
      <c r="QIR147" s="32"/>
      <c r="QIS147" s="32"/>
      <c r="QIT147" s="32"/>
      <c r="QIU147" s="32"/>
      <c r="QIV147" s="32"/>
      <c r="QIW147" s="32"/>
      <c r="QIX147" s="32"/>
      <c r="QIY147" s="32"/>
      <c r="QIZ147" s="32"/>
      <c r="QJA147" s="31"/>
      <c r="QJB147" s="32"/>
      <c r="QJC147" s="32"/>
      <c r="QJD147" s="32"/>
      <c r="QJE147" s="32"/>
      <c r="QJF147" s="32"/>
      <c r="QJG147" s="32"/>
      <c r="QJH147" s="32"/>
      <c r="QJI147" s="32"/>
      <c r="QJJ147" s="32"/>
      <c r="QJK147" s="32"/>
      <c r="QJL147" s="32"/>
      <c r="QJM147" s="32"/>
      <c r="QJN147" s="32"/>
      <c r="QJO147" s="32"/>
      <c r="QJP147" s="32"/>
      <c r="QJQ147" s="32"/>
      <c r="QJR147" s="32"/>
      <c r="QJS147" s="32"/>
      <c r="QJT147" s="32"/>
      <c r="QJU147" s="32"/>
      <c r="QJV147" s="32"/>
      <c r="QJW147" s="32"/>
      <c r="QJX147" s="32"/>
      <c r="QJY147" s="32"/>
      <c r="QJZ147" s="32"/>
      <c r="QKA147" s="31"/>
      <c r="QKB147" s="32"/>
      <c r="QKC147" s="32"/>
      <c r="QKD147" s="32"/>
      <c r="QKE147" s="32"/>
      <c r="QKF147" s="32"/>
      <c r="QKG147" s="32"/>
      <c r="QKH147" s="32"/>
      <c r="QKI147" s="32"/>
      <c r="QKJ147" s="32"/>
      <c r="QKK147" s="32"/>
      <c r="QKL147" s="32"/>
      <c r="QKM147" s="32"/>
      <c r="QKN147" s="32"/>
      <c r="QKO147" s="32"/>
      <c r="QKP147" s="32"/>
      <c r="QKQ147" s="32"/>
      <c r="QKR147" s="32"/>
      <c r="QKS147" s="32"/>
      <c r="QKT147" s="32"/>
      <c r="QKU147" s="32"/>
      <c r="QKV147" s="32"/>
      <c r="QKW147" s="32"/>
      <c r="QKX147" s="32"/>
      <c r="QKY147" s="32"/>
      <c r="QKZ147" s="32"/>
      <c r="QLA147" s="31"/>
      <c r="QLB147" s="32"/>
      <c r="QLC147" s="32"/>
      <c r="QLD147" s="32"/>
      <c r="QLE147" s="32"/>
      <c r="QLF147" s="32"/>
      <c r="QLG147" s="32"/>
      <c r="QLH147" s="32"/>
      <c r="QLI147" s="32"/>
      <c r="QLJ147" s="32"/>
      <c r="QLK147" s="32"/>
      <c r="QLL147" s="32"/>
      <c r="QLM147" s="32"/>
      <c r="QLN147" s="32"/>
      <c r="QLO147" s="32"/>
      <c r="QLP147" s="32"/>
      <c r="QLQ147" s="32"/>
      <c r="QLR147" s="32"/>
      <c r="QLS147" s="32"/>
      <c r="QLT147" s="32"/>
      <c r="QLU147" s="32"/>
      <c r="QLV147" s="32"/>
      <c r="QLW147" s="32"/>
      <c r="QLX147" s="32"/>
      <c r="QLY147" s="32"/>
      <c r="QLZ147" s="32"/>
      <c r="QMA147" s="31"/>
      <c r="QMB147" s="32"/>
      <c r="QMC147" s="32"/>
      <c r="QMD147" s="32"/>
      <c r="QME147" s="32"/>
      <c r="QMF147" s="32"/>
      <c r="QMG147" s="32"/>
      <c r="QMH147" s="32"/>
      <c r="QMI147" s="32"/>
      <c r="QMJ147" s="32"/>
      <c r="QMK147" s="32"/>
      <c r="QML147" s="32"/>
      <c r="QMM147" s="32"/>
      <c r="QMN147" s="32"/>
      <c r="QMO147" s="32"/>
      <c r="QMP147" s="32"/>
      <c r="QMQ147" s="32"/>
      <c r="QMR147" s="32"/>
      <c r="QMS147" s="32"/>
      <c r="QMT147" s="32"/>
      <c r="QMU147" s="32"/>
      <c r="QMV147" s="32"/>
      <c r="QMW147" s="32"/>
      <c r="QMX147" s="32"/>
      <c r="QMY147" s="32"/>
      <c r="QMZ147" s="32"/>
      <c r="QNA147" s="31"/>
      <c r="QNB147" s="32"/>
      <c r="QNC147" s="32"/>
      <c r="QND147" s="32"/>
      <c r="QNE147" s="32"/>
      <c r="QNF147" s="32"/>
      <c r="QNG147" s="32"/>
      <c r="QNH147" s="32"/>
      <c r="QNI147" s="32"/>
      <c r="QNJ147" s="32"/>
      <c r="QNK147" s="32"/>
      <c r="QNL147" s="32"/>
      <c r="QNM147" s="32"/>
      <c r="QNN147" s="32"/>
      <c r="QNO147" s="32"/>
      <c r="QNP147" s="32"/>
      <c r="QNQ147" s="32"/>
      <c r="QNR147" s="32"/>
      <c r="QNS147" s="32"/>
      <c r="QNT147" s="32"/>
      <c r="QNU147" s="32"/>
      <c r="QNV147" s="32"/>
      <c r="QNW147" s="32"/>
      <c r="QNX147" s="32"/>
      <c r="QNY147" s="32"/>
      <c r="QNZ147" s="32"/>
      <c r="QOA147" s="31"/>
      <c r="QOB147" s="32"/>
      <c r="QOC147" s="32"/>
      <c r="QOD147" s="32"/>
      <c r="QOE147" s="32"/>
      <c r="QOF147" s="32"/>
      <c r="QOG147" s="32"/>
      <c r="QOH147" s="32"/>
      <c r="QOI147" s="32"/>
      <c r="QOJ147" s="32"/>
      <c r="QOK147" s="32"/>
      <c r="QOL147" s="32"/>
      <c r="QOM147" s="32"/>
      <c r="QON147" s="32"/>
      <c r="QOO147" s="32"/>
      <c r="QOP147" s="32"/>
      <c r="QOQ147" s="32"/>
      <c r="QOR147" s="32"/>
      <c r="QOS147" s="32"/>
      <c r="QOT147" s="32"/>
      <c r="QOU147" s="32"/>
      <c r="QOV147" s="32"/>
      <c r="QOW147" s="32"/>
      <c r="QOX147" s="32"/>
      <c r="QOY147" s="32"/>
      <c r="QOZ147" s="32"/>
      <c r="QPA147" s="31"/>
      <c r="QPB147" s="32"/>
      <c r="QPC147" s="32"/>
      <c r="QPD147" s="32"/>
      <c r="QPE147" s="32"/>
      <c r="QPF147" s="32"/>
      <c r="QPG147" s="32"/>
      <c r="QPH147" s="32"/>
      <c r="QPI147" s="32"/>
      <c r="QPJ147" s="32"/>
      <c r="QPK147" s="32"/>
      <c r="QPL147" s="32"/>
      <c r="QPM147" s="32"/>
      <c r="QPN147" s="32"/>
      <c r="QPO147" s="32"/>
      <c r="QPP147" s="32"/>
      <c r="QPQ147" s="32"/>
      <c r="QPR147" s="32"/>
      <c r="QPS147" s="32"/>
      <c r="QPT147" s="32"/>
      <c r="QPU147" s="32"/>
      <c r="QPV147" s="32"/>
      <c r="QPW147" s="32"/>
      <c r="QPX147" s="32"/>
      <c r="QPY147" s="32"/>
      <c r="QPZ147" s="32"/>
      <c r="QQA147" s="31"/>
      <c r="QQB147" s="32"/>
      <c r="QQC147" s="32"/>
      <c r="QQD147" s="32"/>
      <c r="QQE147" s="32"/>
      <c r="QQF147" s="32"/>
      <c r="QQG147" s="32"/>
      <c r="QQH147" s="32"/>
      <c r="QQI147" s="32"/>
      <c r="QQJ147" s="32"/>
      <c r="QQK147" s="32"/>
      <c r="QQL147" s="32"/>
      <c r="QQM147" s="32"/>
      <c r="QQN147" s="32"/>
      <c r="QQO147" s="32"/>
      <c r="QQP147" s="32"/>
      <c r="QQQ147" s="32"/>
      <c r="QQR147" s="32"/>
      <c r="QQS147" s="32"/>
      <c r="QQT147" s="32"/>
      <c r="QQU147" s="32"/>
      <c r="QQV147" s="32"/>
      <c r="QQW147" s="32"/>
      <c r="QQX147" s="32"/>
      <c r="QQY147" s="32"/>
      <c r="QQZ147" s="32"/>
      <c r="QRA147" s="31"/>
      <c r="QRB147" s="32"/>
      <c r="QRC147" s="32"/>
      <c r="QRD147" s="32"/>
      <c r="QRE147" s="32"/>
      <c r="QRF147" s="32"/>
      <c r="QRG147" s="32"/>
      <c r="QRH147" s="32"/>
      <c r="QRI147" s="32"/>
      <c r="QRJ147" s="32"/>
      <c r="QRK147" s="32"/>
      <c r="QRL147" s="32"/>
      <c r="QRM147" s="32"/>
      <c r="QRN147" s="32"/>
      <c r="QRO147" s="32"/>
      <c r="QRP147" s="32"/>
      <c r="QRQ147" s="32"/>
      <c r="QRR147" s="32"/>
      <c r="QRS147" s="32"/>
      <c r="QRT147" s="32"/>
      <c r="QRU147" s="32"/>
      <c r="QRV147" s="32"/>
      <c r="QRW147" s="32"/>
      <c r="QRX147" s="32"/>
      <c r="QRY147" s="32"/>
      <c r="QRZ147" s="32"/>
      <c r="QSA147" s="31"/>
      <c r="QSB147" s="32"/>
      <c r="QSC147" s="32"/>
      <c r="QSD147" s="32"/>
      <c r="QSE147" s="32"/>
      <c r="QSF147" s="32"/>
      <c r="QSG147" s="32"/>
      <c r="QSH147" s="32"/>
      <c r="QSI147" s="32"/>
      <c r="QSJ147" s="32"/>
      <c r="QSK147" s="32"/>
      <c r="QSL147" s="32"/>
      <c r="QSM147" s="32"/>
      <c r="QSN147" s="32"/>
      <c r="QSO147" s="32"/>
      <c r="QSP147" s="32"/>
      <c r="QSQ147" s="32"/>
      <c r="QSR147" s="32"/>
      <c r="QSS147" s="32"/>
      <c r="QST147" s="32"/>
      <c r="QSU147" s="32"/>
      <c r="QSV147" s="32"/>
      <c r="QSW147" s="32"/>
      <c r="QSX147" s="32"/>
      <c r="QSY147" s="32"/>
      <c r="QSZ147" s="32"/>
      <c r="QTA147" s="31"/>
      <c r="QTB147" s="32"/>
      <c r="QTC147" s="32"/>
      <c r="QTD147" s="32"/>
      <c r="QTE147" s="32"/>
      <c r="QTF147" s="32"/>
      <c r="QTG147" s="32"/>
      <c r="QTH147" s="32"/>
      <c r="QTI147" s="32"/>
      <c r="QTJ147" s="32"/>
      <c r="QTK147" s="32"/>
      <c r="QTL147" s="32"/>
      <c r="QTM147" s="32"/>
      <c r="QTN147" s="32"/>
      <c r="QTO147" s="32"/>
      <c r="QTP147" s="32"/>
      <c r="QTQ147" s="32"/>
      <c r="QTR147" s="32"/>
      <c r="QTS147" s="32"/>
      <c r="QTT147" s="32"/>
      <c r="QTU147" s="32"/>
      <c r="QTV147" s="32"/>
      <c r="QTW147" s="32"/>
      <c r="QTX147" s="32"/>
      <c r="QTY147" s="32"/>
      <c r="QTZ147" s="32"/>
      <c r="QUA147" s="31"/>
      <c r="QUB147" s="32"/>
      <c r="QUC147" s="32"/>
      <c r="QUD147" s="32"/>
      <c r="QUE147" s="32"/>
      <c r="QUF147" s="32"/>
      <c r="QUG147" s="32"/>
      <c r="QUH147" s="32"/>
      <c r="QUI147" s="32"/>
      <c r="QUJ147" s="32"/>
      <c r="QUK147" s="32"/>
      <c r="QUL147" s="32"/>
      <c r="QUM147" s="32"/>
      <c r="QUN147" s="32"/>
      <c r="QUO147" s="32"/>
      <c r="QUP147" s="32"/>
      <c r="QUQ147" s="32"/>
      <c r="QUR147" s="32"/>
      <c r="QUS147" s="32"/>
      <c r="QUT147" s="32"/>
      <c r="QUU147" s="32"/>
      <c r="QUV147" s="32"/>
      <c r="QUW147" s="32"/>
      <c r="QUX147" s="32"/>
      <c r="QUY147" s="32"/>
      <c r="QUZ147" s="32"/>
      <c r="QVA147" s="31"/>
      <c r="QVB147" s="32"/>
      <c r="QVC147" s="32"/>
      <c r="QVD147" s="32"/>
      <c r="QVE147" s="32"/>
      <c r="QVF147" s="32"/>
      <c r="QVG147" s="32"/>
      <c r="QVH147" s="32"/>
      <c r="QVI147" s="32"/>
      <c r="QVJ147" s="32"/>
      <c r="QVK147" s="32"/>
      <c r="QVL147" s="32"/>
      <c r="QVM147" s="32"/>
      <c r="QVN147" s="32"/>
      <c r="QVO147" s="32"/>
      <c r="QVP147" s="32"/>
      <c r="QVQ147" s="32"/>
      <c r="QVR147" s="32"/>
      <c r="QVS147" s="32"/>
      <c r="QVT147" s="32"/>
      <c r="QVU147" s="32"/>
      <c r="QVV147" s="32"/>
      <c r="QVW147" s="32"/>
      <c r="QVX147" s="32"/>
      <c r="QVY147" s="32"/>
      <c r="QVZ147" s="32"/>
      <c r="QWA147" s="31"/>
      <c r="QWB147" s="32"/>
      <c r="QWC147" s="32"/>
      <c r="QWD147" s="32"/>
      <c r="QWE147" s="32"/>
      <c r="QWF147" s="32"/>
      <c r="QWG147" s="32"/>
      <c r="QWH147" s="32"/>
      <c r="QWI147" s="32"/>
      <c r="QWJ147" s="32"/>
      <c r="QWK147" s="32"/>
      <c r="QWL147" s="32"/>
      <c r="QWM147" s="32"/>
      <c r="QWN147" s="32"/>
      <c r="QWO147" s="32"/>
      <c r="QWP147" s="32"/>
      <c r="QWQ147" s="32"/>
      <c r="QWR147" s="32"/>
      <c r="QWS147" s="32"/>
      <c r="QWT147" s="32"/>
      <c r="QWU147" s="32"/>
      <c r="QWV147" s="32"/>
      <c r="QWW147" s="32"/>
      <c r="QWX147" s="32"/>
      <c r="QWY147" s="32"/>
      <c r="QWZ147" s="32"/>
      <c r="QXA147" s="31"/>
      <c r="QXB147" s="32"/>
      <c r="QXC147" s="32"/>
      <c r="QXD147" s="32"/>
      <c r="QXE147" s="32"/>
      <c r="QXF147" s="32"/>
      <c r="QXG147" s="32"/>
      <c r="QXH147" s="32"/>
      <c r="QXI147" s="32"/>
      <c r="QXJ147" s="32"/>
      <c r="QXK147" s="32"/>
      <c r="QXL147" s="32"/>
      <c r="QXM147" s="32"/>
      <c r="QXN147" s="32"/>
      <c r="QXO147" s="32"/>
      <c r="QXP147" s="32"/>
      <c r="QXQ147" s="32"/>
      <c r="QXR147" s="32"/>
      <c r="QXS147" s="32"/>
      <c r="QXT147" s="32"/>
      <c r="QXU147" s="32"/>
      <c r="QXV147" s="32"/>
      <c r="QXW147" s="32"/>
      <c r="QXX147" s="32"/>
      <c r="QXY147" s="32"/>
      <c r="QXZ147" s="32"/>
      <c r="QYA147" s="31"/>
      <c r="QYB147" s="32"/>
      <c r="QYC147" s="32"/>
      <c r="QYD147" s="32"/>
      <c r="QYE147" s="32"/>
      <c r="QYF147" s="32"/>
      <c r="QYG147" s="32"/>
      <c r="QYH147" s="32"/>
      <c r="QYI147" s="32"/>
      <c r="QYJ147" s="32"/>
      <c r="QYK147" s="32"/>
      <c r="QYL147" s="32"/>
      <c r="QYM147" s="32"/>
      <c r="QYN147" s="32"/>
      <c r="QYO147" s="32"/>
      <c r="QYP147" s="32"/>
      <c r="QYQ147" s="32"/>
      <c r="QYR147" s="32"/>
      <c r="QYS147" s="32"/>
      <c r="QYT147" s="32"/>
      <c r="QYU147" s="32"/>
      <c r="QYV147" s="32"/>
      <c r="QYW147" s="32"/>
      <c r="QYX147" s="32"/>
      <c r="QYY147" s="32"/>
      <c r="QYZ147" s="32"/>
      <c r="QZA147" s="31"/>
      <c r="QZB147" s="32"/>
      <c r="QZC147" s="32"/>
      <c r="QZD147" s="32"/>
      <c r="QZE147" s="32"/>
      <c r="QZF147" s="32"/>
      <c r="QZG147" s="32"/>
      <c r="QZH147" s="32"/>
      <c r="QZI147" s="32"/>
      <c r="QZJ147" s="32"/>
      <c r="QZK147" s="32"/>
      <c r="QZL147" s="32"/>
      <c r="QZM147" s="32"/>
      <c r="QZN147" s="32"/>
      <c r="QZO147" s="32"/>
      <c r="QZP147" s="32"/>
      <c r="QZQ147" s="32"/>
      <c r="QZR147" s="32"/>
      <c r="QZS147" s="32"/>
      <c r="QZT147" s="32"/>
      <c r="QZU147" s="32"/>
      <c r="QZV147" s="32"/>
      <c r="QZW147" s="32"/>
      <c r="QZX147" s="32"/>
      <c r="QZY147" s="32"/>
      <c r="QZZ147" s="32"/>
      <c r="RAA147" s="31"/>
      <c r="RAB147" s="32"/>
      <c r="RAC147" s="32"/>
      <c r="RAD147" s="32"/>
      <c r="RAE147" s="32"/>
      <c r="RAF147" s="32"/>
      <c r="RAG147" s="32"/>
      <c r="RAH147" s="32"/>
      <c r="RAI147" s="32"/>
      <c r="RAJ147" s="32"/>
      <c r="RAK147" s="32"/>
      <c r="RAL147" s="32"/>
      <c r="RAM147" s="32"/>
      <c r="RAN147" s="32"/>
      <c r="RAO147" s="32"/>
      <c r="RAP147" s="32"/>
      <c r="RAQ147" s="32"/>
      <c r="RAR147" s="32"/>
      <c r="RAS147" s="32"/>
      <c r="RAT147" s="32"/>
      <c r="RAU147" s="32"/>
      <c r="RAV147" s="32"/>
      <c r="RAW147" s="32"/>
      <c r="RAX147" s="32"/>
      <c r="RAY147" s="32"/>
      <c r="RAZ147" s="32"/>
      <c r="RBA147" s="31"/>
      <c r="RBB147" s="32"/>
      <c r="RBC147" s="32"/>
      <c r="RBD147" s="32"/>
      <c r="RBE147" s="32"/>
      <c r="RBF147" s="32"/>
      <c r="RBG147" s="32"/>
      <c r="RBH147" s="32"/>
      <c r="RBI147" s="32"/>
      <c r="RBJ147" s="32"/>
      <c r="RBK147" s="32"/>
      <c r="RBL147" s="32"/>
      <c r="RBM147" s="32"/>
      <c r="RBN147" s="32"/>
      <c r="RBO147" s="32"/>
      <c r="RBP147" s="32"/>
      <c r="RBQ147" s="32"/>
      <c r="RBR147" s="32"/>
      <c r="RBS147" s="32"/>
      <c r="RBT147" s="32"/>
      <c r="RBU147" s="32"/>
      <c r="RBV147" s="32"/>
      <c r="RBW147" s="32"/>
      <c r="RBX147" s="32"/>
      <c r="RBY147" s="32"/>
      <c r="RBZ147" s="32"/>
      <c r="RCA147" s="31"/>
      <c r="RCB147" s="32"/>
      <c r="RCC147" s="32"/>
      <c r="RCD147" s="32"/>
      <c r="RCE147" s="32"/>
      <c r="RCF147" s="32"/>
      <c r="RCG147" s="32"/>
      <c r="RCH147" s="32"/>
      <c r="RCI147" s="32"/>
      <c r="RCJ147" s="32"/>
      <c r="RCK147" s="32"/>
      <c r="RCL147" s="32"/>
      <c r="RCM147" s="32"/>
      <c r="RCN147" s="32"/>
      <c r="RCO147" s="32"/>
      <c r="RCP147" s="32"/>
      <c r="RCQ147" s="32"/>
      <c r="RCR147" s="32"/>
      <c r="RCS147" s="32"/>
      <c r="RCT147" s="32"/>
      <c r="RCU147" s="32"/>
      <c r="RCV147" s="32"/>
      <c r="RCW147" s="32"/>
      <c r="RCX147" s="32"/>
      <c r="RCY147" s="32"/>
      <c r="RCZ147" s="32"/>
      <c r="RDA147" s="31"/>
      <c r="RDB147" s="32"/>
      <c r="RDC147" s="32"/>
      <c r="RDD147" s="32"/>
      <c r="RDE147" s="32"/>
      <c r="RDF147" s="32"/>
      <c r="RDG147" s="32"/>
      <c r="RDH147" s="32"/>
      <c r="RDI147" s="32"/>
      <c r="RDJ147" s="32"/>
      <c r="RDK147" s="32"/>
      <c r="RDL147" s="32"/>
      <c r="RDM147" s="32"/>
      <c r="RDN147" s="32"/>
      <c r="RDO147" s="32"/>
      <c r="RDP147" s="32"/>
      <c r="RDQ147" s="32"/>
      <c r="RDR147" s="32"/>
      <c r="RDS147" s="32"/>
      <c r="RDT147" s="32"/>
      <c r="RDU147" s="32"/>
      <c r="RDV147" s="32"/>
      <c r="RDW147" s="32"/>
      <c r="RDX147" s="32"/>
      <c r="RDY147" s="32"/>
      <c r="RDZ147" s="32"/>
      <c r="REA147" s="31"/>
      <c r="REB147" s="32"/>
      <c r="REC147" s="32"/>
      <c r="RED147" s="32"/>
      <c r="REE147" s="32"/>
      <c r="REF147" s="32"/>
      <c r="REG147" s="32"/>
      <c r="REH147" s="32"/>
      <c r="REI147" s="32"/>
      <c r="REJ147" s="32"/>
      <c r="REK147" s="32"/>
      <c r="REL147" s="32"/>
      <c r="REM147" s="32"/>
      <c r="REN147" s="32"/>
      <c r="REO147" s="32"/>
      <c r="REP147" s="32"/>
      <c r="REQ147" s="32"/>
      <c r="RER147" s="32"/>
      <c r="RES147" s="32"/>
      <c r="RET147" s="32"/>
      <c r="REU147" s="32"/>
      <c r="REV147" s="32"/>
      <c r="REW147" s="32"/>
      <c r="REX147" s="32"/>
      <c r="REY147" s="32"/>
      <c r="REZ147" s="32"/>
      <c r="RFA147" s="31"/>
      <c r="RFB147" s="32"/>
      <c r="RFC147" s="32"/>
      <c r="RFD147" s="32"/>
      <c r="RFE147" s="32"/>
      <c r="RFF147" s="32"/>
      <c r="RFG147" s="32"/>
      <c r="RFH147" s="32"/>
      <c r="RFI147" s="32"/>
      <c r="RFJ147" s="32"/>
      <c r="RFK147" s="32"/>
      <c r="RFL147" s="32"/>
      <c r="RFM147" s="32"/>
      <c r="RFN147" s="32"/>
      <c r="RFO147" s="32"/>
      <c r="RFP147" s="32"/>
      <c r="RFQ147" s="32"/>
      <c r="RFR147" s="32"/>
      <c r="RFS147" s="32"/>
      <c r="RFT147" s="32"/>
      <c r="RFU147" s="32"/>
      <c r="RFV147" s="32"/>
      <c r="RFW147" s="32"/>
      <c r="RFX147" s="32"/>
      <c r="RFY147" s="32"/>
      <c r="RFZ147" s="32"/>
      <c r="RGA147" s="31"/>
      <c r="RGB147" s="32"/>
      <c r="RGC147" s="32"/>
      <c r="RGD147" s="32"/>
      <c r="RGE147" s="32"/>
      <c r="RGF147" s="32"/>
      <c r="RGG147" s="32"/>
      <c r="RGH147" s="32"/>
      <c r="RGI147" s="32"/>
      <c r="RGJ147" s="32"/>
      <c r="RGK147" s="32"/>
      <c r="RGL147" s="32"/>
      <c r="RGM147" s="32"/>
      <c r="RGN147" s="32"/>
      <c r="RGO147" s="32"/>
      <c r="RGP147" s="32"/>
      <c r="RGQ147" s="32"/>
      <c r="RGR147" s="32"/>
      <c r="RGS147" s="32"/>
      <c r="RGT147" s="32"/>
      <c r="RGU147" s="32"/>
      <c r="RGV147" s="32"/>
      <c r="RGW147" s="32"/>
      <c r="RGX147" s="32"/>
      <c r="RGY147" s="32"/>
      <c r="RGZ147" s="32"/>
      <c r="RHA147" s="31"/>
      <c r="RHB147" s="32"/>
      <c r="RHC147" s="32"/>
      <c r="RHD147" s="32"/>
      <c r="RHE147" s="32"/>
      <c r="RHF147" s="32"/>
      <c r="RHG147" s="32"/>
      <c r="RHH147" s="32"/>
      <c r="RHI147" s="32"/>
      <c r="RHJ147" s="32"/>
      <c r="RHK147" s="32"/>
      <c r="RHL147" s="32"/>
      <c r="RHM147" s="32"/>
      <c r="RHN147" s="32"/>
      <c r="RHO147" s="32"/>
      <c r="RHP147" s="32"/>
      <c r="RHQ147" s="32"/>
      <c r="RHR147" s="32"/>
      <c r="RHS147" s="32"/>
      <c r="RHT147" s="32"/>
      <c r="RHU147" s="32"/>
      <c r="RHV147" s="32"/>
      <c r="RHW147" s="32"/>
      <c r="RHX147" s="32"/>
      <c r="RHY147" s="32"/>
      <c r="RHZ147" s="32"/>
      <c r="RIA147" s="31"/>
      <c r="RIB147" s="32"/>
      <c r="RIC147" s="32"/>
      <c r="RID147" s="32"/>
      <c r="RIE147" s="32"/>
      <c r="RIF147" s="32"/>
      <c r="RIG147" s="32"/>
      <c r="RIH147" s="32"/>
      <c r="RII147" s="32"/>
      <c r="RIJ147" s="32"/>
      <c r="RIK147" s="32"/>
      <c r="RIL147" s="32"/>
      <c r="RIM147" s="32"/>
      <c r="RIN147" s="32"/>
      <c r="RIO147" s="32"/>
      <c r="RIP147" s="32"/>
      <c r="RIQ147" s="32"/>
      <c r="RIR147" s="32"/>
      <c r="RIS147" s="32"/>
      <c r="RIT147" s="32"/>
      <c r="RIU147" s="32"/>
      <c r="RIV147" s="32"/>
      <c r="RIW147" s="32"/>
      <c r="RIX147" s="32"/>
      <c r="RIY147" s="32"/>
      <c r="RIZ147" s="32"/>
      <c r="RJA147" s="31"/>
      <c r="RJB147" s="32"/>
      <c r="RJC147" s="32"/>
      <c r="RJD147" s="32"/>
      <c r="RJE147" s="32"/>
      <c r="RJF147" s="32"/>
      <c r="RJG147" s="32"/>
      <c r="RJH147" s="32"/>
      <c r="RJI147" s="32"/>
      <c r="RJJ147" s="32"/>
      <c r="RJK147" s="32"/>
      <c r="RJL147" s="32"/>
      <c r="RJM147" s="32"/>
      <c r="RJN147" s="32"/>
      <c r="RJO147" s="32"/>
      <c r="RJP147" s="32"/>
      <c r="RJQ147" s="32"/>
      <c r="RJR147" s="32"/>
      <c r="RJS147" s="32"/>
      <c r="RJT147" s="32"/>
      <c r="RJU147" s="32"/>
      <c r="RJV147" s="32"/>
      <c r="RJW147" s="32"/>
      <c r="RJX147" s="32"/>
      <c r="RJY147" s="32"/>
      <c r="RJZ147" s="32"/>
      <c r="RKA147" s="31"/>
      <c r="RKB147" s="32"/>
      <c r="RKC147" s="32"/>
      <c r="RKD147" s="32"/>
      <c r="RKE147" s="32"/>
      <c r="RKF147" s="32"/>
      <c r="RKG147" s="32"/>
      <c r="RKH147" s="32"/>
      <c r="RKI147" s="32"/>
      <c r="RKJ147" s="32"/>
      <c r="RKK147" s="32"/>
      <c r="RKL147" s="32"/>
      <c r="RKM147" s="32"/>
      <c r="RKN147" s="32"/>
      <c r="RKO147" s="32"/>
      <c r="RKP147" s="32"/>
      <c r="RKQ147" s="32"/>
      <c r="RKR147" s="32"/>
      <c r="RKS147" s="32"/>
      <c r="RKT147" s="32"/>
      <c r="RKU147" s="32"/>
      <c r="RKV147" s="32"/>
      <c r="RKW147" s="32"/>
      <c r="RKX147" s="32"/>
      <c r="RKY147" s="32"/>
      <c r="RKZ147" s="32"/>
      <c r="RLA147" s="31"/>
      <c r="RLB147" s="32"/>
      <c r="RLC147" s="32"/>
      <c r="RLD147" s="32"/>
      <c r="RLE147" s="32"/>
      <c r="RLF147" s="32"/>
      <c r="RLG147" s="32"/>
      <c r="RLH147" s="32"/>
      <c r="RLI147" s="32"/>
      <c r="RLJ147" s="32"/>
      <c r="RLK147" s="32"/>
      <c r="RLL147" s="32"/>
      <c r="RLM147" s="32"/>
      <c r="RLN147" s="32"/>
      <c r="RLO147" s="32"/>
      <c r="RLP147" s="32"/>
      <c r="RLQ147" s="32"/>
      <c r="RLR147" s="32"/>
      <c r="RLS147" s="32"/>
      <c r="RLT147" s="32"/>
      <c r="RLU147" s="32"/>
      <c r="RLV147" s="32"/>
      <c r="RLW147" s="32"/>
      <c r="RLX147" s="32"/>
      <c r="RLY147" s="32"/>
      <c r="RLZ147" s="32"/>
      <c r="RMA147" s="31"/>
      <c r="RMB147" s="32"/>
      <c r="RMC147" s="32"/>
      <c r="RMD147" s="32"/>
      <c r="RME147" s="32"/>
      <c r="RMF147" s="32"/>
      <c r="RMG147" s="32"/>
      <c r="RMH147" s="32"/>
      <c r="RMI147" s="32"/>
      <c r="RMJ147" s="32"/>
      <c r="RMK147" s="32"/>
      <c r="RML147" s="32"/>
      <c r="RMM147" s="32"/>
      <c r="RMN147" s="32"/>
      <c r="RMO147" s="32"/>
      <c r="RMP147" s="32"/>
      <c r="RMQ147" s="32"/>
      <c r="RMR147" s="32"/>
      <c r="RMS147" s="32"/>
      <c r="RMT147" s="32"/>
      <c r="RMU147" s="32"/>
      <c r="RMV147" s="32"/>
      <c r="RMW147" s="32"/>
      <c r="RMX147" s="32"/>
      <c r="RMY147" s="32"/>
      <c r="RMZ147" s="32"/>
      <c r="RNA147" s="31"/>
      <c r="RNB147" s="32"/>
      <c r="RNC147" s="32"/>
      <c r="RND147" s="32"/>
      <c r="RNE147" s="32"/>
      <c r="RNF147" s="32"/>
      <c r="RNG147" s="32"/>
      <c r="RNH147" s="32"/>
      <c r="RNI147" s="32"/>
      <c r="RNJ147" s="32"/>
      <c r="RNK147" s="32"/>
      <c r="RNL147" s="32"/>
      <c r="RNM147" s="32"/>
      <c r="RNN147" s="32"/>
      <c r="RNO147" s="32"/>
      <c r="RNP147" s="32"/>
      <c r="RNQ147" s="32"/>
      <c r="RNR147" s="32"/>
      <c r="RNS147" s="32"/>
      <c r="RNT147" s="32"/>
      <c r="RNU147" s="32"/>
      <c r="RNV147" s="32"/>
      <c r="RNW147" s="32"/>
      <c r="RNX147" s="32"/>
      <c r="RNY147" s="32"/>
      <c r="RNZ147" s="32"/>
      <c r="ROA147" s="31"/>
      <c r="ROB147" s="32"/>
      <c r="ROC147" s="32"/>
      <c r="ROD147" s="32"/>
      <c r="ROE147" s="32"/>
      <c r="ROF147" s="32"/>
      <c r="ROG147" s="32"/>
      <c r="ROH147" s="32"/>
      <c r="ROI147" s="32"/>
      <c r="ROJ147" s="32"/>
      <c r="ROK147" s="32"/>
      <c r="ROL147" s="32"/>
      <c r="ROM147" s="32"/>
      <c r="RON147" s="32"/>
      <c r="ROO147" s="32"/>
      <c r="ROP147" s="32"/>
      <c r="ROQ147" s="32"/>
      <c r="ROR147" s="32"/>
      <c r="ROS147" s="32"/>
      <c r="ROT147" s="32"/>
      <c r="ROU147" s="32"/>
      <c r="ROV147" s="32"/>
      <c r="ROW147" s="32"/>
      <c r="ROX147" s="32"/>
      <c r="ROY147" s="32"/>
      <c r="ROZ147" s="32"/>
      <c r="RPA147" s="31"/>
      <c r="RPB147" s="32"/>
      <c r="RPC147" s="32"/>
      <c r="RPD147" s="32"/>
      <c r="RPE147" s="32"/>
      <c r="RPF147" s="32"/>
      <c r="RPG147" s="32"/>
      <c r="RPH147" s="32"/>
      <c r="RPI147" s="32"/>
      <c r="RPJ147" s="32"/>
      <c r="RPK147" s="32"/>
      <c r="RPL147" s="32"/>
      <c r="RPM147" s="32"/>
      <c r="RPN147" s="32"/>
      <c r="RPO147" s="32"/>
      <c r="RPP147" s="32"/>
      <c r="RPQ147" s="32"/>
      <c r="RPR147" s="32"/>
      <c r="RPS147" s="32"/>
      <c r="RPT147" s="32"/>
      <c r="RPU147" s="32"/>
      <c r="RPV147" s="32"/>
      <c r="RPW147" s="32"/>
      <c r="RPX147" s="32"/>
      <c r="RPY147" s="32"/>
      <c r="RPZ147" s="32"/>
      <c r="RQA147" s="31"/>
      <c r="RQB147" s="32"/>
      <c r="RQC147" s="32"/>
      <c r="RQD147" s="32"/>
      <c r="RQE147" s="32"/>
      <c r="RQF147" s="32"/>
      <c r="RQG147" s="32"/>
      <c r="RQH147" s="32"/>
      <c r="RQI147" s="32"/>
      <c r="RQJ147" s="32"/>
      <c r="RQK147" s="32"/>
      <c r="RQL147" s="32"/>
      <c r="RQM147" s="32"/>
      <c r="RQN147" s="32"/>
      <c r="RQO147" s="32"/>
      <c r="RQP147" s="32"/>
      <c r="RQQ147" s="32"/>
      <c r="RQR147" s="32"/>
      <c r="RQS147" s="32"/>
      <c r="RQT147" s="32"/>
      <c r="RQU147" s="32"/>
      <c r="RQV147" s="32"/>
      <c r="RQW147" s="32"/>
      <c r="RQX147" s="32"/>
      <c r="RQY147" s="32"/>
      <c r="RQZ147" s="32"/>
      <c r="RRA147" s="31"/>
      <c r="RRB147" s="32"/>
      <c r="RRC147" s="32"/>
      <c r="RRD147" s="32"/>
      <c r="RRE147" s="32"/>
      <c r="RRF147" s="32"/>
      <c r="RRG147" s="32"/>
      <c r="RRH147" s="32"/>
      <c r="RRI147" s="32"/>
      <c r="RRJ147" s="32"/>
      <c r="RRK147" s="32"/>
      <c r="RRL147" s="32"/>
      <c r="RRM147" s="32"/>
      <c r="RRN147" s="32"/>
      <c r="RRO147" s="32"/>
      <c r="RRP147" s="32"/>
      <c r="RRQ147" s="32"/>
      <c r="RRR147" s="32"/>
      <c r="RRS147" s="32"/>
      <c r="RRT147" s="32"/>
      <c r="RRU147" s="32"/>
      <c r="RRV147" s="32"/>
      <c r="RRW147" s="32"/>
      <c r="RRX147" s="32"/>
      <c r="RRY147" s="32"/>
      <c r="RRZ147" s="32"/>
      <c r="RSA147" s="31"/>
      <c r="RSB147" s="32"/>
      <c r="RSC147" s="32"/>
      <c r="RSD147" s="32"/>
      <c r="RSE147" s="32"/>
      <c r="RSF147" s="32"/>
      <c r="RSG147" s="32"/>
      <c r="RSH147" s="32"/>
      <c r="RSI147" s="32"/>
      <c r="RSJ147" s="32"/>
      <c r="RSK147" s="32"/>
      <c r="RSL147" s="32"/>
      <c r="RSM147" s="32"/>
      <c r="RSN147" s="32"/>
      <c r="RSO147" s="32"/>
      <c r="RSP147" s="32"/>
      <c r="RSQ147" s="32"/>
      <c r="RSR147" s="32"/>
      <c r="RSS147" s="32"/>
      <c r="RST147" s="32"/>
      <c r="RSU147" s="32"/>
      <c r="RSV147" s="32"/>
      <c r="RSW147" s="32"/>
      <c r="RSX147" s="32"/>
      <c r="RSY147" s="32"/>
      <c r="RSZ147" s="32"/>
      <c r="RTA147" s="31"/>
      <c r="RTB147" s="32"/>
      <c r="RTC147" s="32"/>
      <c r="RTD147" s="32"/>
      <c r="RTE147" s="32"/>
      <c r="RTF147" s="32"/>
      <c r="RTG147" s="32"/>
      <c r="RTH147" s="32"/>
      <c r="RTI147" s="32"/>
      <c r="RTJ147" s="32"/>
      <c r="RTK147" s="32"/>
      <c r="RTL147" s="32"/>
      <c r="RTM147" s="32"/>
      <c r="RTN147" s="32"/>
      <c r="RTO147" s="32"/>
      <c r="RTP147" s="32"/>
      <c r="RTQ147" s="32"/>
      <c r="RTR147" s="32"/>
      <c r="RTS147" s="32"/>
      <c r="RTT147" s="32"/>
      <c r="RTU147" s="32"/>
      <c r="RTV147" s="32"/>
      <c r="RTW147" s="32"/>
      <c r="RTX147" s="32"/>
      <c r="RTY147" s="32"/>
      <c r="RTZ147" s="32"/>
      <c r="RUA147" s="31"/>
      <c r="RUB147" s="32"/>
      <c r="RUC147" s="32"/>
      <c r="RUD147" s="32"/>
      <c r="RUE147" s="32"/>
      <c r="RUF147" s="32"/>
      <c r="RUG147" s="32"/>
      <c r="RUH147" s="32"/>
      <c r="RUI147" s="32"/>
      <c r="RUJ147" s="32"/>
      <c r="RUK147" s="32"/>
      <c r="RUL147" s="32"/>
      <c r="RUM147" s="32"/>
      <c r="RUN147" s="32"/>
      <c r="RUO147" s="32"/>
      <c r="RUP147" s="32"/>
      <c r="RUQ147" s="32"/>
      <c r="RUR147" s="32"/>
      <c r="RUS147" s="32"/>
      <c r="RUT147" s="32"/>
      <c r="RUU147" s="32"/>
      <c r="RUV147" s="32"/>
      <c r="RUW147" s="32"/>
      <c r="RUX147" s="32"/>
      <c r="RUY147" s="32"/>
      <c r="RUZ147" s="32"/>
      <c r="RVA147" s="31"/>
      <c r="RVB147" s="32"/>
      <c r="RVC147" s="32"/>
      <c r="RVD147" s="32"/>
      <c r="RVE147" s="32"/>
      <c r="RVF147" s="32"/>
      <c r="RVG147" s="32"/>
      <c r="RVH147" s="32"/>
      <c r="RVI147" s="32"/>
      <c r="RVJ147" s="32"/>
      <c r="RVK147" s="32"/>
      <c r="RVL147" s="32"/>
      <c r="RVM147" s="32"/>
      <c r="RVN147" s="32"/>
      <c r="RVO147" s="32"/>
      <c r="RVP147" s="32"/>
      <c r="RVQ147" s="32"/>
      <c r="RVR147" s="32"/>
      <c r="RVS147" s="32"/>
      <c r="RVT147" s="32"/>
      <c r="RVU147" s="32"/>
      <c r="RVV147" s="32"/>
      <c r="RVW147" s="32"/>
      <c r="RVX147" s="32"/>
      <c r="RVY147" s="32"/>
      <c r="RVZ147" s="32"/>
      <c r="RWA147" s="31"/>
      <c r="RWB147" s="32"/>
      <c r="RWC147" s="32"/>
      <c r="RWD147" s="32"/>
      <c r="RWE147" s="32"/>
      <c r="RWF147" s="32"/>
      <c r="RWG147" s="32"/>
      <c r="RWH147" s="32"/>
      <c r="RWI147" s="32"/>
      <c r="RWJ147" s="32"/>
      <c r="RWK147" s="32"/>
      <c r="RWL147" s="32"/>
      <c r="RWM147" s="32"/>
      <c r="RWN147" s="32"/>
      <c r="RWO147" s="32"/>
      <c r="RWP147" s="32"/>
      <c r="RWQ147" s="32"/>
      <c r="RWR147" s="32"/>
      <c r="RWS147" s="32"/>
      <c r="RWT147" s="32"/>
      <c r="RWU147" s="32"/>
      <c r="RWV147" s="32"/>
      <c r="RWW147" s="32"/>
      <c r="RWX147" s="32"/>
      <c r="RWY147" s="32"/>
      <c r="RWZ147" s="32"/>
      <c r="RXA147" s="31"/>
      <c r="RXB147" s="32"/>
      <c r="RXC147" s="32"/>
      <c r="RXD147" s="32"/>
      <c r="RXE147" s="32"/>
      <c r="RXF147" s="32"/>
      <c r="RXG147" s="32"/>
      <c r="RXH147" s="32"/>
      <c r="RXI147" s="32"/>
      <c r="RXJ147" s="32"/>
      <c r="RXK147" s="32"/>
      <c r="RXL147" s="32"/>
      <c r="RXM147" s="32"/>
      <c r="RXN147" s="32"/>
      <c r="RXO147" s="32"/>
      <c r="RXP147" s="32"/>
      <c r="RXQ147" s="32"/>
      <c r="RXR147" s="32"/>
      <c r="RXS147" s="32"/>
      <c r="RXT147" s="32"/>
      <c r="RXU147" s="32"/>
      <c r="RXV147" s="32"/>
      <c r="RXW147" s="32"/>
      <c r="RXX147" s="32"/>
      <c r="RXY147" s="32"/>
      <c r="RXZ147" s="32"/>
      <c r="RYA147" s="31"/>
      <c r="RYB147" s="32"/>
      <c r="RYC147" s="32"/>
      <c r="RYD147" s="32"/>
      <c r="RYE147" s="32"/>
      <c r="RYF147" s="32"/>
      <c r="RYG147" s="32"/>
      <c r="RYH147" s="32"/>
      <c r="RYI147" s="32"/>
      <c r="RYJ147" s="32"/>
      <c r="RYK147" s="32"/>
      <c r="RYL147" s="32"/>
      <c r="RYM147" s="32"/>
      <c r="RYN147" s="32"/>
      <c r="RYO147" s="32"/>
      <c r="RYP147" s="32"/>
      <c r="RYQ147" s="32"/>
      <c r="RYR147" s="32"/>
      <c r="RYS147" s="32"/>
      <c r="RYT147" s="32"/>
      <c r="RYU147" s="32"/>
      <c r="RYV147" s="32"/>
      <c r="RYW147" s="32"/>
      <c r="RYX147" s="32"/>
      <c r="RYY147" s="32"/>
      <c r="RYZ147" s="32"/>
      <c r="RZA147" s="31"/>
      <c r="RZB147" s="32"/>
      <c r="RZC147" s="32"/>
      <c r="RZD147" s="32"/>
      <c r="RZE147" s="32"/>
      <c r="RZF147" s="32"/>
      <c r="RZG147" s="32"/>
      <c r="RZH147" s="32"/>
      <c r="RZI147" s="32"/>
      <c r="RZJ147" s="32"/>
      <c r="RZK147" s="32"/>
      <c r="RZL147" s="32"/>
      <c r="RZM147" s="32"/>
      <c r="RZN147" s="32"/>
      <c r="RZO147" s="32"/>
      <c r="RZP147" s="32"/>
      <c r="RZQ147" s="32"/>
      <c r="RZR147" s="32"/>
      <c r="RZS147" s="32"/>
      <c r="RZT147" s="32"/>
      <c r="RZU147" s="32"/>
      <c r="RZV147" s="32"/>
      <c r="RZW147" s="32"/>
      <c r="RZX147" s="32"/>
      <c r="RZY147" s="32"/>
      <c r="RZZ147" s="32"/>
      <c r="SAA147" s="31"/>
      <c r="SAB147" s="32"/>
      <c r="SAC147" s="32"/>
      <c r="SAD147" s="32"/>
      <c r="SAE147" s="32"/>
      <c r="SAF147" s="32"/>
      <c r="SAG147" s="32"/>
      <c r="SAH147" s="32"/>
      <c r="SAI147" s="32"/>
      <c r="SAJ147" s="32"/>
      <c r="SAK147" s="32"/>
      <c r="SAL147" s="32"/>
      <c r="SAM147" s="32"/>
      <c r="SAN147" s="32"/>
      <c r="SAO147" s="32"/>
      <c r="SAP147" s="32"/>
      <c r="SAQ147" s="32"/>
      <c r="SAR147" s="32"/>
      <c r="SAS147" s="32"/>
      <c r="SAT147" s="32"/>
      <c r="SAU147" s="32"/>
      <c r="SAV147" s="32"/>
      <c r="SAW147" s="32"/>
      <c r="SAX147" s="32"/>
      <c r="SAY147" s="32"/>
      <c r="SAZ147" s="32"/>
      <c r="SBA147" s="31"/>
      <c r="SBB147" s="32"/>
      <c r="SBC147" s="32"/>
      <c r="SBD147" s="32"/>
      <c r="SBE147" s="32"/>
      <c r="SBF147" s="32"/>
      <c r="SBG147" s="32"/>
      <c r="SBH147" s="32"/>
      <c r="SBI147" s="32"/>
      <c r="SBJ147" s="32"/>
      <c r="SBK147" s="32"/>
      <c r="SBL147" s="32"/>
      <c r="SBM147" s="32"/>
      <c r="SBN147" s="32"/>
      <c r="SBO147" s="32"/>
      <c r="SBP147" s="32"/>
      <c r="SBQ147" s="32"/>
      <c r="SBR147" s="32"/>
      <c r="SBS147" s="32"/>
      <c r="SBT147" s="32"/>
      <c r="SBU147" s="32"/>
      <c r="SBV147" s="32"/>
      <c r="SBW147" s="32"/>
      <c r="SBX147" s="32"/>
      <c r="SBY147" s="32"/>
      <c r="SBZ147" s="32"/>
      <c r="SCA147" s="31"/>
      <c r="SCB147" s="32"/>
      <c r="SCC147" s="32"/>
      <c r="SCD147" s="32"/>
      <c r="SCE147" s="32"/>
      <c r="SCF147" s="32"/>
      <c r="SCG147" s="32"/>
      <c r="SCH147" s="32"/>
      <c r="SCI147" s="32"/>
      <c r="SCJ147" s="32"/>
      <c r="SCK147" s="32"/>
      <c r="SCL147" s="32"/>
      <c r="SCM147" s="32"/>
      <c r="SCN147" s="32"/>
      <c r="SCO147" s="32"/>
      <c r="SCP147" s="32"/>
      <c r="SCQ147" s="32"/>
      <c r="SCR147" s="32"/>
      <c r="SCS147" s="32"/>
      <c r="SCT147" s="32"/>
      <c r="SCU147" s="32"/>
      <c r="SCV147" s="32"/>
      <c r="SCW147" s="32"/>
      <c r="SCX147" s="32"/>
      <c r="SCY147" s="32"/>
      <c r="SCZ147" s="32"/>
      <c r="SDA147" s="31"/>
      <c r="SDB147" s="32"/>
      <c r="SDC147" s="32"/>
      <c r="SDD147" s="32"/>
      <c r="SDE147" s="32"/>
      <c r="SDF147" s="32"/>
      <c r="SDG147" s="32"/>
      <c r="SDH147" s="32"/>
      <c r="SDI147" s="32"/>
      <c r="SDJ147" s="32"/>
      <c r="SDK147" s="32"/>
      <c r="SDL147" s="32"/>
      <c r="SDM147" s="32"/>
      <c r="SDN147" s="32"/>
      <c r="SDO147" s="32"/>
      <c r="SDP147" s="32"/>
      <c r="SDQ147" s="32"/>
      <c r="SDR147" s="32"/>
      <c r="SDS147" s="32"/>
      <c r="SDT147" s="32"/>
      <c r="SDU147" s="32"/>
      <c r="SDV147" s="32"/>
      <c r="SDW147" s="32"/>
      <c r="SDX147" s="32"/>
      <c r="SDY147" s="32"/>
      <c r="SDZ147" s="32"/>
      <c r="SEA147" s="31"/>
      <c r="SEB147" s="32"/>
      <c r="SEC147" s="32"/>
      <c r="SED147" s="32"/>
      <c r="SEE147" s="32"/>
      <c r="SEF147" s="32"/>
      <c r="SEG147" s="32"/>
      <c r="SEH147" s="32"/>
      <c r="SEI147" s="32"/>
      <c r="SEJ147" s="32"/>
      <c r="SEK147" s="32"/>
      <c r="SEL147" s="32"/>
      <c r="SEM147" s="32"/>
      <c r="SEN147" s="32"/>
      <c r="SEO147" s="32"/>
      <c r="SEP147" s="32"/>
      <c r="SEQ147" s="32"/>
      <c r="SER147" s="32"/>
      <c r="SES147" s="32"/>
      <c r="SET147" s="32"/>
      <c r="SEU147" s="32"/>
      <c r="SEV147" s="32"/>
      <c r="SEW147" s="32"/>
      <c r="SEX147" s="32"/>
      <c r="SEY147" s="32"/>
      <c r="SEZ147" s="32"/>
      <c r="SFA147" s="31"/>
      <c r="SFB147" s="32"/>
      <c r="SFC147" s="32"/>
      <c r="SFD147" s="32"/>
      <c r="SFE147" s="32"/>
      <c r="SFF147" s="32"/>
      <c r="SFG147" s="32"/>
      <c r="SFH147" s="32"/>
      <c r="SFI147" s="32"/>
      <c r="SFJ147" s="32"/>
      <c r="SFK147" s="32"/>
      <c r="SFL147" s="32"/>
      <c r="SFM147" s="32"/>
      <c r="SFN147" s="32"/>
      <c r="SFO147" s="32"/>
      <c r="SFP147" s="32"/>
      <c r="SFQ147" s="32"/>
      <c r="SFR147" s="32"/>
      <c r="SFS147" s="32"/>
      <c r="SFT147" s="32"/>
      <c r="SFU147" s="32"/>
      <c r="SFV147" s="32"/>
      <c r="SFW147" s="32"/>
      <c r="SFX147" s="32"/>
      <c r="SFY147" s="32"/>
      <c r="SFZ147" s="32"/>
      <c r="SGA147" s="31"/>
      <c r="SGB147" s="32"/>
      <c r="SGC147" s="32"/>
      <c r="SGD147" s="32"/>
      <c r="SGE147" s="32"/>
      <c r="SGF147" s="32"/>
      <c r="SGG147" s="32"/>
      <c r="SGH147" s="32"/>
      <c r="SGI147" s="32"/>
      <c r="SGJ147" s="32"/>
      <c r="SGK147" s="32"/>
      <c r="SGL147" s="32"/>
      <c r="SGM147" s="32"/>
      <c r="SGN147" s="32"/>
      <c r="SGO147" s="32"/>
      <c r="SGP147" s="32"/>
      <c r="SGQ147" s="32"/>
      <c r="SGR147" s="32"/>
      <c r="SGS147" s="32"/>
      <c r="SGT147" s="32"/>
      <c r="SGU147" s="32"/>
      <c r="SGV147" s="32"/>
      <c r="SGW147" s="32"/>
      <c r="SGX147" s="32"/>
      <c r="SGY147" s="32"/>
      <c r="SGZ147" s="32"/>
      <c r="SHA147" s="31"/>
      <c r="SHB147" s="32"/>
      <c r="SHC147" s="32"/>
      <c r="SHD147" s="32"/>
      <c r="SHE147" s="32"/>
      <c r="SHF147" s="32"/>
      <c r="SHG147" s="32"/>
      <c r="SHH147" s="32"/>
      <c r="SHI147" s="32"/>
      <c r="SHJ147" s="32"/>
      <c r="SHK147" s="32"/>
      <c r="SHL147" s="32"/>
      <c r="SHM147" s="32"/>
      <c r="SHN147" s="32"/>
      <c r="SHO147" s="32"/>
      <c r="SHP147" s="32"/>
      <c r="SHQ147" s="32"/>
      <c r="SHR147" s="32"/>
      <c r="SHS147" s="32"/>
      <c r="SHT147" s="32"/>
      <c r="SHU147" s="32"/>
      <c r="SHV147" s="32"/>
      <c r="SHW147" s="32"/>
      <c r="SHX147" s="32"/>
      <c r="SHY147" s="32"/>
      <c r="SHZ147" s="32"/>
      <c r="SIA147" s="31"/>
      <c r="SIB147" s="32"/>
      <c r="SIC147" s="32"/>
      <c r="SID147" s="32"/>
      <c r="SIE147" s="32"/>
      <c r="SIF147" s="32"/>
      <c r="SIG147" s="32"/>
      <c r="SIH147" s="32"/>
      <c r="SII147" s="32"/>
      <c r="SIJ147" s="32"/>
      <c r="SIK147" s="32"/>
      <c r="SIL147" s="32"/>
      <c r="SIM147" s="32"/>
      <c r="SIN147" s="32"/>
      <c r="SIO147" s="32"/>
      <c r="SIP147" s="32"/>
      <c r="SIQ147" s="32"/>
      <c r="SIR147" s="32"/>
      <c r="SIS147" s="32"/>
      <c r="SIT147" s="32"/>
      <c r="SIU147" s="32"/>
      <c r="SIV147" s="32"/>
      <c r="SIW147" s="32"/>
      <c r="SIX147" s="32"/>
      <c r="SIY147" s="32"/>
      <c r="SIZ147" s="32"/>
      <c r="SJA147" s="31"/>
      <c r="SJB147" s="32"/>
      <c r="SJC147" s="32"/>
      <c r="SJD147" s="32"/>
      <c r="SJE147" s="32"/>
      <c r="SJF147" s="32"/>
      <c r="SJG147" s="32"/>
      <c r="SJH147" s="32"/>
      <c r="SJI147" s="32"/>
      <c r="SJJ147" s="32"/>
      <c r="SJK147" s="32"/>
      <c r="SJL147" s="32"/>
      <c r="SJM147" s="32"/>
      <c r="SJN147" s="32"/>
      <c r="SJO147" s="32"/>
      <c r="SJP147" s="32"/>
      <c r="SJQ147" s="32"/>
      <c r="SJR147" s="32"/>
      <c r="SJS147" s="32"/>
      <c r="SJT147" s="32"/>
      <c r="SJU147" s="32"/>
      <c r="SJV147" s="32"/>
      <c r="SJW147" s="32"/>
      <c r="SJX147" s="32"/>
      <c r="SJY147" s="32"/>
      <c r="SJZ147" s="32"/>
      <c r="SKA147" s="31"/>
      <c r="SKB147" s="32"/>
      <c r="SKC147" s="32"/>
      <c r="SKD147" s="32"/>
      <c r="SKE147" s="32"/>
      <c r="SKF147" s="32"/>
      <c r="SKG147" s="32"/>
      <c r="SKH147" s="32"/>
      <c r="SKI147" s="32"/>
      <c r="SKJ147" s="32"/>
      <c r="SKK147" s="32"/>
      <c r="SKL147" s="32"/>
      <c r="SKM147" s="32"/>
      <c r="SKN147" s="32"/>
      <c r="SKO147" s="32"/>
      <c r="SKP147" s="32"/>
      <c r="SKQ147" s="32"/>
      <c r="SKR147" s="32"/>
      <c r="SKS147" s="32"/>
      <c r="SKT147" s="32"/>
      <c r="SKU147" s="32"/>
      <c r="SKV147" s="32"/>
      <c r="SKW147" s="32"/>
      <c r="SKX147" s="32"/>
      <c r="SKY147" s="32"/>
      <c r="SKZ147" s="32"/>
      <c r="SLA147" s="31"/>
      <c r="SLB147" s="32"/>
      <c r="SLC147" s="32"/>
      <c r="SLD147" s="32"/>
      <c r="SLE147" s="32"/>
      <c r="SLF147" s="32"/>
      <c r="SLG147" s="32"/>
      <c r="SLH147" s="32"/>
      <c r="SLI147" s="32"/>
      <c r="SLJ147" s="32"/>
      <c r="SLK147" s="32"/>
      <c r="SLL147" s="32"/>
      <c r="SLM147" s="32"/>
      <c r="SLN147" s="32"/>
      <c r="SLO147" s="32"/>
      <c r="SLP147" s="32"/>
      <c r="SLQ147" s="32"/>
      <c r="SLR147" s="32"/>
      <c r="SLS147" s="32"/>
      <c r="SLT147" s="32"/>
      <c r="SLU147" s="32"/>
      <c r="SLV147" s="32"/>
      <c r="SLW147" s="32"/>
      <c r="SLX147" s="32"/>
      <c r="SLY147" s="32"/>
      <c r="SLZ147" s="32"/>
      <c r="SMA147" s="31"/>
      <c r="SMB147" s="32"/>
      <c r="SMC147" s="32"/>
      <c r="SMD147" s="32"/>
      <c r="SME147" s="32"/>
      <c r="SMF147" s="32"/>
      <c r="SMG147" s="32"/>
      <c r="SMH147" s="32"/>
      <c r="SMI147" s="32"/>
      <c r="SMJ147" s="32"/>
      <c r="SMK147" s="32"/>
      <c r="SML147" s="32"/>
      <c r="SMM147" s="32"/>
      <c r="SMN147" s="32"/>
      <c r="SMO147" s="32"/>
      <c r="SMP147" s="32"/>
      <c r="SMQ147" s="32"/>
      <c r="SMR147" s="32"/>
      <c r="SMS147" s="32"/>
      <c r="SMT147" s="32"/>
      <c r="SMU147" s="32"/>
      <c r="SMV147" s="32"/>
      <c r="SMW147" s="32"/>
      <c r="SMX147" s="32"/>
      <c r="SMY147" s="32"/>
      <c r="SMZ147" s="32"/>
      <c r="SNA147" s="31"/>
      <c r="SNB147" s="32"/>
      <c r="SNC147" s="32"/>
      <c r="SND147" s="32"/>
      <c r="SNE147" s="32"/>
      <c r="SNF147" s="32"/>
      <c r="SNG147" s="32"/>
      <c r="SNH147" s="32"/>
      <c r="SNI147" s="32"/>
      <c r="SNJ147" s="32"/>
      <c r="SNK147" s="32"/>
      <c r="SNL147" s="32"/>
      <c r="SNM147" s="32"/>
      <c r="SNN147" s="32"/>
      <c r="SNO147" s="32"/>
      <c r="SNP147" s="32"/>
      <c r="SNQ147" s="32"/>
      <c r="SNR147" s="32"/>
      <c r="SNS147" s="32"/>
      <c r="SNT147" s="32"/>
      <c r="SNU147" s="32"/>
      <c r="SNV147" s="32"/>
      <c r="SNW147" s="32"/>
      <c r="SNX147" s="32"/>
      <c r="SNY147" s="32"/>
      <c r="SNZ147" s="32"/>
      <c r="SOA147" s="31"/>
      <c r="SOB147" s="32"/>
      <c r="SOC147" s="32"/>
      <c r="SOD147" s="32"/>
      <c r="SOE147" s="32"/>
      <c r="SOF147" s="32"/>
      <c r="SOG147" s="32"/>
      <c r="SOH147" s="32"/>
      <c r="SOI147" s="32"/>
      <c r="SOJ147" s="32"/>
      <c r="SOK147" s="32"/>
      <c r="SOL147" s="32"/>
      <c r="SOM147" s="32"/>
      <c r="SON147" s="32"/>
      <c r="SOO147" s="32"/>
      <c r="SOP147" s="32"/>
      <c r="SOQ147" s="32"/>
      <c r="SOR147" s="32"/>
      <c r="SOS147" s="32"/>
      <c r="SOT147" s="32"/>
      <c r="SOU147" s="32"/>
      <c r="SOV147" s="32"/>
      <c r="SOW147" s="32"/>
      <c r="SOX147" s="32"/>
      <c r="SOY147" s="32"/>
      <c r="SOZ147" s="32"/>
      <c r="SPA147" s="31"/>
      <c r="SPB147" s="32"/>
      <c r="SPC147" s="32"/>
      <c r="SPD147" s="32"/>
      <c r="SPE147" s="32"/>
      <c r="SPF147" s="32"/>
      <c r="SPG147" s="32"/>
      <c r="SPH147" s="32"/>
      <c r="SPI147" s="32"/>
      <c r="SPJ147" s="32"/>
      <c r="SPK147" s="32"/>
      <c r="SPL147" s="32"/>
      <c r="SPM147" s="32"/>
      <c r="SPN147" s="32"/>
      <c r="SPO147" s="32"/>
      <c r="SPP147" s="32"/>
      <c r="SPQ147" s="32"/>
      <c r="SPR147" s="32"/>
      <c r="SPS147" s="32"/>
      <c r="SPT147" s="32"/>
      <c r="SPU147" s="32"/>
      <c r="SPV147" s="32"/>
      <c r="SPW147" s="32"/>
      <c r="SPX147" s="32"/>
      <c r="SPY147" s="32"/>
      <c r="SPZ147" s="32"/>
      <c r="SQA147" s="31"/>
      <c r="SQB147" s="32"/>
      <c r="SQC147" s="32"/>
      <c r="SQD147" s="32"/>
      <c r="SQE147" s="32"/>
      <c r="SQF147" s="32"/>
      <c r="SQG147" s="32"/>
      <c r="SQH147" s="32"/>
      <c r="SQI147" s="32"/>
      <c r="SQJ147" s="32"/>
      <c r="SQK147" s="32"/>
      <c r="SQL147" s="32"/>
      <c r="SQM147" s="32"/>
      <c r="SQN147" s="32"/>
      <c r="SQO147" s="32"/>
      <c r="SQP147" s="32"/>
      <c r="SQQ147" s="32"/>
      <c r="SQR147" s="32"/>
      <c r="SQS147" s="32"/>
      <c r="SQT147" s="32"/>
      <c r="SQU147" s="32"/>
      <c r="SQV147" s="32"/>
      <c r="SQW147" s="32"/>
      <c r="SQX147" s="32"/>
      <c r="SQY147" s="32"/>
      <c r="SQZ147" s="32"/>
      <c r="SRA147" s="31"/>
      <c r="SRB147" s="32"/>
      <c r="SRC147" s="32"/>
      <c r="SRD147" s="32"/>
      <c r="SRE147" s="32"/>
      <c r="SRF147" s="32"/>
      <c r="SRG147" s="32"/>
      <c r="SRH147" s="32"/>
      <c r="SRI147" s="32"/>
      <c r="SRJ147" s="32"/>
      <c r="SRK147" s="32"/>
      <c r="SRL147" s="32"/>
      <c r="SRM147" s="32"/>
      <c r="SRN147" s="32"/>
      <c r="SRO147" s="32"/>
      <c r="SRP147" s="32"/>
      <c r="SRQ147" s="32"/>
      <c r="SRR147" s="32"/>
      <c r="SRS147" s="32"/>
      <c r="SRT147" s="32"/>
      <c r="SRU147" s="32"/>
      <c r="SRV147" s="32"/>
      <c r="SRW147" s="32"/>
      <c r="SRX147" s="32"/>
      <c r="SRY147" s="32"/>
      <c r="SRZ147" s="32"/>
      <c r="SSA147" s="31"/>
      <c r="SSB147" s="32"/>
      <c r="SSC147" s="32"/>
      <c r="SSD147" s="32"/>
      <c r="SSE147" s="32"/>
      <c r="SSF147" s="32"/>
      <c r="SSG147" s="32"/>
      <c r="SSH147" s="32"/>
      <c r="SSI147" s="32"/>
      <c r="SSJ147" s="32"/>
      <c r="SSK147" s="32"/>
      <c r="SSL147" s="32"/>
      <c r="SSM147" s="32"/>
      <c r="SSN147" s="32"/>
      <c r="SSO147" s="32"/>
      <c r="SSP147" s="32"/>
      <c r="SSQ147" s="32"/>
      <c r="SSR147" s="32"/>
      <c r="SSS147" s="32"/>
      <c r="SST147" s="32"/>
      <c r="SSU147" s="32"/>
      <c r="SSV147" s="32"/>
      <c r="SSW147" s="32"/>
      <c r="SSX147" s="32"/>
      <c r="SSY147" s="32"/>
      <c r="SSZ147" s="32"/>
      <c r="STA147" s="31"/>
      <c r="STB147" s="32"/>
      <c r="STC147" s="32"/>
      <c r="STD147" s="32"/>
      <c r="STE147" s="32"/>
      <c r="STF147" s="32"/>
      <c r="STG147" s="32"/>
      <c r="STH147" s="32"/>
      <c r="STI147" s="32"/>
      <c r="STJ147" s="32"/>
      <c r="STK147" s="32"/>
      <c r="STL147" s="32"/>
      <c r="STM147" s="32"/>
      <c r="STN147" s="32"/>
      <c r="STO147" s="32"/>
      <c r="STP147" s="32"/>
      <c r="STQ147" s="32"/>
      <c r="STR147" s="32"/>
      <c r="STS147" s="32"/>
      <c r="STT147" s="32"/>
      <c r="STU147" s="32"/>
      <c r="STV147" s="32"/>
      <c r="STW147" s="32"/>
      <c r="STX147" s="32"/>
      <c r="STY147" s="32"/>
      <c r="STZ147" s="32"/>
      <c r="SUA147" s="31"/>
      <c r="SUB147" s="32"/>
      <c r="SUC147" s="32"/>
      <c r="SUD147" s="32"/>
      <c r="SUE147" s="32"/>
      <c r="SUF147" s="32"/>
      <c r="SUG147" s="32"/>
      <c r="SUH147" s="32"/>
      <c r="SUI147" s="32"/>
      <c r="SUJ147" s="32"/>
      <c r="SUK147" s="32"/>
      <c r="SUL147" s="32"/>
      <c r="SUM147" s="32"/>
      <c r="SUN147" s="32"/>
      <c r="SUO147" s="32"/>
      <c r="SUP147" s="32"/>
      <c r="SUQ147" s="32"/>
      <c r="SUR147" s="32"/>
      <c r="SUS147" s="32"/>
      <c r="SUT147" s="32"/>
      <c r="SUU147" s="32"/>
      <c r="SUV147" s="32"/>
      <c r="SUW147" s="32"/>
      <c r="SUX147" s="32"/>
      <c r="SUY147" s="32"/>
      <c r="SUZ147" s="32"/>
      <c r="SVA147" s="31"/>
      <c r="SVB147" s="32"/>
      <c r="SVC147" s="32"/>
      <c r="SVD147" s="32"/>
      <c r="SVE147" s="32"/>
      <c r="SVF147" s="32"/>
      <c r="SVG147" s="32"/>
      <c r="SVH147" s="32"/>
      <c r="SVI147" s="32"/>
      <c r="SVJ147" s="32"/>
      <c r="SVK147" s="32"/>
      <c r="SVL147" s="32"/>
      <c r="SVM147" s="32"/>
      <c r="SVN147" s="32"/>
      <c r="SVO147" s="32"/>
      <c r="SVP147" s="32"/>
      <c r="SVQ147" s="32"/>
      <c r="SVR147" s="32"/>
      <c r="SVS147" s="32"/>
      <c r="SVT147" s="32"/>
      <c r="SVU147" s="32"/>
      <c r="SVV147" s="32"/>
      <c r="SVW147" s="32"/>
      <c r="SVX147" s="32"/>
      <c r="SVY147" s="32"/>
      <c r="SVZ147" s="32"/>
      <c r="SWA147" s="31"/>
      <c r="SWB147" s="32"/>
      <c r="SWC147" s="32"/>
      <c r="SWD147" s="32"/>
      <c r="SWE147" s="32"/>
      <c r="SWF147" s="32"/>
      <c r="SWG147" s="32"/>
      <c r="SWH147" s="32"/>
      <c r="SWI147" s="32"/>
      <c r="SWJ147" s="32"/>
      <c r="SWK147" s="32"/>
      <c r="SWL147" s="32"/>
      <c r="SWM147" s="32"/>
      <c r="SWN147" s="32"/>
      <c r="SWO147" s="32"/>
      <c r="SWP147" s="32"/>
      <c r="SWQ147" s="32"/>
      <c r="SWR147" s="32"/>
      <c r="SWS147" s="32"/>
      <c r="SWT147" s="32"/>
      <c r="SWU147" s="32"/>
      <c r="SWV147" s="32"/>
      <c r="SWW147" s="32"/>
      <c r="SWX147" s="32"/>
      <c r="SWY147" s="32"/>
      <c r="SWZ147" s="32"/>
      <c r="SXA147" s="31"/>
      <c r="SXB147" s="32"/>
      <c r="SXC147" s="32"/>
      <c r="SXD147" s="32"/>
      <c r="SXE147" s="32"/>
      <c r="SXF147" s="32"/>
      <c r="SXG147" s="32"/>
      <c r="SXH147" s="32"/>
      <c r="SXI147" s="32"/>
      <c r="SXJ147" s="32"/>
      <c r="SXK147" s="32"/>
      <c r="SXL147" s="32"/>
      <c r="SXM147" s="32"/>
      <c r="SXN147" s="32"/>
      <c r="SXO147" s="32"/>
      <c r="SXP147" s="32"/>
      <c r="SXQ147" s="32"/>
      <c r="SXR147" s="32"/>
      <c r="SXS147" s="32"/>
      <c r="SXT147" s="32"/>
      <c r="SXU147" s="32"/>
      <c r="SXV147" s="32"/>
      <c r="SXW147" s="32"/>
      <c r="SXX147" s="32"/>
      <c r="SXY147" s="32"/>
      <c r="SXZ147" s="32"/>
      <c r="SYA147" s="31"/>
      <c r="SYB147" s="32"/>
      <c r="SYC147" s="32"/>
      <c r="SYD147" s="32"/>
      <c r="SYE147" s="32"/>
      <c r="SYF147" s="32"/>
      <c r="SYG147" s="32"/>
      <c r="SYH147" s="32"/>
      <c r="SYI147" s="32"/>
      <c r="SYJ147" s="32"/>
      <c r="SYK147" s="32"/>
      <c r="SYL147" s="32"/>
      <c r="SYM147" s="32"/>
      <c r="SYN147" s="32"/>
      <c r="SYO147" s="32"/>
      <c r="SYP147" s="32"/>
      <c r="SYQ147" s="32"/>
      <c r="SYR147" s="32"/>
      <c r="SYS147" s="32"/>
      <c r="SYT147" s="32"/>
      <c r="SYU147" s="32"/>
      <c r="SYV147" s="32"/>
      <c r="SYW147" s="32"/>
      <c r="SYX147" s="32"/>
      <c r="SYY147" s="32"/>
      <c r="SYZ147" s="32"/>
      <c r="SZA147" s="31"/>
      <c r="SZB147" s="32"/>
      <c r="SZC147" s="32"/>
      <c r="SZD147" s="32"/>
      <c r="SZE147" s="32"/>
      <c r="SZF147" s="32"/>
      <c r="SZG147" s="32"/>
      <c r="SZH147" s="32"/>
      <c r="SZI147" s="32"/>
      <c r="SZJ147" s="32"/>
      <c r="SZK147" s="32"/>
      <c r="SZL147" s="32"/>
      <c r="SZM147" s="32"/>
      <c r="SZN147" s="32"/>
      <c r="SZO147" s="32"/>
      <c r="SZP147" s="32"/>
      <c r="SZQ147" s="32"/>
      <c r="SZR147" s="32"/>
      <c r="SZS147" s="32"/>
      <c r="SZT147" s="32"/>
      <c r="SZU147" s="32"/>
      <c r="SZV147" s="32"/>
      <c r="SZW147" s="32"/>
      <c r="SZX147" s="32"/>
      <c r="SZY147" s="32"/>
      <c r="SZZ147" s="32"/>
      <c r="TAA147" s="31"/>
      <c r="TAB147" s="32"/>
      <c r="TAC147" s="32"/>
      <c r="TAD147" s="32"/>
      <c r="TAE147" s="32"/>
      <c r="TAF147" s="32"/>
      <c r="TAG147" s="32"/>
      <c r="TAH147" s="32"/>
      <c r="TAI147" s="32"/>
      <c r="TAJ147" s="32"/>
      <c r="TAK147" s="32"/>
      <c r="TAL147" s="32"/>
      <c r="TAM147" s="32"/>
      <c r="TAN147" s="32"/>
      <c r="TAO147" s="32"/>
      <c r="TAP147" s="32"/>
      <c r="TAQ147" s="32"/>
      <c r="TAR147" s="32"/>
      <c r="TAS147" s="32"/>
      <c r="TAT147" s="32"/>
      <c r="TAU147" s="32"/>
      <c r="TAV147" s="32"/>
      <c r="TAW147" s="32"/>
      <c r="TAX147" s="32"/>
      <c r="TAY147" s="32"/>
      <c r="TAZ147" s="32"/>
      <c r="TBA147" s="31"/>
      <c r="TBB147" s="32"/>
      <c r="TBC147" s="32"/>
      <c r="TBD147" s="32"/>
      <c r="TBE147" s="32"/>
      <c r="TBF147" s="32"/>
      <c r="TBG147" s="32"/>
      <c r="TBH147" s="32"/>
      <c r="TBI147" s="32"/>
      <c r="TBJ147" s="32"/>
      <c r="TBK147" s="32"/>
      <c r="TBL147" s="32"/>
      <c r="TBM147" s="32"/>
      <c r="TBN147" s="32"/>
      <c r="TBO147" s="32"/>
      <c r="TBP147" s="32"/>
      <c r="TBQ147" s="32"/>
      <c r="TBR147" s="32"/>
      <c r="TBS147" s="32"/>
      <c r="TBT147" s="32"/>
      <c r="TBU147" s="32"/>
      <c r="TBV147" s="32"/>
      <c r="TBW147" s="32"/>
      <c r="TBX147" s="32"/>
      <c r="TBY147" s="32"/>
      <c r="TBZ147" s="32"/>
      <c r="TCA147" s="31"/>
      <c r="TCB147" s="32"/>
      <c r="TCC147" s="32"/>
      <c r="TCD147" s="32"/>
      <c r="TCE147" s="32"/>
      <c r="TCF147" s="32"/>
      <c r="TCG147" s="32"/>
      <c r="TCH147" s="32"/>
      <c r="TCI147" s="32"/>
      <c r="TCJ147" s="32"/>
      <c r="TCK147" s="32"/>
      <c r="TCL147" s="32"/>
      <c r="TCM147" s="32"/>
      <c r="TCN147" s="32"/>
      <c r="TCO147" s="32"/>
      <c r="TCP147" s="32"/>
      <c r="TCQ147" s="32"/>
      <c r="TCR147" s="32"/>
      <c r="TCS147" s="32"/>
      <c r="TCT147" s="32"/>
      <c r="TCU147" s="32"/>
      <c r="TCV147" s="32"/>
      <c r="TCW147" s="32"/>
      <c r="TCX147" s="32"/>
      <c r="TCY147" s="32"/>
      <c r="TCZ147" s="32"/>
      <c r="TDA147" s="31"/>
      <c r="TDB147" s="32"/>
      <c r="TDC147" s="32"/>
      <c r="TDD147" s="32"/>
      <c r="TDE147" s="32"/>
      <c r="TDF147" s="32"/>
      <c r="TDG147" s="32"/>
      <c r="TDH147" s="32"/>
      <c r="TDI147" s="32"/>
      <c r="TDJ147" s="32"/>
      <c r="TDK147" s="32"/>
      <c r="TDL147" s="32"/>
      <c r="TDM147" s="32"/>
      <c r="TDN147" s="32"/>
      <c r="TDO147" s="32"/>
      <c r="TDP147" s="32"/>
      <c r="TDQ147" s="32"/>
      <c r="TDR147" s="32"/>
      <c r="TDS147" s="32"/>
      <c r="TDT147" s="32"/>
      <c r="TDU147" s="32"/>
      <c r="TDV147" s="32"/>
      <c r="TDW147" s="32"/>
      <c r="TDX147" s="32"/>
      <c r="TDY147" s="32"/>
      <c r="TDZ147" s="32"/>
      <c r="TEA147" s="31"/>
      <c r="TEB147" s="32"/>
      <c r="TEC147" s="32"/>
      <c r="TED147" s="32"/>
      <c r="TEE147" s="32"/>
      <c r="TEF147" s="32"/>
      <c r="TEG147" s="32"/>
      <c r="TEH147" s="32"/>
      <c r="TEI147" s="32"/>
      <c r="TEJ147" s="32"/>
      <c r="TEK147" s="32"/>
      <c r="TEL147" s="32"/>
      <c r="TEM147" s="32"/>
      <c r="TEN147" s="32"/>
      <c r="TEO147" s="32"/>
      <c r="TEP147" s="32"/>
      <c r="TEQ147" s="32"/>
      <c r="TER147" s="32"/>
      <c r="TES147" s="32"/>
      <c r="TET147" s="32"/>
      <c r="TEU147" s="32"/>
      <c r="TEV147" s="32"/>
      <c r="TEW147" s="32"/>
      <c r="TEX147" s="32"/>
      <c r="TEY147" s="32"/>
      <c r="TEZ147" s="32"/>
      <c r="TFA147" s="31"/>
      <c r="TFB147" s="32"/>
      <c r="TFC147" s="32"/>
      <c r="TFD147" s="32"/>
      <c r="TFE147" s="32"/>
      <c r="TFF147" s="32"/>
      <c r="TFG147" s="32"/>
      <c r="TFH147" s="32"/>
      <c r="TFI147" s="32"/>
      <c r="TFJ147" s="32"/>
      <c r="TFK147" s="32"/>
      <c r="TFL147" s="32"/>
      <c r="TFM147" s="32"/>
      <c r="TFN147" s="32"/>
      <c r="TFO147" s="32"/>
      <c r="TFP147" s="32"/>
      <c r="TFQ147" s="32"/>
      <c r="TFR147" s="32"/>
      <c r="TFS147" s="32"/>
      <c r="TFT147" s="32"/>
      <c r="TFU147" s="32"/>
      <c r="TFV147" s="32"/>
      <c r="TFW147" s="32"/>
      <c r="TFX147" s="32"/>
      <c r="TFY147" s="32"/>
      <c r="TFZ147" s="32"/>
      <c r="TGA147" s="31"/>
      <c r="TGB147" s="32"/>
      <c r="TGC147" s="32"/>
      <c r="TGD147" s="32"/>
      <c r="TGE147" s="32"/>
      <c r="TGF147" s="32"/>
      <c r="TGG147" s="32"/>
      <c r="TGH147" s="32"/>
      <c r="TGI147" s="32"/>
      <c r="TGJ147" s="32"/>
      <c r="TGK147" s="32"/>
      <c r="TGL147" s="32"/>
      <c r="TGM147" s="32"/>
      <c r="TGN147" s="32"/>
      <c r="TGO147" s="32"/>
      <c r="TGP147" s="32"/>
      <c r="TGQ147" s="32"/>
      <c r="TGR147" s="32"/>
      <c r="TGS147" s="32"/>
      <c r="TGT147" s="32"/>
      <c r="TGU147" s="32"/>
      <c r="TGV147" s="32"/>
      <c r="TGW147" s="32"/>
      <c r="TGX147" s="32"/>
      <c r="TGY147" s="32"/>
      <c r="TGZ147" s="32"/>
      <c r="THA147" s="31"/>
      <c r="THB147" s="32"/>
      <c r="THC147" s="32"/>
      <c r="THD147" s="32"/>
      <c r="THE147" s="32"/>
      <c r="THF147" s="32"/>
      <c r="THG147" s="32"/>
      <c r="THH147" s="32"/>
      <c r="THI147" s="32"/>
      <c r="THJ147" s="32"/>
      <c r="THK147" s="32"/>
      <c r="THL147" s="32"/>
      <c r="THM147" s="32"/>
      <c r="THN147" s="32"/>
      <c r="THO147" s="32"/>
      <c r="THP147" s="32"/>
      <c r="THQ147" s="32"/>
      <c r="THR147" s="32"/>
      <c r="THS147" s="32"/>
      <c r="THT147" s="32"/>
      <c r="THU147" s="32"/>
      <c r="THV147" s="32"/>
      <c r="THW147" s="32"/>
      <c r="THX147" s="32"/>
      <c r="THY147" s="32"/>
      <c r="THZ147" s="32"/>
      <c r="TIA147" s="31"/>
      <c r="TIB147" s="32"/>
      <c r="TIC147" s="32"/>
      <c r="TID147" s="32"/>
      <c r="TIE147" s="32"/>
      <c r="TIF147" s="32"/>
      <c r="TIG147" s="32"/>
      <c r="TIH147" s="32"/>
      <c r="TII147" s="32"/>
      <c r="TIJ147" s="32"/>
      <c r="TIK147" s="32"/>
      <c r="TIL147" s="32"/>
      <c r="TIM147" s="32"/>
      <c r="TIN147" s="32"/>
      <c r="TIO147" s="32"/>
      <c r="TIP147" s="32"/>
      <c r="TIQ147" s="32"/>
      <c r="TIR147" s="32"/>
      <c r="TIS147" s="32"/>
      <c r="TIT147" s="32"/>
      <c r="TIU147" s="32"/>
      <c r="TIV147" s="32"/>
      <c r="TIW147" s="32"/>
      <c r="TIX147" s="32"/>
      <c r="TIY147" s="32"/>
      <c r="TIZ147" s="32"/>
      <c r="TJA147" s="31"/>
      <c r="TJB147" s="32"/>
      <c r="TJC147" s="32"/>
      <c r="TJD147" s="32"/>
      <c r="TJE147" s="32"/>
      <c r="TJF147" s="32"/>
      <c r="TJG147" s="32"/>
      <c r="TJH147" s="32"/>
      <c r="TJI147" s="32"/>
      <c r="TJJ147" s="32"/>
      <c r="TJK147" s="32"/>
      <c r="TJL147" s="32"/>
      <c r="TJM147" s="32"/>
      <c r="TJN147" s="32"/>
      <c r="TJO147" s="32"/>
      <c r="TJP147" s="32"/>
      <c r="TJQ147" s="32"/>
      <c r="TJR147" s="32"/>
      <c r="TJS147" s="32"/>
      <c r="TJT147" s="32"/>
      <c r="TJU147" s="32"/>
      <c r="TJV147" s="32"/>
      <c r="TJW147" s="32"/>
      <c r="TJX147" s="32"/>
      <c r="TJY147" s="32"/>
      <c r="TJZ147" s="32"/>
      <c r="TKA147" s="31"/>
      <c r="TKB147" s="32"/>
      <c r="TKC147" s="32"/>
      <c r="TKD147" s="32"/>
      <c r="TKE147" s="32"/>
      <c r="TKF147" s="32"/>
      <c r="TKG147" s="32"/>
      <c r="TKH147" s="32"/>
      <c r="TKI147" s="32"/>
      <c r="TKJ147" s="32"/>
      <c r="TKK147" s="32"/>
      <c r="TKL147" s="32"/>
      <c r="TKM147" s="32"/>
      <c r="TKN147" s="32"/>
      <c r="TKO147" s="32"/>
      <c r="TKP147" s="32"/>
      <c r="TKQ147" s="32"/>
      <c r="TKR147" s="32"/>
      <c r="TKS147" s="32"/>
      <c r="TKT147" s="32"/>
      <c r="TKU147" s="32"/>
      <c r="TKV147" s="32"/>
      <c r="TKW147" s="32"/>
      <c r="TKX147" s="32"/>
      <c r="TKY147" s="32"/>
      <c r="TKZ147" s="32"/>
      <c r="TLA147" s="31"/>
      <c r="TLB147" s="32"/>
      <c r="TLC147" s="32"/>
      <c r="TLD147" s="32"/>
      <c r="TLE147" s="32"/>
      <c r="TLF147" s="32"/>
      <c r="TLG147" s="32"/>
      <c r="TLH147" s="32"/>
      <c r="TLI147" s="32"/>
      <c r="TLJ147" s="32"/>
      <c r="TLK147" s="32"/>
      <c r="TLL147" s="32"/>
      <c r="TLM147" s="32"/>
      <c r="TLN147" s="32"/>
      <c r="TLO147" s="32"/>
      <c r="TLP147" s="32"/>
      <c r="TLQ147" s="32"/>
      <c r="TLR147" s="32"/>
      <c r="TLS147" s="32"/>
      <c r="TLT147" s="32"/>
      <c r="TLU147" s="32"/>
      <c r="TLV147" s="32"/>
      <c r="TLW147" s="32"/>
      <c r="TLX147" s="32"/>
      <c r="TLY147" s="32"/>
      <c r="TLZ147" s="32"/>
      <c r="TMA147" s="31"/>
      <c r="TMB147" s="32"/>
      <c r="TMC147" s="32"/>
      <c r="TMD147" s="32"/>
      <c r="TME147" s="32"/>
      <c r="TMF147" s="32"/>
      <c r="TMG147" s="32"/>
      <c r="TMH147" s="32"/>
      <c r="TMI147" s="32"/>
      <c r="TMJ147" s="32"/>
      <c r="TMK147" s="32"/>
      <c r="TML147" s="32"/>
      <c r="TMM147" s="32"/>
      <c r="TMN147" s="32"/>
      <c r="TMO147" s="32"/>
      <c r="TMP147" s="32"/>
      <c r="TMQ147" s="32"/>
      <c r="TMR147" s="32"/>
      <c r="TMS147" s="32"/>
      <c r="TMT147" s="32"/>
      <c r="TMU147" s="32"/>
      <c r="TMV147" s="32"/>
      <c r="TMW147" s="32"/>
      <c r="TMX147" s="32"/>
      <c r="TMY147" s="32"/>
      <c r="TMZ147" s="32"/>
      <c r="TNA147" s="31"/>
      <c r="TNB147" s="32"/>
      <c r="TNC147" s="32"/>
      <c r="TND147" s="32"/>
      <c r="TNE147" s="32"/>
      <c r="TNF147" s="32"/>
      <c r="TNG147" s="32"/>
      <c r="TNH147" s="32"/>
      <c r="TNI147" s="32"/>
      <c r="TNJ147" s="32"/>
      <c r="TNK147" s="32"/>
      <c r="TNL147" s="32"/>
      <c r="TNM147" s="32"/>
      <c r="TNN147" s="32"/>
      <c r="TNO147" s="32"/>
      <c r="TNP147" s="32"/>
      <c r="TNQ147" s="32"/>
      <c r="TNR147" s="32"/>
      <c r="TNS147" s="32"/>
      <c r="TNT147" s="32"/>
      <c r="TNU147" s="32"/>
      <c r="TNV147" s="32"/>
      <c r="TNW147" s="32"/>
      <c r="TNX147" s="32"/>
      <c r="TNY147" s="32"/>
      <c r="TNZ147" s="32"/>
      <c r="TOA147" s="31"/>
      <c r="TOB147" s="32"/>
      <c r="TOC147" s="32"/>
      <c r="TOD147" s="32"/>
      <c r="TOE147" s="32"/>
      <c r="TOF147" s="32"/>
      <c r="TOG147" s="32"/>
      <c r="TOH147" s="32"/>
      <c r="TOI147" s="32"/>
      <c r="TOJ147" s="32"/>
      <c r="TOK147" s="32"/>
      <c r="TOL147" s="32"/>
      <c r="TOM147" s="32"/>
      <c r="TON147" s="32"/>
      <c r="TOO147" s="32"/>
      <c r="TOP147" s="32"/>
      <c r="TOQ147" s="32"/>
      <c r="TOR147" s="32"/>
      <c r="TOS147" s="32"/>
      <c r="TOT147" s="32"/>
      <c r="TOU147" s="32"/>
      <c r="TOV147" s="32"/>
      <c r="TOW147" s="32"/>
      <c r="TOX147" s="32"/>
      <c r="TOY147" s="32"/>
      <c r="TOZ147" s="32"/>
      <c r="TPA147" s="31"/>
      <c r="TPB147" s="32"/>
      <c r="TPC147" s="32"/>
      <c r="TPD147" s="32"/>
      <c r="TPE147" s="32"/>
      <c r="TPF147" s="32"/>
      <c r="TPG147" s="32"/>
      <c r="TPH147" s="32"/>
      <c r="TPI147" s="32"/>
      <c r="TPJ147" s="32"/>
      <c r="TPK147" s="32"/>
      <c r="TPL147" s="32"/>
      <c r="TPM147" s="32"/>
      <c r="TPN147" s="32"/>
      <c r="TPO147" s="32"/>
      <c r="TPP147" s="32"/>
      <c r="TPQ147" s="32"/>
      <c r="TPR147" s="32"/>
      <c r="TPS147" s="32"/>
      <c r="TPT147" s="32"/>
      <c r="TPU147" s="32"/>
      <c r="TPV147" s="32"/>
      <c r="TPW147" s="32"/>
      <c r="TPX147" s="32"/>
      <c r="TPY147" s="32"/>
      <c r="TPZ147" s="32"/>
      <c r="TQA147" s="31"/>
      <c r="TQB147" s="32"/>
      <c r="TQC147" s="32"/>
      <c r="TQD147" s="32"/>
      <c r="TQE147" s="32"/>
      <c r="TQF147" s="32"/>
      <c r="TQG147" s="32"/>
      <c r="TQH147" s="32"/>
      <c r="TQI147" s="32"/>
      <c r="TQJ147" s="32"/>
      <c r="TQK147" s="32"/>
      <c r="TQL147" s="32"/>
      <c r="TQM147" s="32"/>
      <c r="TQN147" s="32"/>
      <c r="TQO147" s="32"/>
      <c r="TQP147" s="32"/>
      <c r="TQQ147" s="32"/>
      <c r="TQR147" s="32"/>
      <c r="TQS147" s="32"/>
      <c r="TQT147" s="32"/>
      <c r="TQU147" s="32"/>
      <c r="TQV147" s="32"/>
      <c r="TQW147" s="32"/>
      <c r="TQX147" s="32"/>
      <c r="TQY147" s="32"/>
      <c r="TQZ147" s="32"/>
      <c r="TRA147" s="31"/>
      <c r="TRB147" s="32"/>
      <c r="TRC147" s="32"/>
      <c r="TRD147" s="32"/>
      <c r="TRE147" s="32"/>
      <c r="TRF147" s="32"/>
      <c r="TRG147" s="32"/>
      <c r="TRH147" s="32"/>
      <c r="TRI147" s="32"/>
      <c r="TRJ147" s="32"/>
      <c r="TRK147" s="32"/>
      <c r="TRL147" s="32"/>
      <c r="TRM147" s="32"/>
      <c r="TRN147" s="32"/>
      <c r="TRO147" s="32"/>
      <c r="TRP147" s="32"/>
      <c r="TRQ147" s="32"/>
      <c r="TRR147" s="32"/>
      <c r="TRS147" s="32"/>
      <c r="TRT147" s="32"/>
      <c r="TRU147" s="32"/>
      <c r="TRV147" s="32"/>
      <c r="TRW147" s="32"/>
      <c r="TRX147" s="32"/>
      <c r="TRY147" s="32"/>
      <c r="TRZ147" s="32"/>
      <c r="TSA147" s="31"/>
      <c r="TSB147" s="32"/>
      <c r="TSC147" s="32"/>
      <c r="TSD147" s="32"/>
      <c r="TSE147" s="32"/>
      <c r="TSF147" s="32"/>
      <c r="TSG147" s="32"/>
      <c r="TSH147" s="32"/>
      <c r="TSI147" s="32"/>
      <c r="TSJ147" s="32"/>
      <c r="TSK147" s="32"/>
      <c r="TSL147" s="32"/>
      <c r="TSM147" s="32"/>
      <c r="TSN147" s="32"/>
      <c r="TSO147" s="32"/>
      <c r="TSP147" s="32"/>
      <c r="TSQ147" s="32"/>
      <c r="TSR147" s="32"/>
      <c r="TSS147" s="32"/>
      <c r="TST147" s="32"/>
      <c r="TSU147" s="32"/>
      <c r="TSV147" s="32"/>
      <c r="TSW147" s="32"/>
      <c r="TSX147" s="32"/>
      <c r="TSY147" s="32"/>
      <c r="TSZ147" s="32"/>
      <c r="TTA147" s="31"/>
      <c r="TTB147" s="32"/>
      <c r="TTC147" s="32"/>
      <c r="TTD147" s="32"/>
      <c r="TTE147" s="32"/>
      <c r="TTF147" s="32"/>
      <c r="TTG147" s="32"/>
      <c r="TTH147" s="32"/>
      <c r="TTI147" s="32"/>
      <c r="TTJ147" s="32"/>
      <c r="TTK147" s="32"/>
      <c r="TTL147" s="32"/>
      <c r="TTM147" s="32"/>
      <c r="TTN147" s="32"/>
      <c r="TTO147" s="32"/>
      <c r="TTP147" s="32"/>
      <c r="TTQ147" s="32"/>
      <c r="TTR147" s="32"/>
      <c r="TTS147" s="32"/>
      <c r="TTT147" s="32"/>
      <c r="TTU147" s="32"/>
      <c r="TTV147" s="32"/>
      <c r="TTW147" s="32"/>
      <c r="TTX147" s="32"/>
      <c r="TTY147" s="32"/>
      <c r="TTZ147" s="32"/>
      <c r="TUA147" s="31"/>
      <c r="TUB147" s="32"/>
      <c r="TUC147" s="32"/>
      <c r="TUD147" s="32"/>
      <c r="TUE147" s="32"/>
      <c r="TUF147" s="32"/>
      <c r="TUG147" s="32"/>
      <c r="TUH147" s="32"/>
      <c r="TUI147" s="32"/>
      <c r="TUJ147" s="32"/>
      <c r="TUK147" s="32"/>
      <c r="TUL147" s="32"/>
      <c r="TUM147" s="32"/>
      <c r="TUN147" s="32"/>
      <c r="TUO147" s="32"/>
      <c r="TUP147" s="32"/>
      <c r="TUQ147" s="32"/>
      <c r="TUR147" s="32"/>
      <c r="TUS147" s="32"/>
      <c r="TUT147" s="32"/>
      <c r="TUU147" s="32"/>
      <c r="TUV147" s="32"/>
      <c r="TUW147" s="32"/>
      <c r="TUX147" s="32"/>
      <c r="TUY147" s="32"/>
      <c r="TUZ147" s="32"/>
      <c r="TVA147" s="31"/>
      <c r="TVB147" s="32"/>
      <c r="TVC147" s="32"/>
      <c r="TVD147" s="32"/>
      <c r="TVE147" s="32"/>
      <c r="TVF147" s="32"/>
      <c r="TVG147" s="32"/>
      <c r="TVH147" s="32"/>
      <c r="TVI147" s="32"/>
      <c r="TVJ147" s="32"/>
      <c r="TVK147" s="32"/>
      <c r="TVL147" s="32"/>
      <c r="TVM147" s="32"/>
      <c r="TVN147" s="32"/>
      <c r="TVO147" s="32"/>
      <c r="TVP147" s="32"/>
      <c r="TVQ147" s="32"/>
      <c r="TVR147" s="32"/>
      <c r="TVS147" s="32"/>
      <c r="TVT147" s="32"/>
      <c r="TVU147" s="32"/>
      <c r="TVV147" s="32"/>
      <c r="TVW147" s="32"/>
      <c r="TVX147" s="32"/>
      <c r="TVY147" s="32"/>
      <c r="TVZ147" s="32"/>
      <c r="TWA147" s="31"/>
      <c r="TWB147" s="32"/>
      <c r="TWC147" s="32"/>
      <c r="TWD147" s="32"/>
      <c r="TWE147" s="32"/>
      <c r="TWF147" s="32"/>
      <c r="TWG147" s="32"/>
      <c r="TWH147" s="32"/>
      <c r="TWI147" s="32"/>
      <c r="TWJ147" s="32"/>
      <c r="TWK147" s="32"/>
      <c r="TWL147" s="32"/>
      <c r="TWM147" s="32"/>
      <c r="TWN147" s="32"/>
      <c r="TWO147" s="32"/>
      <c r="TWP147" s="32"/>
      <c r="TWQ147" s="32"/>
      <c r="TWR147" s="32"/>
      <c r="TWS147" s="32"/>
      <c r="TWT147" s="32"/>
      <c r="TWU147" s="32"/>
      <c r="TWV147" s="32"/>
      <c r="TWW147" s="32"/>
      <c r="TWX147" s="32"/>
      <c r="TWY147" s="32"/>
      <c r="TWZ147" s="32"/>
      <c r="TXA147" s="31"/>
      <c r="TXB147" s="32"/>
      <c r="TXC147" s="32"/>
      <c r="TXD147" s="32"/>
      <c r="TXE147" s="32"/>
      <c r="TXF147" s="32"/>
      <c r="TXG147" s="32"/>
      <c r="TXH147" s="32"/>
      <c r="TXI147" s="32"/>
      <c r="TXJ147" s="32"/>
      <c r="TXK147" s="32"/>
      <c r="TXL147" s="32"/>
      <c r="TXM147" s="32"/>
      <c r="TXN147" s="32"/>
      <c r="TXO147" s="32"/>
      <c r="TXP147" s="32"/>
      <c r="TXQ147" s="32"/>
      <c r="TXR147" s="32"/>
      <c r="TXS147" s="32"/>
      <c r="TXT147" s="32"/>
      <c r="TXU147" s="32"/>
      <c r="TXV147" s="32"/>
      <c r="TXW147" s="32"/>
      <c r="TXX147" s="32"/>
      <c r="TXY147" s="32"/>
      <c r="TXZ147" s="32"/>
      <c r="TYA147" s="31"/>
      <c r="TYB147" s="32"/>
      <c r="TYC147" s="32"/>
      <c r="TYD147" s="32"/>
      <c r="TYE147" s="32"/>
      <c r="TYF147" s="32"/>
      <c r="TYG147" s="32"/>
      <c r="TYH147" s="32"/>
      <c r="TYI147" s="32"/>
      <c r="TYJ147" s="32"/>
      <c r="TYK147" s="32"/>
      <c r="TYL147" s="32"/>
      <c r="TYM147" s="32"/>
      <c r="TYN147" s="32"/>
      <c r="TYO147" s="32"/>
      <c r="TYP147" s="32"/>
      <c r="TYQ147" s="32"/>
      <c r="TYR147" s="32"/>
      <c r="TYS147" s="32"/>
      <c r="TYT147" s="32"/>
      <c r="TYU147" s="32"/>
      <c r="TYV147" s="32"/>
      <c r="TYW147" s="32"/>
      <c r="TYX147" s="32"/>
      <c r="TYY147" s="32"/>
      <c r="TYZ147" s="32"/>
      <c r="TZA147" s="31"/>
      <c r="TZB147" s="32"/>
      <c r="TZC147" s="32"/>
      <c r="TZD147" s="32"/>
      <c r="TZE147" s="32"/>
      <c r="TZF147" s="32"/>
      <c r="TZG147" s="32"/>
      <c r="TZH147" s="32"/>
      <c r="TZI147" s="32"/>
      <c r="TZJ147" s="32"/>
      <c r="TZK147" s="32"/>
      <c r="TZL147" s="32"/>
      <c r="TZM147" s="32"/>
      <c r="TZN147" s="32"/>
      <c r="TZO147" s="32"/>
      <c r="TZP147" s="32"/>
      <c r="TZQ147" s="32"/>
      <c r="TZR147" s="32"/>
      <c r="TZS147" s="32"/>
      <c r="TZT147" s="32"/>
      <c r="TZU147" s="32"/>
      <c r="TZV147" s="32"/>
      <c r="TZW147" s="32"/>
      <c r="TZX147" s="32"/>
      <c r="TZY147" s="32"/>
      <c r="TZZ147" s="32"/>
      <c r="UAA147" s="31"/>
      <c r="UAB147" s="32"/>
      <c r="UAC147" s="32"/>
      <c r="UAD147" s="32"/>
      <c r="UAE147" s="32"/>
      <c r="UAF147" s="32"/>
      <c r="UAG147" s="32"/>
      <c r="UAH147" s="32"/>
      <c r="UAI147" s="32"/>
      <c r="UAJ147" s="32"/>
      <c r="UAK147" s="32"/>
      <c r="UAL147" s="32"/>
      <c r="UAM147" s="32"/>
      <c r="UAN147" s="32"/>
      <c r="UAO147" s="32"/>
      <c r="UAP147" s="32"/>
      <c r="UAQ147" s="32"/>
      <c r="UAR147" s="32"/>
      <c r="UAS147" s="32"/>
      <c r="UAT147" s="32"/>
      <c r="UAU147" s="32"/>
      <c r="UAV147" s="32"/>
      <c r="UAW147" s="32"/>
      <c r="UAX147" s="32"/>
      <c r="UAY147" s="32"/>
      <c r="UAZ147" s="32"/>
      <c r="UBA147" s="31"/>
      <c r="UBB147" s="32"/>
      <c r="UBC147" s="32"/>
      <c r="UBD147" s="32"/>
      <c r="UBE147" s="32"/>
      <c r="UBF147" s="32"/>
      <c r="UBG147" s="32"/>
      <c r="UBH147" s="32"/>
      <c r="UBI147" s="32"/>
      <c r="UBJ147" s="32"/>
      <c r="UBK147" s="32"/>
      <c r="UBL147" s="32"/>
      <c r="UBM147" s="32"/>
      <c r="UBN147" s="32"/>
      <c r="UBO147" s="32"/>
      <c r="UBP147" s="32"/>
      <c r="UBQ147" s="32"/>
      <c r="UBR147" s="32"/>
      <c r="UBS147" s="32"/>
      <c r="UBT147" s="32"/>
      <c r="UBU147" s="32"/>
      <c r="UBV147" s="32"/>
      <c r="UBW147" s="32"/>
      <c r="UBX147" s="32"/>
      <c r="UBY147" s="32"/>
      <c r="UBZ147" s="32"/>
      <c r="UCA147" s="31"/>
      <c r="UCB147" s="32"/>
      <c r="UCC147" s="32"/>
      <c r="UCD147" s="32"/>
      <c r="UCE147" s="32"/>
      <c r="UCF147" s="32"/>
      <c r="UCG147" s="32"/>
      <c r="UCH147" s="32"/>
      <c r="UCI147" s="32"/>
      <c r="UCJ147" s="32"/>
      <c r="UCK147" s="32"/>
      <c r="UCL147" s="32"/>
      <c r="UCM147" s="32"/>
      <c r="UCN147" s="32"/>
      <c r="UCO147" s="32"/>
      <c r="UCP147" s="32"/>
      <c r="UCQ147" s="32"/>
      <c r="UCR147" s="32"/>
      <c r="UCS147" s="32"/>
      <c r="UCT147" s="32"/>
      <c r="UCU147" s="32"/>
      <c r="UCV147" s="32"/>
      <c r="UCW147" s="32"/>
      <c r="UCX147" s="32"/>
      <c r="UCY147" s="32"/>
      <c r="UCZ147" s="32"/>
      <c r="UDA147" s="31"/>
      <c r="UDB147" s="32"/>
      <c r="UDC147" s="32"/>
      <c r="UDD147" s="32"/>
      <c r="UDE147" s="32"/>
      <c r="UDF147" s="32"/>
      <c r="UDG147" s="32"/>
      <c r="UDH147" s="32"/>
      <c r="UDI147" s="32"/>
      <c r="UDJ147" s="32"/>
      <c r="UDK147" s="32"/>
      <c r="UDL147" s="32"/>
      <c r="UDM147" s="32"/>
      <c r="UDN147" s="32"/>
      <c r="UDO147" s="32"/>
      <c r="UDP147" s="32"/>
      <c r="UDQ147" s="32"/>
      <c r="UDR147" s="32"/>
      <c r="UDS147" s="32"/>
      <c r="UDT147" s="32"/>
      <c r="UDU147" s="32"/>
      <c r="UDV147" s="32"/>
      <c r="UDW147" s="32"/>
      <c r="UDX147" s="32"/>
      <c r="UDY147" s="32"/>
      <c r="UDZ147" s="32"/>
      <c r="UEA147" s="31"/>
      <c r="UEB147" s="32"/>
      <c r="UEC147" s="32"/>
      <c r="UED147" s="32"/>
      <c r="UEE147" s="32"/>
      <c r="UEF147" s="32"/>
      <c r="UEG147" s="32"/>
      <c r="UEH147" s="32"/>
      <c r="UEI147" s="32"/>
      <c r="UEJ147" s="32"/>
      <c r="UEK147" s="32"/>
      <c r="UEL147" s="32"/>
      <c r="UEM147" s="32"/>
      <c r="UEN147" s="32"/>
      <c r="UEO147" s="32"/>
      <c r="UEP147" s="32"/>
      <c r="UEQ147" s="32"/>
      <c r="UER147" s="32"/>
      <c r="UES147" s="32"/>
      <c r="UET147" s="32"/>
      <c r="UEU147" s="32"/>
      <c r="UEV147" s="32"/>
      <c r="UEW147" s="32"/>
      <c r="UEX147" s="32"/>
      <c r="UEY147" s="32"/>
      <c r="UEZ147" s="32"/>
      <c r="UFA147" s="31"/>
      <c r="UFB147" s="32"/>
      <c r="UFC147" s="32"/>
      <c r="UFD147" s="32"/>
      <c r="UFE147" s="32"/>
      <c r="UFF147" s="32"/>
      <c r="UFG147" s="32"/>
      <c r="UFH147" s="32"/>
      <c r="UFI147" s="32"/>
      <c r="UFJ147" s="32"/>
      <c r="UFK147" s="32"/>
      <c r="UFL147" s="32"/>
      <c r="UFM147" s="32"/>
      <c r="UFN147" s="32"/>
      <c r="UFO147" s="32"/>
      <c r="UFP147" s="32"/>
      <c r="UFQ147" s="32"/>
      <c r="UFR147" s="32"/>
      <c r="UFS147" s="32"/>
      <c r="UFT147" s="32"/>
      <c r="UFU147" s="32"/>
      <c r="UFV147" s="32"/>
      <c r="UFW147" s="32"/>
      <c r="UFX147" s="32"/>
      <c r="UFY147" s="32"/>
      <c r="UFZ147" s="32"/>
      <c r="UGA147" s="31"/>
      <c r="UGB147" s="32"/>
      <c r="UGC147" s="32"/>
      <c r="UGD147" s="32"/>
      <c r="UGE147" s="32"/>
      <c r="UGF147" s="32"/>
      <c r="UGG147" s="32"/>
      <c r="UGH147" s="32"/>
      <c r="UGI147" s="32"/>
      <c r="UGJ147" s="32"/>
      <c r="UGK147" s="32"/>
      <c r="UGL147" s="32"/>
      <c r="UGM147" s="32"/>
      <c r="UGN147" s="32"/>
      <c r="UGO147" s="32"/>
      <c r="UGP147" s="32"/>
      <c r="UGQ147" s="32"/>
      <c r="UGR147" s="32"/>
      <c r="UGS147" s="32"/>
      <c r="UGT147" s="32"/>
      <c r="UGU147" s="32"/>
      <c r="UGV147" s="32"/>
      <c r="UGW147" s="32"/>
      <c r="UGX147" s="32"/>
      <c r="UGY147" s="32"/>
      <c r="UGZ147" s="32"/>
      <c r="UHA147" s="31"/>
      <c r="UHB147" s="32"/>
      <c r="UHC147" s="32"/>
      <c r="UHD147" s="32"/>
      <c r="UHE147" s="32"/>
      <c r="UHF147" s="32"/>
      <c r="UHG147" s="32"/>
      <c r="UHH147" s="32"/>
      <c r="UHI147" s="32"/>
      <c r="UHJ147" s="32"/>
      <c r="UHK147" s="32"/>
      <c r="UHL147" s="32"/>
      <c r="UHM147" s="32"/>
      <c r="UHN147" s="32"/>
      <c r="UHO147" s="32"/>
      <c r="UHP147" s="32"/>
      <c r="UHQ147" s="32"/>
      <c r="UHR147" s="32"/>
      <c r="UHS147" s="32"/>
      <c r="UHT147" s="32"/>
      <c r="UHU147" s="32"/>
      <c r="UHV147" s="32"/>
      <c r="UHW147" s="32"/>
      <c r="UHX147" s="32"/>
      <c r="UHY147" s="32"/>
      <c r="UHZ147" s="32"/>
      <c r="UIA147" s="31"/>
      <c r="UIB147" s="32"/>
      <c r="UIC147" s="32"/>
      <c r="UID147" s="32"/>
      <c r="UIE147" s="32"/>
      <c r="UIF147" s="32"/>
      <c r="UIG147" s="32"/>
      <c r="UIH147" s="32"/>
      <c r="UII147" s="32"/>
      <c r="UIJ147" s="32"/>
      <c r="UIK147" s="32"/>
      <c r="UIL147" s="32"/>
      <c r="UIM147" s="32"/>
      <c r="UIN147" s="32"/>
      <c r="UIO147" s="32"/>
      <c r="UIP147" s="32"/>
      <c r="UIQ147" s="32"/>
      <c r="UIR147" s="32"/>
      <c r="UIS147" s="32"/>
      <c r="UIT147" s="32"/>
      <c r="UIU147" s="32"/>
      <c r="UIV147" s="32"/>
      <c r="UIW147" s="32"/>
      <c r="UIX147" s="32"/>
      <c r="UIY147" s="32"/>
      <c r="UIZ147" s="32"/>
      <c r="UJA147" s="31"/>
      <c r="UJB147" s="32"/>
      <c r="UJC147" s="32"/>
      <c r="UJD147" s="32"/>
      <c r="UJE147" s="32"/>
      <c r="UJF147" s="32"/>
      <c r="UJG147" s="32"/>
      <c r="UJH147" s="32"/>
      <c r="UJI147" s="32"/>
      <c r="UJJ147" s="32"/>
      <c r="UJK147" s="32"/>
      <c r="UJL147" s="32"/>
      <c r="UJM147" s="32"/>
      <c r="UJN147" s="32"/>
      <c r="UJO147" s="32"/>
      <c r="UJP147" s="32"/>
      <c r="UJQ147" s="32"/>
      <c r="UJR147" s="32"/>
      <c r="UJS147" s="32"/>
      <c r="UJT147" s="32"/>
      <c r="UJU147" s="32"/>
      <c r="UJV147" s="32"/>
      <c r="UJW147" s="32"/>
      <c r="UJX147" s="32"/>
      <c r="UJY147" s="32"/>
      <c r="UJZ147" s="32"/>
      <c r="UKA147" s="31"/>
      <c r="UKB147" s="32"/>
      <c r="UKC147" s="32"/>
      <c r="UKD147" s="32"/>
      <c r="UKE147" s="32"/>
      <c r="UKF147" s="32"/>
      <c r="UKG147" s="32"/>
      <c r="UKH147" s="32"/>
      <c r="UKI147" s="32"/>
      <c r="UKJ147" s="32"/>
      <c r="UKK147" s="32"/>
      <c r="UKL147" s="32"/>
      <c r="UKM147" s="32"/>
      <c r="UKN147" s="32"/>
      <c r="UKO147" s="32"/>
      <c r="UKP147" s="32"/>
      <c r="UKQ147" s="32"/>
      <c r="UKR147" s="32"/>
      <c r="UKS147" s="32"/>
      <c r="UKT147" s="32"/>
      <c r="UKU147" s="32"/>
      <c r="UKV147" s="32"/>
      <c r="UKW147" s="32"/>
      <c r="UKX147" s="32"/>
      <c r="UKY147" s="32"/>
      <c r="UKZ147" s="32"/>
      <c r="ULA147" s="31"/>
      <c r="ULB147" s="32"/>
      <c r="ULC147" s="32"/>
      <c r="ULD147" s="32"/>
      <c r="ULE147" s="32"/>
      <c r="ULF147" s="32"/>
      <c r="ULG147" s="32"/>
      <c r="ULH147" s="32"/>
      <c r="ULI147" s="32"/>
      <c r="ULJ147" s="32"/>
      <c r="ULK147" s="32"/>
      <c r="ULL147" s="32"/>
      <c r="ULM147" s="32"/>
      <c r="ULN147" s="32"/>
      <c r="ULO147" s="32"/>
      <c r="ULP147" s="32"/>
      <c r="ULQ147" s="32"/>
      <c r="ULR147" s="32"/>
      <c r="ULS147" s="32"/>
      <c r="ULT147" s="32"/>
      <c r="ULU147" s="32"/>
      <c r="ULV147" s="32"/>
      <c r="ULW147" s="32"/>
      <c r="ULX147" s="32"/>
      <c r="ULY147" s="32"/>
      <c r="ULZ147" s="32"/>
      <c r="UMA147" s="31"/>
      <c r="UMB147" s="32"/>
      <c r="UMC147" s="32"/>
      <c r="UMD147" s="32"/>
      <c r="UME147" s="32"/>
      <c r="UMF147" s="32"/>
      <c r="UMG147" s="32"/>
      <c r="UMH147" s="32"/>
      <c r="UMI147" s="32"/>
      <c r="UMJ147" s="32"/>
      <c r="UMK147" s="32"/>
      <c r="UML147" s="32"/>
      <c r="UMM147" s="32"/>
      <c r="UMN147" s="32"/>
      <c r="UMO147" s="32"/>
      <c r="UMP147" s="32"/>
      <c r="UMQ147" s="32"/>
      <c r="UMR147" s="32"/>
      <c r="UMS147" s="32"/>
      <c r="UMT147" s="32"/>
      <c r="UMU147" s="32"/>
      <c r="UMV147" s="32"/>
      <c r="UMW147" s="32"/>
      <c r="UMX147" s="32"/>
      <c r="UMY147" s="32"/>
      <c r="UMZ147" s="32"/>
      <c r="UNA147" s="31"/>
      <c r="UNB147" s="32"/>
      <c r="UNC147" s="32"/>
      <c r="UND147" s="32"/>
      <c r="UNE147" s="32"/>
      <c r="UNF147" s="32"/>
      <c r="UNG147" s="32"/>
      <c r="UNH147" s="32"/>
      <c r="UNI147" s="32"/>
      <c r="UNJ147" s="32"/>
      <c r="UNK147" s="32"/>
      <c r="UNL147" s="32"/>
      <c r="UNM147" s="32"/>
      <c r="UNN147" s="32"/>
      <c r="UNO147" s="32"/>
      <c r="UNP147" s="32"/>
      <c r="UNQ147" s="32"/>
      <c r="UNR147" s="32"/>
      <c r="UNS147" s="32"/>
      <c r="UNT147" s="32"/>
      <c r="UNU147" s="32"/>
      <c r="UNV147" s="32"/>
      <c r="UNW147" s="32"/>
      <c r="UNX147" s="32"/>
      <c r="UNY147" s="32"/>
      <c r="UNZ147" s="32"/>
      <c r="UOA147" s="31"/>
      <c r="UOB147" s="32"/>
      <c r="UOC147" s="32"/>
      <c r="UOD147" s="32"/>
      <c r="UOE147" s="32"/>
      <c r="UOF147" s="32"/>
      <c r="UOG147" s="32"/>
      <c r="UOH147" s="32"/>
      <c r="UOI147" s="32"/>
      <c r="UOJ147" s="32"/>
      <c r="UOK147" s="32"/>
      <c r="UOL147" s="32"/>
      <c r="UOM147" s="32"/>
      <c r="UON147" s="32"/>
      <c r="UOO147" s="32"/>
      <c r="UOP147" s="32"/>
      <c r="UOQ147" s="32"/>
      <c r="UOR147" s="32"/>
      <c r="UOS147" s="32"/>
      <c r="UOT147" s="32"/>
      <c r="UOU147" s="32"/>
      <c r="UOV147" s="32"/>
      <c r="UOW147" s="32"/>
      <c r="UOX147" s="32"/>
      <c r="UOY147" s="32"/>
      <c r="UOZ147" s="32"/>
      <c r="UPA147" s="31"/>
      <c r="UPB147" s="32"/>
      <c r="UPC147" s="32"/>
      <c r="UPD147" s="32"/>
      <c r="UPE147" s="32"/>
      <c r="UPF147" s="32"/>
      <c r="UPG147" s="32"/>
      <c r="UPH147" s="32"/>
      <c r="UPI147" s="32"/>
      <c r="UPJ147" s="32"/>
      <c r="UPK147" s="32"/>
      <c r="UPL147" s="32"/>
      <c r="UPM147" s="32"/>
      <c r="UPN147" s="32"/>
      <c r="UPO147" s="32"/>
      <c r="UPP147" s="32"/>
      <c r="UPQ147" s="32"/>
      <c r="UPR147" s="32"/>
      <c r="UPS147" s="32"/>
      <c r="UPT147" s="32"/>
      <c r="UPU147" s="32"/>
      <c r="UPV147" s="32"/>
      <c r="UPW147" s="32"/>
      <c r="UPX147" s="32"/>
      <c r="UPY147" s="32"/>
      <c r="UPZ147" s="32"/>
      <c r="UQA147" s="31"/>
      <c r="UQB147" s="32"/>
      <c r="UQC147" s="32"/>
      <c r="UQD147" s="32"/>
      <c r="UQE147" s="32"/>
      <c r="UQF147" s="32"/>
      <c r="UQG147" s="32"/>
      <c r="UQH147" s="32"/>
      <c r="UQI147" s="32"/>
      <c r="UQJ147" s="32"/>
      <c r="UQK147" s="32"/>
      <c r="UQL147" s="32"/>
      <c r="UQM147" s="32"/>
      <c r="UQN147" s="32"/>
      <c r="UQO147" s="32"/>
      <c r="UQP147" s="32"/>
      <c r="UQQ147" s="32"/>
      <c r="UQR147" s="32"/>
      <c r="UQS147" s="32"/>
      <c r="UQT147" s="32"/>
      <c r="UQU147" s="32"/>
      <c r="UQV147" s="32"/>
      <c r="UQW147" s="32"/>
      <c r="UQX147" s="32"/>
      <c r="UQY147" s="32"/>
      <c r="UQZ147" s="32"/>
      <c r="URA147" s="31"/>
      <c r="URB147" s="32"/>
      <c r="URC147" s="32"/>
      <c r="URD147" s="32"/>
      <c r="URE147" s="32"/>
      <c r="URF147" s="32"/>
      <c r="URG147" s="32"/>
      <c r="URH147" s="32"/>
      <c r="URI147" s="32"/>
      <c r="URJ147" s="32"/>
      <c r="URK147" s="32"/>
      <c r="URL147" s="32"/>
      <c r="URM147" s="32"/>
      <c r="URN147" s="32"/>
      <c r="URO147" s="32"/>
      <c r="URP147" s="32"/>
      <c r="URQ147" s="32"/>
      <c r="URR147" s="32"/>
      <c r="URS147" s="32"/>
      <c r="URT147" s="32"/>
      <c r="URU147" s="32"/>
      <c r="URV147" s="32"/>
      <c r="URW147" s="32"/>
      <c r="URX147" s="32"/>
      <c r="URY147" s="32"/>
      <c r="URZ147" s="32"/>
      <c r="USA147" s="31"/>
      <c r="USB147" s="32"/>
      <c r="USC147" s="32"/>
      <c r="USD147" s="32"/>
      <c r="USE147" s="32"/>
      <c r="USF147" s="32"/>
      <c r="USG147" s="32"/>
      <c r="USH147" s="32"/>
      <c r="USI147" s="32"/>
      <c r="USJ147" s="32"/>
      <c r="USK147" s="32"/>
      <c r="USL147" s="32"/>
      <c r="USM147" s="32"/>
      <c r="USN147" s="32"/>
      <c r="USO147" s="32"/>
      <c r="USP147" s="32"/>
      <c r="USQ147" s="32"/>
      <c r="USR147" s="32"/>
      <c r="USS147" s="32"/>
      <c r="UST147" s="32"/>
      <c r="USU147" s="32"/>
      <c r="USV147" s="32"/>
      <c r="USW147" s="32"/>
      <c r="USX147" s="32"/>
      <c r="USY147" s="32"/>
      <c r="USZ147" s="32"/>
      <c r="UTA147" s="31"/>
      <c r="UTB147" s="32"/>
      <c r="UTC147" s="32"/>
      <c r="UTD147" s="32"/>
      <c r="UTE147" s="32"/>
      <c r="UTF147" s="32"/>
      <c r="UTG147" s="32"/>
      <c r="UTH147" s="32"/>
      <c r="UTI147" s="32"/>
      <c r="UTJ147" s="32"/>
      <c r="UTK147" s="32"/>
      <c r="UTL147" s="32"/>
      <c r="UTM147" s="32"/>
      <c r="UTN147" s="32"/>
      <c r="UTO147" s="32"/>
      <c r="UTP147" s="32"/>
      <c r="UTQ147" s="32"/>
      <c r="UTR147" s="32"/>
      <c r="UTS147" s="32"/>
      <c r="UTT147" s="32"/>
      <c r="UTU147" s="32"/>
      <c r="UTV147" s="32"/>
      <c r="UTW147" s="32"/>
      <c r="UTX147" s="32"/>
      <c r="UTY147" s="32"/>
      <c r="UTZ147" s="32"/>
      <c r="UUA147" s="31"/>
      <c r="UUB147" s="32"/>
      <c r="UUC147" s="32"/>
      <c r="UUD147" s="32"/>
      <c r="UUE147" s="32"/>
      <c r="UUF147" s="32"/>
      <c r="UUG147" s="32"/>
      <c r="UUH147" s="32"/>
      <c r="UUI147" s="32"/>
      <c r="UUJ147" s="32"/>
      <c r="UUK147" s="32"/>
      <c r="UUL147" s="32"/>
      <c r="UUM147" s="32"/>
      <c r="UUN147" s="32"/>
      <c r="UUO147" s="32"/>
      <c r="UUP147" s="32"/>
      <c r="UUQ147" s="32"/>
      <c r="UUR147" s="32"/>
      <c r="UUS147" s="32"/>
      <c r="UUT147" s="32"/>
      <c r="UUU147" s="32"/>
      <c r="UUV147" s="32"/>
      <c r="UUW147" s="32"/>
      <c r="UUX147" s="32"/>
      <c r="UUY147" s="32"/>
      <c r="UUZ147" s="32"/>
      <c r="UVA147" s="31"/>
      <c r="UVB147" s="32"/>
      <c r="UVC147" s="32"/>
      <c r="UVD147" s="32"/>
      <c r="UVE147" s="32"/>
      <c r="UVF147" s="32"/>
      <c r="UVG147" s="32"/>
      <c r="UVH147" s="32"/>
      <c r="UVI147" s="32"/>
      <c r="UVJ147" s="32"/>
      <c r="UVK147" s="32"/>
      <c r="UVL147" s="32"/>
      <c r="UVM147" s="32"/>
      <c r="UVN147" s="32"/>
      <c r="UVO147" s="32"/>
      <c r="UVP147" s="32"/>
      <c r="UVQ147" s="32"/>
      <c r="UVR147" s="32"/>
      <c r="UVS147" s="32"/>
      <c r="UVT147" s="32"/>
      <c r="UVU147" s="32"/>
      <c r="UVV147" s="32"/>
      <c r="UVW147" s="32"/>
      <c r="UVX147" s="32"/>
      <c r="UVY147" s="32"/>
      <c r="UVZ147" s="32"/>
      <c r="UWA147" s="31"/>
      <c r="UWB147" s="32"/>
      <c r="UWC147" s="32"/>
      <c r="UWD147" s="32"/>
      <c r="UWE147" s="32"/>
      <c r="UWF147" s="32"/>
      <c r="UWG147" s="32"/>
      <c r="UWH147" s="32"/>
      <c r="UWI147" s="32"/>
      <c r="UWJ147" s="32"/>
      <c r="UWK147" s="32"/>
      <c r="UWL147" s="32"/>
      <c r="UWM147" s="32"/>
      <c r="UWN147" s="32"/>
      <c r="UWO147" s="32"/>
      <c r="UWP147" s="32"/>
      <c r="UWQ147" s="32"/>
      <c r="UWR147" s="32"/>
      <c r="UWS147" s="32"/>
      <c r="UWT147" s="32"/>
      <c r="UWU147" s="32"/>
      <c r="UWV147" s="32"/>
      <c r="UWW147" s="32"/>
      <c r="UWX147" s="32"/>
      <c r="UWY147" s="32"/>
      <c r="UWZ147" s="32"/>
      <c r="UXA147" s="31"/>
      <c r="UXB147" s="32"/>
      <c r="UXC147" s="32"/>
      <c r="UXD147" s="32"/>
      <c r="UXE147" s="32"/>
      <c r="UXF147" s="32"/>
      <c r="UXG147" s="32"/>
      <c r="UXH147" s="32"/>
      <c r="UXI147" s="32"/>
      <c r="UXJ147" s="32"/>
      <c r="UXK147" s="32"/>
      <c r="UXL147" s="32"/>
      <c r="UXM147" s="32"/>
      <c r="UXN147" s="32"/>
      <c r="UXO147" s="32"/>
      <c r="UXP147" s="32"/>
      <c r="UXQ147" s="32"/>
      <c r="UXR147" s="32"/>
      <c r="UXS147" s="32"/>
      <c r="UXT147" s="32"/>
      <c r="UXU147" s="32"/>
      <c r="UXV147" s="32"/>
      <c r="UXW147" s="32"/>
      <c r="UXX147" s="32"/>
      <c r="UXY147" s="32"/>
      <c r="UXZ147" s="32"/>
      <c r="UYA147" s="31"/>
      <c r="UYB147" s="32"/>
      <c r="UYC147" s="32"/>
      <c r="UYD147" s="32"/>
      <c r="UYE147" s="32"/>
      <c r="UYF147" s="32"/>
      <c r="UYG147" s="32"/>
      <c r="UYH147" s="32"/>
      <c r="UYI147" s="32"/>
      <c r="UYJ147" s="32"/>
      <c r="UYK147" s="32"/>
      <c r="UYL147" s="32"/>
      <c r="UYM147" s="32"/>
      <c r="UYN147" s="32"/>
      <c r="UYO147" s="32"/>
      <c r="UYP147" s="32"/>
      <c r="UYQ147" s="32"/>
      <c r="UYR147" s="32"/>
      <c r="UYS147" s="32"/>
      <c r="UYT147" s="32"/>
      <c r="UYU147" s="32"/>
      <c r="UYV147" s="32"/>
      <c r="UYW147" s="32"/>
      <c r="UYX147" s="32"/>
      <c r="UYY147" s="32"/>
      <c r="UYZ147" s="32"/>
      <c r="UZA147" s="31"/>
      <c r="UZB147" s="32"/>
      <c r="UZC147" s="32"/>
      <c r="UZD147" s="32"/>
      <c r="UZE147" s="32"/>
      <c r="UZF147" s="32"/>
      <c r="UZG147" s="32"/>
      <c r="UZH147" s="32"/>
      <c r="UZI147" s="32"/>
      <c r="UZJ147" s="32"/>
      <c r="UZK147" s="32"/>
      <c r="UZL147" s="32"/>
      <c r="UZM147" s="32"/>
      <c r="UZN147" s="32"/>
      <c r="UZO147" s="32"/>
      <c r="UZP147" s="32"/>
      <c r="UZQ147" s="32"/>
      <c r="UZR147" s="32"/>
      <c r="UZS147" s="32"/>
      <c r="UZT147" s="32"/>
      <c r="UZU147" s="32"/>
      <c r="UZV147" s="32"/>
      <c r="UZW147" s="32"/>
      <c r="UZX147" s="32"/>
      <c r="UZY147" s="32"/>
      <c r="UZZ147" s="32"/>
      <c r="VAA147" s="31"/>
      <c r="VAB147" s="32"/>
      <c r="VAC147" s="32"/>
      <c r="VAD147" s="32"/>
      <c r="VAE147" s="32"/>
      <c r="VAF147" s="32"/>
      <c r="VAG147" s="32"/>
      <c r="VAH147" s="32"/>
      <c r="VAI147" s="32"/>
      <c r="VAJ147" s="32"/>
      <c r="VAK147" s="32"/>
      <c r="VAL147" s="32"/>
      <c r="VAM147" s="32"/>
      <c r="VAN147" s="32"/>
      <c r="VAO147" s="32"/>
      <c r="VAP147" s="32"/>
      <c r="VAQ147" s="32"/>
      <c r="VAR147" s="32"/>
      <c r="VAS147" s="32"/>
      <c r="VAT147" s="32"/>
      <c r="VAU147" s="32"/>
      <c r="VAV147" s="32"/>
      <c r="VAW147" s="32"/>
      <c r="VAX147" s="32"/>
      <c r="VAY147" s="32"/>
      <c r="VAZ147" s="32"/>
      <c r="VBA147" s="31"/>
      <c r="VBB147" s="32"/>
      <c r="VBC147" s="32"/>
      <c r="VBD147" s="32"/>
      <c r="VBE147" s="32"/>
      <c r="VBF147" s="32"/>
      <c r="VBG147" s="32"/>
      <c r="VBH147" s="32"/>
      <c r="VBI147" s="32"/>
      <c r="VBJ147" s="32"/>
      <c r="VBK147" s="32"/>
      <c r="VBL147" s="32"/>
      <c r="VBM147" s="32"/>
      <c r="VBN147" s="32"/>
      <c r="VBO147" s="32"/>
      <c r="VBP147" s="32"/>
      <c r="VBQ147" s="32"/>
      <c r="VBR147" s="32"/>
      <c r="VBS147" s="32"/>
      <c r="VBT147" s="32"/>
      <c r="VBU147" s="32"/>
      <c r="VBV147" s="32"/>
      <c r="VBW147" s="32"/>
      <c r="VBX147" s="32"/>
      <c r="VBY147" s="32"/>
      <c r="VBZ147" s="32"/>
      <c r="VCA147" s="31"/>
      <c r="VCB147" s="32"/>
      <c r="VCC147" s="32"/>
      <c r="VCD147" s="32"/>
      <c r="VCE147" s="32"/>
      <c r="VCF147" s="32"/>
      <c r="VCG147" s="32"/>
      <c r="VCH147" s="32"/>
      <c r="VCI147" s="32"/>
      <c r="VCJ147" s="32"/>
      <c r="VCK147" s="32"/>
      <c r="VCL147" s="32"/>
      <c r="VCM147" s="32"/>
      <c r="VCN147" s="32"/>
      <c r="VCO147" s="32"/>
      <c r="VCP147" s="32"/>
      <c r="VCQ147" s="32"/>
      <c r="VCR147" s="32"/>
      <c r="VCS147" s="32"/>
      <c r="VCT147" s="32"/>
      <c r="VCU147" s="32"/>
      <c r="VCV147" s="32"/>
      <c r="VCW147" s="32"/>
      <c r="VCX147" s="32"/>
      <c r="VCY147" s="32"/>
      <c r="VCZ147" s="32"/>
      <c r="VDA147" s="31"/>
      <c r="VDB147" s="32"/>
      <c r="VDC147" s="32"/>
      <c r="VDD147" s="32"/>
      <c r="VDE147" s="32"/>
      <c r="VDF147" s="32"/>
      <c r="VDG147" s="32"/>
      <c r="VDH147" s="32"/>
      <c r="VDI147" s="32"/>
      <c r="VDJ147" s="32"/>
      <c r="VDK147" s="32"/>
      <c r="VDL147" s="32"/>
      <c r="VDM147" s="32"/>
      <c r="VDN147" s="32"/>
      <c r="VDO147" s="32"/>
      <c r="VDP147" s="32"/>
      <c r="VDQ147" s="32"/>
      <c r="VDR147" s="32"/>
      <c r="VDS147" s="32"/>
      <c r="VDT147" s="32"/>
      <c r="VDU147" s="32"/>
      <c r="VDV147" s="32"/>
      <c r="VDW147" s="32"/>
      <c r="VDX147" s="32"/>
      <c r="VDY147" s="32"/>
      <c r="VDZ147" s="32"/>
      <c r="VEA147" s="31"/>
      <c r="VEB147" s="32"/>
      <c r="VEC147" s="32"/>
      <c r="VED147" s="32"/>
      <c r="VEE147" s="32"/>
      <c r="VEF147" s="32"/>
      <c r="VEG147" s="32"/>
      <c r="VEH147" s="32"/>
      <c r="VEI147" s="32"/>
      <c r="VEJ147" s="32"/>
      <c r="VEK147" s="32"/>
      <c r="VEL147" s="32"/>
      <c r="VEM147" s="32"/>
      <c r="VEN147" s="32"/>
      <c r="VEO147" s="32"/>
      <c r="VEP147" s="32"/>
      <c r="VEQ147" s="32"/>
      <c r="VER147" s="32"/>
      <c r="VES147" s="32"/>
      <c r="VET147" s="32"/>
      <c r="VEU147" s="32"/>
      <c r="VEV147" s="32"/>
      <c r="VEW147" s="32"/>
      <c r="VEX147" s="32"/>
      <c r="VEY147" s="32"/>
      <c r="VEZ147" s="32"/>
      <c r="VFA147" s="31"/>
      <c r="VFB147" s="32"/>
      <c r="VFC147" s="32"/>
      <c r="VFD147" s="32"/>
      <c r="VFE147" s="32"/>
      <c r="VFF147" s="32"/>
      <c r="VFG147" s="32"/>
      <c r="VFH147" s="32"/>
      <c r="VFI147" s="32"/>
      <c r="VFJ147" s="32"/>
      <c r="VFK147" s="32"/>
      <c r="VFL147" s="32"/>
      <c r="VFM147" s="32"/>
      <c r="VFN147" s="32"/>
      <c r="VFO147" s="32"/>
      <c r="VFP147" s="32"/>
      <c r="VFQ147" s="32"/>
      <c r="VFR147" s="32"/>
      <c r="VFS147" s="32"/>
      <c r="VFT147" s="32"/>
      <c r="VFU147" s="32"/>
      <c r="VFV147" s="32"/>
      <c r="VFW147" s="32"/>
      <c r="VFX147" s="32"/>
      <c r="VFY147" s="32"/>
      <c r="VFZ147" s="32"/>
      <c r="VGA147" s="31"/>
      <c r="VGB147" s="32"/>
      <c r="VGC147" s="32"/>
      <c r="VGD147" s="32"/>
      <c r="VGE147" s="32"/>
      <c r="VGF147" s="32"/>
      <c r="VGG147" s="32"/>
      <c r="VGH147" s="32"/>
      <c r="VGI147" s="32"/>
      <c r="VGJ147" s="32"/>
      <c r="VGK147" s="32"/>
      <c r="VGL147" s="32"/>
      <c r="VGM147" s="32"/>
      <c r="VGN147" s="32"/>
      <c r="VGO147" s="32"/>
      <c r="VGP147" s="32"/>
      <c r="VGQ147" s="32"/>
      <c r="VGR147" s="32"/>
      <c r="VGS147" s="32"/>
      <c r="VGT147" s="32"/>
      <c r="VGU147" s="32"/>
      <c r="VGV147" s="32"/>
      <c r="VGW147" s="32"/>
      <c r="VGX147" s="32"/>
      <c r="VGY147" s="32"/>
      <c r="VGZ147" s="32"/>
      <c r="VHA147" s="31"/>
      <c r="VHB147" s="32"/>
      <c r="VHC147" s="32"/>
      <c r="VHD147" s="32"/>
      <c r="VHE147" s="32"/>
      <c r="VHF147" s="32"/>
      <c r="VHG147" s="32"/>
      <c r="VHH147" s="32"/>
      <c r="VHI147" s="32"/>
      <c r="VHJ147" s="32"/>
      <c r="VHK147" s="32"/>
      <c r="VHL147" s="32"/>
      <c r="VHM147" s="32"/>
      <c r="VHN147" s="32"/>
      <c r="VHO147" s="32"/>
      <c r="VHP147" s="32"/>
      <c r="VHQ147" s="32"/>
      <c r="VHR147" s="32"/>
      <c r="VHS147" s="32"/>
      <c r="VHT147" s="32"/>
      <c r="VHU147" s="32"/>
      <c r="VHV147" s="32"/>
      <c r="VHW147" s="32"/>
      <c r="VHX147" s="32"/>
      <c r="VHY147" s="32"/>
      <c r="VHZ147" s="32"/>
      <c r="VIA147" s="31"/>
      <c r="VIB147" s="32"/>
      <c r="VIC147" s="32"/>
      <c r="VID147" s="32"/>
      <c r="VIE147" s="32"/>
      <c r="VIF147" s="32"/>
      <c r="VIG147" s="32"/>
      <c r="VIH147" s="32"/>
      <c r="VII147" s="32"/>
      <c r="VIJ147" s="32"/>
      <c r="VIK147" s="32"/>
      <c r="VIL147" s="32"/>
      <c r="VIM147" s="32"/>
      <c r="VIN147" s="32"/>
      <c r="VIO147" s="32"/>
      <c r="VIP147" s="32"/>
      <c r="VIQ147" s="32"/>
      <c r="VIR147" s="32"/>
      <c r="VIS147" s="32"/>
      <c r="VIT147" s="32"/>
      <c r="VIU147" s="32"/>
      <c r="VIV147" s="32"/>
      <c r="VIW147" s="32"/>
      <c r="VIX147" s="32"/>
      <c r="VIY147" s="32"/>
      <c r="VIZ147" s="32"/>
      <c r="VJA147" s="31"/>
      <c r="VJB147" s="32"/>
      <c r="VJC147" s="32"/>
      <c r="VJD147" s="32"/>
      <c r="VJE147" s="32"/>
      <c r="VJF147" s="32"/>
      <c r="VJG147" s="32"/>
      <c r="VJH147" s="32"/>
      <c r="VJI147" s="32"/>
      <c r="VJJ147" s="32"/>
      <c r="VJK147" s="32"/>
      <c r="VJL147" s="32"/>
      <c r="VJM147" s="32"/>
      <c r="VJN147" s="32"/>
      <c r="VJO147" s="32"/>
      <c r="VJP147" s="32"/>
      <c r="VJQ147" s="32"/>
      <c r="VJR147" s="32"/>
      <c r="VJS147" s="32"/>
      <c r="VJT147" s="32"/>
      <c r="VJU147" s="32"/>
      <c r="VJV147" s="32"/>
      <c r="VJW147" s="32"/>
      <c r="VJX147" s="32"/>
      <c r="VJY147" s="32"/>
      <c r="VJZ147" s="32"/>
      <c r="VKA147" s="31"/>
      <c r="VKB147" s="32"/>
      <c r="VKC147" s="32"/>
      <c r="VKD147" s="32"/>
      <c r="VKE147" s="32"/>
      <c r="VKF147" s="32"/>
      <c r="VKG147" s="32"/>
      <c r="VKH147" s="32"/>
      <c r="VKI147" s="32"/>
      <c r="VKJ147" s="32"/>
      <c r="VKK147" s="32"/>
      <c r="VKL147" s="32"/>
      <c r="VKM147" s="32"/>
      <c r="VKN147" s="32"/>
      <c r="VKO147" s="32"/>
      <c r="VKP147" s="32"/>
      <c r="VKQ147" s="32"/>
      <c r="VKR147" s="32"/>
      <c r="VKS147" s="32"/>
      <c r="VKT147" s="32"/>
      <c r="VKU147" s="32"/>
      <c r="VKV147" s="32"/>
      <c r="VKW147" s="32"/>
      <c r="VKX147" s="32"/>
      <c r="VKY147" s="32"/>
      <c r="VKZ147" s="32"/>
      <c r="VLA147" s="31"/>
      <c r="VLB147" s="32"/>
      <c r="VLC147" s="32"/>
      <c r="VLD147" s="32"/>
      <c r="VLE147" s="32"/>
      <c r="VLF147" s="32"/>
      <c r="VLG147" s="32"/>
      <c r="VLH147" s="32"/>
      <c r="VLI147" s="32"/>
      <c r="VLJ147" s="32"/>
      <c r="VLK147" s="32"/>
      <c r="VLL147" s="32"/>
      <c r="VLM147" s="32"/>
      <c r="VLN147" s="32"/>
      <c r="VLO147" s="32"/>
      <c r="VLP147" s="32"/>
      <c r="VLQ147" s="32"/>
      <c r="VLR147" s="32"/>
      <c r="VLS147" s="32"/>
      <c r="VLT147" s="32"/>
      <c r="VLU147" s="32"/>
      <c r="VLV147" s="32"/>
      <c r="VLW147" s="32"/>
      <c r="VLX147" s="32"/>
      <c r="VLY147" s="32"/>
      <c r="VLZ147" s="32"/>
      <c r="VMA147" s="31"/>
      <c r="VMB147" s="32"/>
      <c r="VMC147" s="32"/>
      <c r="VMD147" s="32"/>
      <c r="VME147" s="32"/>
      <c r="VMF147" s="32"/>
      <c r="VMG147" s="32"/>
      <c r="VMH147" s="32"/>
      <c r="VMI147" s="32"/>
      <c r="VMJ147" s="32"/>
      <c r="VMK147" s="32"/>
      <c r="VML147" s="32"/>
      <c r="VMM147" s="32"/>
      <c r="VMN147" s="32"/>
      <c r="VMO147" s="32"/>
      <c r="VMP147" s="32"/>
      <c r="VMQ147" s="32"/>
      <c r="VMR147" s="32"/>
      <c r="VMS147" s="32"/>
      <c r="VMT147" s="32"/>
      <c r="VMU147" s="32"/>
      <c r="VMV147" s="32"/>
      <c r="VMW147" s="32"/>
      <c r="VMX147" s="32"/>
      <c r="VMY147" s="32"/>
      <c r="VMZ147" s="32"/>
      <c r="VNA147" s="31"/>
      <c r="VNB147" s="32"/>
      <c r="VNC147" s="32"/>
      <c r="VND147" s="32"/>
      <c r="VNE147" s="32"/>
      <c r="VNF147" s="32"/>
      <c r="VNG147" s="32"/>
      <c r="VNH147" s="32"/>
      <c r="VNI147" s="32"/>
      <c r="VNJ147" s="32"/>
      <c r="VNK147" s="32"/>
      <c r="VNL147" s="32"/>
      <c r="VNM147" s="32"/>
      <c r="VNN147" s="32"/>
      <c r="VNO147" s="32"/>
      <c r="VNP147" s="32"/>
      <c r="VNQ147" s="32"/>
      <c r="VNR147" s="32"/>
      <c r="VNS147" s="32"/>
      <c r="VNT147" s="32"/>
      <c r="VNU147" s="32"/>
      <c r="VNV147" s="32"/>
      <c r="VNW147" s="32"/>
      <c r="VNX147" s="32"/>
      <c r="VNY147" s="32"/>
      <c r="VNZ147" s="32"/>
      <c r="VOA147" s="31"/>
      <c r="VOB147" s="32"/>
      <c r="VOC147" s="32"/>
      <c r="VOD147" s="32"/>
      <c r="VOE147" s="32"/>
      <c r="VOF147" s="32"/>
      <c r="VOG147" s="32"/>
      <c r="VOH147" s="32"/>
      <c r="VOI147" s="32"/>
      <c r="VOJ147" s="32"/>
      <c r="VOK147" s="32"/>
      <c r="VOL147" s="32"/>
      <c r="VOM147" s="32"/>
      <c r="VON147" s="32"/>
      <c r="VOO147" s="32"/>
      <c r="VOP147" s="32"/>
      <c r="VOQ147" s="32"/>
      <c r="VOR147" s="32"/>
      <c r="VOS147" s="32"/>
      <c r="VOT147" s="32"/>
      <c r="VOU147" s="32"/>
      <c r="VOV147" s="32"/>
      <c r="VOW147" s="32"/>
      <c r="VOX147" s="32"/>
      <c r="VOY147" s="32"/>
      <c r="VOZ147" s="32"/>
      <c r="VPA147" s="31"/>
      <c r="VPB147" s="32"/>
      <c r="VPC147" s="32"/>
      <c r="VPD147" s="32"/>
      <c r="VPE147" s="32"/>
      <c r="VPF147" s="32"/>
      <c r="VPG147" s="32"/>
      <c r="VPH147" s="32"/>
      <c r="VPI147" s="32"/>
      <c r="VPJ147" s="32"/>
      <c r="VPK147" s="32"/>
      <c r="VPL147" s="32"/>
      <c r="VPM147" s="32"/>
      <c r="VPN147" s="32"/>
      <c r="VPO147" s="32"/>
      <c r="VPP147" s="32"/>
      <c r="VPQ147" s="32"/>
      <c r="VPR147" s="32"/>
      <c r="VPS147" s="32"/>
      <c r="VPT147" s="32"/>
      <c r="VPU147" s="32"/>
      <c r="VPV147" s="32"/>
      <c r="VPW147" s="32"/>
      <c r="VPX147" s="32"/>
      <c r="VPY147" s="32"/>
      <c r="VPZ147" s="32"/>
      <c r="VQA147" s="31"/>
      <c r="VQB147" s="32"/>
      <c r="VQC147" s="32"/>
      <c r="VQD147" s="32"/>
      <c r="VQE147" s="32"/>
      <c r="VQF147" s="32"/>
      <c r="VQG147" s="32"/>
      <c r="VQH147" s="32"/>
      <c r="VQI147" s="32"/>
      <c r="VQJ147" s="32"/>
      <c r="VQK147" s="32"/>
      <c r="VQL147" s="32"/>
      <c r="VQM147" s="32"/>
      <c r="VQN147" s="32"/>
      <c r="VQO147" s="32"/>
      <c r="VQP147" s="32"/>
      <c r="VQQ147" s="32"/>
      <c r="VQR147" s="32"/>
      <c r="VQS147" s="32"/>
      <c r="VQT147" s="32"/>
      <c r="VQU147" s="32"/>
      <c r="VQV147" s="32"/>
      <c r="VQW147" s="32"/>
      <c r="VQX147" s="32"/>
      <c r="VQY147" s="32"/>
      <c r="VQZ147" s="32"/>
      <c r="VRA147" s="31"/>
      <c r="VRB147" s="32"/>
      <c r="VRC147" s="32"/>
      <c r="VRD147" s="32"/>
      <c r="VRE147" s="32"/>
      <c r="VRF147" s="32"/>
      <c r="VRG147" s="32"/>
      <c r="VRH147" s="32"/>
      <c r="VRI147" s="32"/>
      <c r="VRJ147" s="32"/>
      <c r="VRK147" s="32"/>
      <c r="VRL147" s="32"/>
      <c r="VRM147" s="32"/>
      <c r="VRN147" s="32"/>
      <c r="VRO147" s="32"/>
      <c r="VRP147" s="32"/>
      <c r="VRQ147" s="32"/>
      <c r="VRR147" s="32"/>
      <c r="VRS147" s="32"/>
      <c r="VRT147" s="32"/>
      <c r="VRU147" s="32"/>
      <c r="VRV147" s="32"/>
      <c r="VRW147" s="32"/>
      <c r="VRX147" s="32"/>
      <c r="VRY147" s="32"/>
      <c r="VRZ147" s="32"/>
      <c r="VSA147" s="31"/>
      <c r="VSB147" s="32"/>
      <c r="VSC147" s="32"/>
      <c r="VSD147" s="32"/>
      <c r="VSE147" s="32"/>
      <c r="VSF147" s="32"/>
      <c r="VSG147" s="32"/>
      <c r="VSH147" s="32"/>
      <c r="VSI147" s="32"/>
      <c r="VSJ147" s="32"/>
      <c r="VSK147" s="32"/>
      <c r="VSL147" s="32"/>
      <c r="VSM147" s="32"/>
      <c r="VSN147" s="32"/>
      <c r="VSO147" s="32"/>
      <c r="VSP147" s="32"/>
      <c r="VSQ147" s="32"/>
      <c r="VSR147" s="32"/>
      <c r="VSS147" s="32"/>
      <c r="VST147" s="32"/>
      <c r="VSU147" s="32"/>
      <c r="VSV147" s="32"/>
      <c r="VSW147" s="32"/>
      <c r="VSX147" s="32"/>
      <c r="VSY147" s="32"/>
      <c r="VSZ147" s="32"/>
      <c r="VTA147" s="31"/>
      <c r="VTB147" s="32"/>
      <c r="VTC147" s="32"/>
      <c r="VTD147" s="32"/>
      <c r="VTE147" s="32"/>
      <c r="VTF147" s="32"/>
      <c r="VTG147" s="32"/>
      <c r="VTH147" s="32"/>
      <c r="VTI147" s="32"/>
      <c r="VTJ147" s="32"/>
      <c r="VTK147" s="32"/>
      <c r="VTL147" s="32"/>
      <c r="VTM147" s="32"/>
      <c r="VTN147" s="32"/>
      <c r="VTO147" s="32"/>
      <c r="VTP147" s="32"/>
      <c r="VTQ147" s="32"/>
      <c r="VTR147" s="32"/>
      <c r="VTS147" s="32"/>
      <c r="VTT147" s="32"/>
      <c r="VTU147" s="32"/>
      <c r="VTV147" s="32"/>
      <c r="VTW147" s="32"/>
      <c r="VTX147" s="32"/>
      <c r="VTY147" s="32"/>
      <c r="VTZ147" s="32"/>
      <c r="VUA147" s="31"/>
      <c r="VUB147" s="32"/>
      <c r="VUC147" s="32"/>
      <c r="VUD147" s="32"/>
      <c r="VUE147" s="32"/>
      <c r="VUF147" s="32"/>
      <c r="VUG147" s="32"/>
      <c r="VUH147" s="32"/>
      <c r="VUI147" s="32"/>
      <c r="VUJ147" s="32"/>
      <c r="VUK147" s="32"/>
      <c r="VUL147" s="32"/>
      <c r="VUM147" s="32"/>
      <c r="VUN147" s="32"/>
      <c r="VUO147" s="32"/>
      <c r="VUP147" s="32"/>
      <c r="VUQ147" s="32"/>
      <c r="VUR147" s="32"/>
      <c r="VUS147" s="32"/>
      <c r="VUT147" s="32"/>
      <c r="VUU147" s="32"/>
      <c r="VUV147" s="32"/>
      <c r="VUW147" s="32"/>
      <c r="VUX147" s="32"/>
      <c r="VUY147" s="32"/>
      <c r="VUZ147" s="32"/>
      <c r="VVA147" s="31"/>
      <c r="VVB147" s="32"/>
      <c r="VVC147" s="32"/>
      <c r="VVD147" s="32"/>
      <c r="VVE147" s="32"/>
      <c r="VVF147" s="32"/>
      <c r="VVG147" s="32"/>
      <c r="VVH147" s="32"/>
      <c r="VVI147" s="32"/>
      <c r="VVJ147" s="32"/>
      <c r="VVK147" s="32"/>
      <c r="VVL147" s="32"/>
      <c r="VVM147" s="32"/>
      <c r="VVN147" s="32"/>
      <c r="VVO147" s="32"/>
      <c r="VVP147" s="32"/>
      <c r="VVQ147" s="32"/>
      <c r="VVR147" s="32"/>
      <c r="VVS147" s="32"/>
      <c r="VVT147" s="32"/>
      <c r="VVU147" s="32"/>
      <c r="VVV147" s="32"/>
      <c r="VVW147" s="32"/>
      <c r="VVX147" s="32"/>
      <c r="VVY147" s="32"/>
      <c r="VVZ147" s="32"/>
      <c r="VWA147" s="31"/>
      <c r="VWB147" s="32"/>
      <c r="VWC147" s="32"/>
      <c r="VWD147" s="32"/>
      <c r="VWE147" s="32"/>
      <c r="VWF147" s="32"/>
      <c r="VWG147" s="32"/>
      <c r="VWH147" s="32"/>
      <c r="VWI147" s="32"/>
      <c r="VWJ147" s="32"/>
      <c r="VWK147" s="32"/>
      <c r="VWL147" s="32"/>
      <c r="VWM147" s="32"/>
      <c r="VWN147" s="32"/>
      <c r="VWO147" s="32"/>
      <c r="VWP147" s="32"/>
      <c r="VWQ147" s="32"/>
      <c r="VWR147" s="32"/>
      <c r="VWS147" s="32"/>
      <c r="VWT147" s="32"/>
      <c r="VWU147" s="32"/>
      <c r="VWV147" s="32"/>
      <c r="VWW147" s="32"/>
      <c r="VWX147" s="32"/>
      <c r="VWY147" s="32"/>
      <c r="VWZ147" s="32"/>
      <c r="VXA147" s="31"/>
      <c r="VXB147" s="32"/>
      <c r="VXC147" s="32"/>
      <c r="VXD147" s="32"/>
      <c r="VXE147" s="32"/>
      <c r="VXF147" s="32"/>
      <c r="VXG147" s="32"/>
      <c r="VXH147" s="32"/>
      <c r="VXI147" s="32"/>
      <c r="VXJ147" s="32"/>
      <c r="VXK147" s="32"/>
      <c r="VXL147" s="32"/>
      <c r="VXM147" s="32"/>
      <c r="VXN147" s="32"/>
      <c r="VXO147" s="32"/>
      <c r="VXP147" s="32"/>
      <c r="VXQ147" s="32"/>
      <c r="VXR147" s="32"/>
      <c r="VXS147" s="32"/>
      <c r="VXT147" s="32"/>
      <c r="VXU147" s="32"/>
      <c r="VXV147" s="32"/>
      <c r="VXW147" s="32"/>
      <c r="VXX147" s="32"/>
      <c r="VXY147" s="32"/>
      <c r="VXZ147" s="32"/>
      <c r="VYA147" s="31"/>
      <c r="VYB147" s="32"/>
      <c r="VYC147" s="32"/>
      <c r="VYD147" s="32"/>
      <c r="VYE147" s="32"/>
      <c r="VYF147" s="32"/>
      <c r="VYG147" s="32"/>
      <c r="VYH147" s="32"/>
      <c r="VYI147" s="32"/>
      <c r="VYJ147" s="32"/>
      <c r="VYK147" s="32"/>
      <c r="VYL147" s="32"/>
      <c r="VYM147" s="32"/>
      <c r="VYN147" s="32"/>
      <c r="VYO147" s="32"/>
      <c r="VYP147" s="32"/>
      <c r="VYQ147" s="32"/>
      <c r="VYR147" s="32"/>
      <c r="VYS147" s="32"/>
      <c r="VYT147" s="32"/>
      <c r="VYU147" s="32"/>
      <c r="VYV147" s="32"/>
      <c r="VYW147" s="32"/>
      <c r="VYX147" s="32"/>
      <c r="VYY147" s="32"/>
      <c r="VYZ147" s="32"/>
      <c r="VZA147" s="31"/>
      <c r="VZB147" s="32"/>
      <c r="VZC147" s="32"/>
      <c r="VZD147" s="32"/>
      <c r="VZE147" s="32"/>
      <c r="VZF147" s="32"/>
      <c r="VZG147" s="32"/>
      <c r="VZH147" s="32"/>
      <c r="VZI147" s="32"/>
      <c r="VZJ147" s="32"/>
      <c r="VZK147" s="32"/>
      <c r="VZL147" s="32"/>
      <c r="VZM147" s="32"/>
      <c r="VZN147" s="32"/>
      <c r="VZO147" s="32"/>
      <c r="VZP147" s="32"/>
      <c r="VZQ147" s="32"/>
      <c r="VZR147" s="32"/>
      <c r="VZS147" s="32"/>
      <c r="VZT147" s="32"/>
      <c r="VZU147" s="32"/>
      <c r="VZV147" s="32"/>
      <c r="VZW147" s="32"/>
      <c r="VZX147" s="32"/>
      <c r="VZY147" s="32"/>
      <c r="VZZ147" s="32"/>
      <c r="WAA147" s="31"/>
      <c r="WAB147" s="32"/>
      <c r="WAC147" s="32"/>
      <c r="WAD147" s="32"/>
      <c r="WAE147" s="32"/>
      <c r="WAF147" s="32"/>
      <c r="WAG147" s="32"/>
      <c r="WAH147" s="32"/>
      <c r="WAI147" s="32"/>
      <c r="WAJ147" s="32"/>
      <c r="WAK147" s="32"/>
      <c r="WAL147" s="32"/>
      <c r="WAM147" s="32"/>
      <c r="WAN147" s="32"/>
      <c r="WAO147" s="32"/>
      <c r="WAP147" s="32"/>
      <c r="WAQ147" s="32"/>
      <c r="WAR147" s="32"/>
      <c r="WAS147" s="32"/>
      <c r="WAT147" s="32"/>
      <c r="WAU147" s="32"/>
      <c r="WAV147" s="32"/>
      <c r="WAW147" s="32"/>
      <c r="WAX147" s="32"/>
      <c r="WAY147" s="32"/>
      <c r="WAZ147" s="32"/>
      <c r="WBA147" s="31"/>
      <c r="WBB147" s="32"/>
      <c r="WBC147" s="32"/>
      <c r="WBD147" s="32"/>
      <c r="WBE147" s="32"/>
      <c r="WBF147" s="32"/>
      <c r="WBG147" s="32"/>
      <c r="WBH147" s="32"/>
      <c r="WBI147" s="32"/>
      <c r="WBJ147" s="32"/>
      <c r="WBK147" s="32"/>
      <c r="WBL147" s="32"/>
      <c r="WBM147" s="32"/>
      <c r="WBN147" s="32"/>
      <c r="WBO147" s="32"/>
      <c r="WBP147" s="32"/>
      <c r="WBQ147" s="32"/>
      <c r="WBR147" s="32"/>
      <c r="WBS147" s="32"/>
      <c r="WBT147" s="32"/>
      <c r="WBU147" s="32"/>
      <c r="WBV147" s="32"/>
      <c r="WBW147" s="32"/>
      <c r="WBX147" s="32"/>
      <c r="WBY147" s="32"/>
      <c r="WBZ147" s="32"/>
      <c r="WCA147" s="31"/>
      <c r="WCB147" s="32"/>
      <c r="WCC147" s="32"/>
      <c r="WCD147" s="32"/>
      <c r="WCE147" s="32"/>
      <c r="WCF147" s="32"/>
      <c r="WCG147" s="32"/>
      <c r="WCH147" s="32"/>
      <c r="WCI147" s="32"/>
      <c r="WCJ147" s="32"/>
      <c r="WCK147" s="32"/>
      <c r="WCL147" s="32"/>
      <c r="WCM147" s="32"/>
      <c r="WCN147" s="32"/>
      <c r="WCO147" s="32"/>
      <c r="WCP147" s="32"/>
      <c r="WCQ147" s="32"/>
      <c r="WCR147" s="32"/>
      <c r="WCS147" s="32"/>
      <c r="WCT147" s="32"/>
      <c r="WCU147" s="32"/>
      <c r="WCV147" s="32"/>
      <c r="WCW147" s="32"/>
      <c r="WCX147" s="32"/>
      <c r="WCY147" s="32"/>
      <c r="WCZ147" s="32"/>
      <c r="WDA147" s="31"/>
      <c r="WDB147" s="32"/>
      <c r="WDC147" s="32"/>
      <c r="WDD147" s="32"/>
      <c r="WDE147" s="32"/>
      <c r="WDF147" s="32"/>
      <c r="WDG147" s="32"/>
      <c r="WDH147" s="32"/>
      <c r="WDI147" s="32"/>
      <c r="WDJ147" s="32"/>
      <c r="WDK147" s="32"/>
      <c r="WDL147" s="32"/>
      <c r="WDM147" s="32"/>
      <c r="WDN147" s="32"/>
      <c r="WDO147" s="32"/>
      <c r="WDP147" s="32"/>
      <c r="WDQ147" s="32"/>
      <c r="WDR147" s="32"/>
      <c r="WDS147" s="32"/>
      <c r="WDT147" s="32"/>
      <c r="WDU147" s="32"/>
      <c r="WDV147" s="32"/>
      <c r="WDW147" s="32"/>
      <c r="WDX147" s="32"/>
      <c r="WDY147" s="32"/>
      <c r="WDZ147" s="32"/>
      <c r="WEA147" s="31"/>
      <c r="WEB147" s="32"/>
      <c r="WEC147" s="32"/>
      <c r="WED147" s="32"/>
      <c r="WEE147" s="32"/>
      <c r="WEF147" s="32"/>
      <c r="WEG147" s="32"/>
      <c r="WEH147" s="32"/>
      <c r="WEI147" s="32"/>
      <c r="WEJ147" s="32"/>
      <c r="WEK147" s="32"/>
      <c r="WEL147" s="32"/>
      <c r="WEM147" s="32"/>
      <c r="WEN147" s="32"/>
      <c r="WEO147" s="32"/>
      <c r="WEP147" s="32"/>
      <c r="WEQ147" s="32"/>
      <c r="WER147" s="32"/>
      <c r="WES147" s="32"/>
      <c r="WET147" s="32"/>
      <c r="WEU147" s="32"/>
      <c r="WEV147" s="32"/>
      <c r="WEW147" s="32"/>
      <c r="WEX147" s="32"/>
      <c r="WEY147" s="32"/>
      <c r="WEZ147" s="32"/>
      <c r="WFA147" s="31"/>
      <c r="WFB147" s="32"/>
      <c r="WFC147" s="32"/>
      <c r="WFD147" s="32"/>
      <c r="WFE147" s="32"/>
      <c r="WFF147" s="32"/>
      <c r="WFG147" s="32"/>
      <c r="WFH147" s="32"/>
      <c r="WFI147" s="32"/>
      <c r="WFJ147" s="32"/>
      <c r="WFK147" s="32"/>
      <c r="WFL147" s="32"/>
      <c r="WFM147" s="32"/>
      <c r="WFN147" s="32"/>
      <c r="WFO147" s="32"/>
      <c r="WFP147" s="32"/>
      <c r="WFQ147" s="32"/>
      <c r="WFR147" s="32"/>
      <c r="WFS147" s="32"/>
      <c r="WFT147" s="32"/>
      <c r="WFU147" s="32"/>
      <c r="WFV147" s="32"/>
      <c r="WFW147" s="32"/>
      <c r="WFX147" s="32"/>
      <c r="WFY147" s="32"/>
      <c r="WFZ147" s="32"/>
      <c r="WGA147" s="31"/>
      <c r="WGB147" s="32"/>
      <c r="WGC147" s="32"/>
      <c r="WGD147" s="32"/>
      <c r="WGE147" s="32"/>
      <c r="WGF147" s="32"/>
      <c r="WGG147" s="32"/>
      <c r="WGH147" s="32"/>
      <c r="WGI147" s="32"/>
      <c r="WGJ147" s="32"/>
      <c r="WGK147" s="32"/>
      <c r="WGL147" s="32"/>
      <c r="WGM147" s="32"/>
      <c r="WGN147" s="32"/>
      <c r="WGO147" s="32"/>
      <c r="WGP147" s="32"/>
      <c r="WGQ147" s="32"/>
      <c r="WGR147" s="32"/>
      <c r="WGS147" s="32"/>
      <c r="WGT147" s="32"/>
      <c r="WGU147" s="32"/>
      <c r="WGV147" s="32"/>
      <c r="WGW147" s="32"/>
      <c r="WGX147" s="32"/>
      <c r="WGY147" s="32"/>
      <c r="WGZ147" s="32"/>
      <c r="WHA147" s="31"/>
      <c r="WHB147" s="32"/>
      <c r="WHC147" s="32"/>
      <c r="WHD147" s="32"/>
      <c r="WHE147" s="32"/>
      <c r="WHF147" s="32"/>
      <c r="WHG147" s="32"/>
      <c r="WHH147" s="32"/>
      <c r="WHI147" s="32"/>
      <c r="WHJ147" s="32"/>
      <c r="WHK147" s="32"/>
      <c r="WHL147" s="32"/>
      <c r="WHM147" s="32"/>
      <c r="WHN147" s="32"/>
      <c r="WHO147" s="32"/>
      <c r="WHP147" s="32"/>
      <c r="WHQ147" s="32"/>
      <c r="WHR147" s="32"/>
      <c r="WHS147" s="32"/>
      <c r="WHT147" s="32"/>
      <c r="WHU147" s="32"/>
      <c r="WHV147" s="32"/>
      <c r="WHW147" s="32"/>
      <c r="WHX147" s="32"/>
      <c r="WHY147" s="32"/>
      <c r="WHZ147" s="32"/>
      <c r="WIA147" s="31"/>
      <c r="WIB147" s="32"/>
      <c r="WIC147" s="32"/>
      <c r="WID147" s="32"/>
      <c r="WIE147" s="32"/>
      <c r="WIF147" s="32"/>
      <c r="WIG147" s="32"/>
      <c r="WIH147" s="32"/>
      <c r="WII147" s="32"/>
      <c r="WIJ147" s="32"/>
      <c r="WIK147" s="32"/>
      <c r="WIL147" s="32"/>
      <c r="WIM147" s="32"/>
      <c r="WIN147" s="32"/>
      <c r="WIO147" s="32"/>
      <c r="WIP147" s="32"/>
      <c r="WIQ147" s="32"/>
      <c r="WIR147" s="32"/>
      <c r="WIS147" s="32"/>
      <c r="WIT147" s="32"/>
      <c r="WIU147" s="32"/>
      <c r="WIV147" s="32"/>
      <c r="WIW147" s="32"/>
      <c r="WIX147" s="32"/>
      <c r="WIY147" s="32"/>
      <c r="WIZ147" s="32"/>
      <c r="WJA147" s="31"/>
      <c r="WJB147" s="32"/>
      <c r="WJC147" s="32"/>
      <c r="WJD147" s="32"/>
      <c r="WJE147" s="32"/>
      <c r="WJF147" s="32"/>
      <c r="WJG147" s="32"/>
      <c r="WJH147" s="32"/>
      <c r="WJI147" s="32"/>
      <c r="WJJ147" s="32"/>
      <c r="WJK147" s="32"/>
      <c r="WJL147" s="32"/>
      <c r="WJM147" s="32"/>
      <c r="WJN147" s="32"/>
      <c r="WJO147" s="32"/>
      <c r="WJP147" s="32"/>
      <c r="WJQ147" s="32"/>
      <c r="WJR147" s="32"/>
      <c r="WJS147" s="32"/>
      <c r="WJT147" s="32"/>
      <c r="WJU147" s="32"/>
      <c r="WJV147" s="32"/>
      <c r="WJW147" s="32"/>
      <c r="WJX147" s="32"/>
      <c r="WJY147" s="32"/>
      <c r="WJZ147" s="32"/>
      <c r="WKA147" s="31"/>
      <c r="WKB147" s="32"/>
      <c r="WKC147" s="32"/>
      <c r="WKD147" s="32"/>
      <c r="WKE147" s="32"/>
      <c r="WKF147" s="32"/>
      <c r="WKG147" s="32"/>
      <c r="WKH147" s="32"/>
      <c r="WKI147" s="32"/>
      <c r="WKJ147" s="32"/>
      <c r="WKK147" s="32"/>
      <c r="WKL147" s="32"/>
      <c r="WKM147" s="32"/>
      <c r="WKN147" s="32"/>
      <c r="WKO147" s="32"/>
      <c r="WKP147" s="32"/>
      <c r="WKQ147" s="32"/>
      <c r="WKR147" s="32"/>
      <c r="WKS147" s="32"/>
      <c r="WKT147" s="32"/>
      <c r="WKU147" s="32"/>
      <c r="WKV147" s="32"/>
      <c r="WKW147" s="32"/>
      <c r="WKX147" s="32"/>
      <c r="WKY147" s="32"/>
      <c r="WKZ147" s="32"/>
      <c r="WLA147" s="31"/>
      <c r="WLB147" s="32"/>
      <c r="WLC147" s="32"/>
      <c r="WLD147" s="32"/>
      <c r="WLE147" s="32"/>
      <c r="WLF147" s="32"/>
      <c r="WLG147" s="32"/>
      <c r="WLH147" s="32"/>
      <c r="WLI147" s="32"/>
      <c r="WLJ147" s="32"/>
      <c r="WLK147" s="32"/>
      <c r="WLL147" s="32"/>
      <c r="WLM147" s="32"/>
      <c r="WLN147" s="32"/>
      <c r="WLO147" s="32"/>
      <c r="WLP147" s="32"/>
      <c r="WLQ147" s="32"/>
      <c r="WLR147" s="32"/>
      <c r="WLS147" s="32"/>
      <c r="WLT147" s="32"/>
      <c r="WLU147" s="32"/>
      <c r="WLV147" s="32"/>
      <c r="WLW147" s="32"/>
      <c r="WLX147" s="32"/>
      <c r="WLY147" s="32"/>
      <c r="WLZ147" s="32"/>
      <c r="WMA147" s="31"/>
      <c r="WMB147" s="32"/>
      <c r="WMC147" s="32"/>
      <c r="WMD147" s="32"/>
      <c r="WME147" s="32"/>
      <c r="WMF147" s="32"/>
      <c r="WMG147" s="32"/>
      <c r="WMH147" s="32"/>
      <c r="WMI147" s="32"/>
      <c r="WMJ147" s="32"/>
      <c r="WMK147" s="32"/>
      <c r="WML147" s="32"/>
      <c r="WMM147" s="32"/>
      <c r="WMN147" s="32"/>
      <c r="WMO147" s="32"/>
      <c r="WMP147" s="32"/>
      <c r="WMQ147" s="32"/>
      <c r="WMR147" s="32"/>
      <c r="WMS147" s="32"/>
      <c r="WMT147" s="32"/>
      <c r="WMU147" s="32"/>
      <c r="WMV147" s="32"/>
      <c r="WMW147" s="32"/>
      <c r="WMX147" s="32"/>
      <c r="WMY147" s="32"/>
      <c r="WMZ147" s="32"/>
      <c r="WNA147" s="31"/>
      <c r="WNB147" s="32"/>
      <c r="WNC147" s="32"/>
      <c r="WND147" s="32"/>
      <c r="WNE147" s="32"/>
      <c r="WNF147" s="32"/>
      <c r="WNG147" s="32"/>
      <c r="WNH147" s="32"/>
      <c r="WNI147" s="32"/>
      <c r="WNJ147" s="32"/>
      <c r="WNK147" s="32"/>
      <c r="WNL147" s="32"/>
      <c r="WNM147" s="32"/>
      <c r="WNN147" s="32"/>
      <c r="WNO147" s="32"/>
      <c r="WNP147" s="32"/>
      <c r="WNQ147" s="32"/>
      <c r="WNR147" s="32"/>
      <c r="WNS147" s="32"/>
      <c r="WNT147" s="32"/>
      <c r="WNU147" s="32"/>
      <c r="WNV147" s="32"/>
      <c r="WNW147" s="32"/>
      <c r="WNX147" s="32"/>
      <c r="WNY147" s="32"/>
      <c r="WNZ147" s="32"/>
      <c r="WOA147" s="31"/>
      <c r="WOB147" s="32"/>
      <c r="WOC147" s="32"/>
      <c r="WOD147" s="32"/>
      <c r="WOE147" s="32"/>
      <c r="WOF147" s="32"/>
      <c r="WOG147" s="32"/>
      <c r="WOH147" s="32"/>
      <c r="WOI147" s="32"/>
      <c r="WOJ147" s="32"/>
      <c r="WOK147" s="32"/>
      <c r="WOL147" s="32"/>
      <c r="WOM147" s="32"/>
      <c r="WON147" s="32"/>
      <c r="WOO147" s="32"/>
      <c r="WOP147" s="32"/>
      <c r="WOQ147" s="32"/>
      <c r="WOR147" s="32"/>
      <c r="WOS147" s="32"/>
      <c r="WOT147" s="32"/>
      <c r="WOU147" s="32"/>
      <c r="WOV147" s="32"/>
      <c r="WOW147" s="32"/>
      <c r="WOX147" s="32"/>
      <c r="WOY147" s="32"/>
      <c r="WOZ147" s="32"/>
      <c r="WPA147" s="31"/>
      <c r="WPB147" s="32"/>
      <c r="WPC147" s="32"/>
      <c r="WPD147" s="32"/>
      <c r="WPE147" s="32"/>
      <c r="WPF147" s="32"/>
      <c r="WPG147" s="32"/>
      <c r="WPH147" s="32"/>
      <c r="WPI147" s="32"/>
      <c r="WPJ147" s="32"/>
      <c r="WPK147" s="32"/>
      <c r="WPL147" s="32"/>
      <c r="WPM147" s="32"/>
      <c r="WPN147" s="32"/>
      <c r="WPO147" s="32"/>
      <c r="WPP147" s="32"/>
      <c r="WPQ147" s="32"/>
      <c r="WPR147" s="32"/>
      <c r="WPS147" s="32"/>
      <c r="WPT147" s="32"/>
      <c r="WPU147" s="32"/>
      <c r="WPV147" s="32"/>
      <c r="WPW147" s="32"/>
      <c r="WPX147" s="32"/>
      <c r="WPY147" s="32"/>
      <c r="WPZ147" s="32"/>
      <c r="WQA147" s="31"/>
      <c r="WQB147" s="32"/>
      <c r="WQC147" s="32"/>
      <c r="WQD147" s="32"/>
      <c r="WQE147" s="32"/>
      <c r="WQF147" s="32"/>
      <c r="WQG147" s="32"/>
      <c r="WQH147" s="32"/>
      <c r="WQI147" s="32"/>
      <c r="WQJ147" s="32"/>
      <c r="WQK147" s="32"/>
      <c r="WQL147" s="32"/>
      <c r="WQM147" s="32"/>
      <c r="WQN147" s="32"/>
      <c r="WQO147" s="32"/>
      <c r="WQP147" s="32"/>
      <c r="WQQ147" s="32"/>
      <c r="WQR147" s="32"/>
      <c r="WQS147" s="32"/>
      <c r="WQT147" s="32"/>
      <c r="WQU147" s="32"/>
      <c r="WQV147" s="32"/>
      <c r="WQW147" s="32"/>
      <c r="WQX147" s="32"/>
      <c r="WQY147" s="32"/>
      <c r="WQZ147" s="32"/>
      <c r="WRA147" s="31"/>
      <c r="WRB147" s="32"/>
      <c r="WRC147" s="32"/>
      <c r="WRD147" s="32"/>
      <c r="WRE147" s="32"/>
      <c r="WRF147" s="32"/>
      <c r="WRG147" s="32"/>
      <c r="WRH147" s="32"/>
      <c r="WRI147" s="32"/>
      <c r="WRJ147" s="32"/>
      <c r="WRK147" s="32"/>
      <c r="WRL147" s="32"/>
      <c r="WRM147" s="32"/>
      <c r="WRN147" s="32"/>
      <c r="WRO147" s="32"/>
      <c r="WRP147" s="32"/>
      <c r="WRQ147" s="32"/>
      <c r="WRR147" s="32"/>
      <c r="WRS147" s="32"/>
      <c r="WRT147" s="32"/>
      <c r="WRU147" s="32"/>
      <c r="WRV147" s="32"/>
      <c r="WRW147" s="32"/>
      <c r="WRX147" s="32"/>
      <c r="WRY147" s="32"/>
      <c r="WRZ147" s="32"/>
      <c r="WSA147" s="31"/>
      <c r="WSB147" s="32"/>
      <c r="WSC147" s="32"/>
      <c r="WSD147" s="32"/>
      <c r="WSE147" s="32"/>
      <c r="WSF147" s="32"/>
      <c r="WSG147" s="32"/>
      <c r="WSH147" s="32"/>
      <c r="WSI147" s="32"/>
      <c r="WSJ147" s="32"/>
      <c r="WSK147" s="32"/>
      <c r="WSL147" s="32"/>
      <c r="WSM147" s="32"/>
      <c r="WSN147" s="32"/>
      <c r="WSO147" s="32"/>
      <c r="WSP147" s="32"/>
      <c r="WSQ147" s="32"/>
      <c r="WSR147" s="32"/>
      <c r="WSS147" s="32"/>
      <c r="WST147" s="32"/>
      <c r="WSU147" s="32"/>
      <c r="WSV147" s="32"/>
      <c r="WSW147" s="32"/>
      <c r="WSX147" s="32"/>
      <c r="WSY147" s="32"/>
      <c r="WSZ147" s="32"/>
      <c r="WTA147" s="31"/>
      <c r="WTB147" s="32"/>
      <c r="WTC147" s="32"/>
      <c r="WTD147" s="32"/>
      <c r="WTE147" s="32"/>
      <c r="WTF147" s="32"/>
      <c r="WTG147" s="32"/>
      <c r="WTH147" s="32"/>
      <c r="WTI147" s="32"/>
      <c r="WTJ147" s="32"/>
      <c r="WTK147" s="32"/>
      <c r="WTL147" s="32"/>
      <c r="WTM147" s="32"/>
      <c r="WTN147" s="32"/>
      <c r="WTO147" s="32"/>
      <c r="WTP147" s="32"/>
      <c r="WTQ147" s="32"/>
      <c r="WTR147" s="32"/>
      <c r="WTS147" s="32"/>
      <c r="WTT147" s="32"/>
      <c r="WTU147" s="32"/>
      <c r="WTV147" s="32"/>
      <c r="WTW147" s="32"/>
      <c r="WTX147" s="32"/>
      <c r="WTY147" s="32"/>
      <c r="WTZ147" s="32"/>
      <c r="WUA147" s="31"/>
      <c r="WUB147" s="32"/>
      <c r="WUC147" s="32"/>
      <c r="WUD147" s="32"/>
      <c r="WUE147" s="32"/>
      <c r="WUF147" s="32"/>
      <c r="WUG147" s="32"/>
      <c r="WUH147" s="32"/>
      <c r="WUI147" s="32"/>
      <c r="WUJ147" s="32"/>
      <c r="WUK147" s="32"/>
      <c r="WUL147" s="32"/>
      <c r="WUM147" s="32"/>
      <c r="WUN147" s="32"/>
      <c r="WUO147" s="32"/>
      <c r="WUP147" s="32"/>
      <c r="WUQ147" s="32"/>
      <c r="WUR147" s="32"/>
      <c r="WUS147" s="32"/>
      <c r="WUT147" s="32"/>
      <c r="WUU147" s="32"/>
      <c r="WUV147" s="32"/>
      <c r="WUW147" s="32"/>
      <c r="WUX147" s="32"/>
      <c r="WUY147" s="32"/>
      <c r="WUZ147" s="32"/>
      <c r="WVA147" s="31"/>
      <c r="WVB147" s="32"/>
      <c r="WVC147" s="32"/>
      <c r="WVD147" s="32"/>
      <c r="WVE147" s="32"/>
      <c r="WVF147" s="32"/>
      <c r="WVG147" s="32"/>
      <c r="WVH147" s="32"/>
      <c r="WVI147" s="32"/>
      <c r="WVJ147" s="32"/>
      <c r="WVK147" s="32"/>
      <c r="WVL147" s="32"/>
      <c r="WVM147" s="32"/>
      <c r="WVN147" s="32"/>
      <c r="WVO147" s="32"/>
      <c r="WVP147" s="32"/>
      <c r="WVQ147" s="32"/>
      <c r="WVR147" s="32"/>
      <c r="WVS147" s="32"/>
      <c r="WVT147" s="32"/>
      <c r="WVU147" s="32"/>
      <c r="WVV147" s="32"/>
      <c r="WVW147" s="32"/>
      <c r="WVX147" s="32"/>
      <c r="WVY147" s="32"/>
      <c r="WVZ147" s="32"/>
      <c r="WWA147" s="31"/>
      <c r="WWB147" s="32"/>
      <c r="WWC147" s="32"/>
      <c r="WWD147" s="32"/>
      <c r="WWE147" s="32"/>
      <c r="WWF147" s="32"/>
      <c r="WWG147" s="32"/>
      <c r="WWH147" s="32"/>
      <c r="WWI147" s="32"/>
      <c r="WWJ147" s="32"/>
      <c r="WWK147" s="32"/>
      <c r="WWL147" s="32"/>
      <c r="WWM147" s="32"/>
      <c r="WWN147" s="32"/>
      <c r="WWO147" s="32"/>
      <c r="WWP147" s="32"/>
      <c r="WWQ147" s="32"/>
      <c r="WWR147" s="32"/>
      <c r="WWS147" s="32"/>
      <c r="WWT147" s="32"/>
      <c r="WWU147" s="32"/>
      <c r="WWV147" s="32"/>
      <c r="WWW147" s="32"/>
      <c r="WWX147" s="32"/>
      <c r="WWY147" s="32"/>
      <c r="WWZ147" s="32"/>
      <c r="WXA147" s="31"/>
      <c r="WXB147" s="32"/>
      <c r="WXC147" s="32"/>
      <c r="WXD147" s="32"/>
      <c r="WXE147" s="32"/>
      <c r="WXF147" s="32"/>
      <c r="WXG147" s="32"/>
      <c r="WXH147" s="32"/>
      <c r="WXI147" s="32"/>
      <c r="WXJ147" s="32"/>
      <c r="WXK147" s="32"/>
      <c r="WXL147" s="32"/>
      <c r="WXM147" s="32"/>
      <c r="WXN147" s="32"/>
      <c r="WXO147" s="32"/>
      <c r="WXP147" s="32"/>
      <c r="WXQ147" s="32"/>
      <c r="WXR147" s="32"/>
      <c r="WXS147" s="32"/>
      <c r="WXT147" s="32"/>
      <c r="WXU147" s="32"/>
      <c r="WXV147" s="32"/>
      <c r="WXW147" s="32"/>
      <c r="WXX147" s="32"/>
      <c r="WXY147" s="32"/>
      <c r="WXZ147" s="32"/>
      <c r="WYA147" s="31"/>
      <c r="WYB147" s="32"/>
      <c r="WYC147" s="32"/>
      <c r="WYD147" s="32"/>
      <c r="WYE147" s="32"/>
      <c r="WYF147" s="32"/>
      <c r="WYG147" s="32"/>
      <c r="WYH147" s="32"/>
      <c r="WYI147" s="32"/>
      <c r="WYJ147" s="32"/>
      <c r="WYK147" s="32"/>
      <c r="WYL147" s="32"/>
      <c r="WYM147" s="32"/>
      <c r="WYN147" s="32"/>
      <c r="WYO147" s="32"/>
      <c r="WYP147" s="32"/>
      <c r="WYQ147" s="32"/>
      <c r="WYR147" s="32"/>
      <c r="WYS147" s="32"/>
      <c r="WYT147" s="32"/>
      <c r="WYU147" s="32"/>
      <c r="WYV147" s="32"/>
      <c r="WYW147" s="32"/>
      <c r="WYX147" s="32"/>
      <c r="WYY147" s="32"/>
      <c r="WYZ147" s="32"/>
      <c r="WZA147" s="31"/>
      <c r="WZB147" s="32"/>
      <c r="WZC147" s="32"/>
      <c r="WZD147" s="32"/>
      <c r="WZE147" s="32"/>
      <c r="WZF147" s="32"/>
      <c r="WZG147" s="32"/>
      <c r="WZH147" s="32"/>
      <c r="WZI147" s="32"/>
      <c r="WZJ147" s="32"/>
      <c r="WZK147" s="32"/>
      <c r="WZL147" s="32"/>
      <c r="WZM147" s="32"/>
      <c r="WZN147" s="32"/>
      <c r="WZO147" s="32"/>
      <c r="WZP147" s="32"/>
      <c r="WZQ147" s="32"/>
      <c r="WZR147" s="32"/>
      <c r="WZS147" s="32"/>
      <c r="WZT147" s="32"/>
      <c r="WZU147" s="32"/>
      <c r="WZV147" s="32"/>
      <c r="WZW147" s="32"/>
      <c r="WZX147" s="32"/>
      <c r="WZY147" s="32"/>
      <c r="WZZ147" s="32"/>
      <c r="XAA147" s="31"/>
      <c r="XAB147" s="32"/>
      <c r="XAC147" s="32"/>
      <c r="XAD147" s="32"/>
      <c r="XAE147" s="32"/>
      <c r="XAF147" s="32"/>
      <c r="XAG147" s="32"/>
      <c r="XAH147" s="32"/>
      <c r="XAI147" s="32"/>
      <c r="XAJ147" s="32"/>
      <c r="XAK147" s="32"/>
      <c r="XAL147" s="32"/>
      <c r="XAM147" s="32"/>
      <c r="XAN147" s="32"/>
      <c r="XAO147" s="32"/>
      <c r="XAP147" s="32"/>
      <c r="XAQ147" s="32"/>
      <c r="XAR147" s="32"/>
      <c r="XAS147" s="32"/>
      <c r="XAT147" s="32"/>
      <c r="XAU147" s="32"/>
      <c r="XAV147" s="32"/>
      <c r="XAW147" s="32"/>
      <c r="XAX147" s="32"/>
      <c r="XAY147" s="32"/>
      <c r="XAZ147" s="32"/>
      <c r="XBA147" s="31"/>
      <c r="XBB147" s="32"/>
      <c r="XBC147" s="32"/>
      <c r="XBD147" s="32"/>
      <c r="XBE147" s="32"/>
      <c r="XBF147" s="32"/>
      <c r="XBG147" s="32"/>
      <c r="XBH147" s="32"/>
      <c r="XBI147" s="32"/>
      <c r="XBJ147" s="32"/>
      <c r="XBK147" s="32"/>
      <c r="XBL147" s="32"/>
      <c r="XBM147" s="32"/>
      <c r="XBN147" s="32"/>
      <c r="XBO147" s="32"/>
      <c r="XBP147" s="32"/>
      <c r="XBQ147" s="32"/>
      <c r="XBR147" s="32"/>
      <c r="XBS147" s="32"/>
      <c r="XBT147" s="32"/>
      <c r="XBU147" s="32"/>
      <c r="XBV147" s="32"/>
      <c r="XBW147" s="32"/>
      <c r="XBX147" s="32"/>
      <c r="XBY147" s="32"/>
      <c r="XBZ147" s="32"/>
      <c r="XCA147" s="31"/>
      <c r="XCB147" s="32"/>
      <c r="XCC147" s="32"/>
      <c r="XCD147" s="32"/>
      <c r="XCE147" s="32"/>
      <c r="XCF147" s="32"/>
      <c r="XCG147" s="32"/>
      <c r="XCH147" s="32"/>
      <c r="XCI147" s="32"/>
      <c r="XCJ147" s="32"/>
      <c r="XCK147" s="32"/>
      <c r="XCL147" s="32"/>
      <c r="XCM147" s="32"/>
      <c r="XCN147" s="32"/>
      <c r="XCO147" s="32"/>
      <c r="XCP147" s="32"/>
      <c r="XCQ147" s="32"/>
      <c r="XCR147" s="32"/>
      <c r="XCS147" s="32"/>
      <c r="XCT147" s="32"/>
      <c r="XCU147" s="32"/>
      <c r="XCV147" s="32"/>
      <c r="XCW147" s="32"/>
      <c r="XCX147" s="32"/>
      <c r="XCY147" s="32"/>
      <c r="XCZ147" s="32"/>
      <c r="XDA147" s="31"/>
      <c r="XDB147" s="32"/>
      <c r="XDC147" s="32"/>
      <c r="XDD147" s="32"/>
      <c r="XDE147" s="32"/>
      <c r="XDF147" s="32"/>
      <c r="XDG147" s="32"/>
      <c r="XDH147" s="32"/>
      <c r="XDI147" s="32"/>
      <c r="XDJ147" s="32"/>
      <c r="XDK147" s="32"/>
      <c r="XDL147" s="32"/>
      <c r="XDM147" s="32"/>
      <c r="XDN147" s="32"/>
      <c r="XDO147" s="32"/>
      <c r="XDP147" s="32"/>
      <c r="XDQ147" s="32"/>
      <c r="XDR147" s="32"/>
      <c r="XDS147" s="32"/>
      <c r="XDT147" s="32"/>
      <c r="XDU147" s="32"/>
      <c r="XDV147" s="32"/>
      <c r="XDW147" s="32"/>
      <c r="XDX147" s="32"/>
      <c r="XDY147" s="32"/>
      <c r="XDZ147" s="32"/>
      <c r="XEA147" s="31"/>
      <c r="XEB147" s="32"/>
      <c r="XEC147" s="32"/>
      <c r="XED147" s="32"/>
      <c r="XEE147" s="32"/>
      <c r="XEF147" s="32"/>
      <c r="XEG147" s="32"/>
      <c r="XEH147" s="32"/>
      <c r="XEI147" s="32"/>
      <c r="XEJ147" s="32"/>
      <c r="XEK147" s="32"/>
      <c r="XEL147" s="32"/>
      <c r="XEM147" s="32"/>
      <c r="XEN147" s="32"/>
      <c r="XEO147" s="32"/>
      <c r="XEP147" s="32"/>
      <c r="XEQ147" s="32"/>
      <c r="XER147" s="32"/>
      <c r="XES147" s="32"/>
      <c r="XET147" s="32"/>
      <c r="XEU147" s="32"/>
      <c r="XEV147" s="32"/>
      <c r="XEW147" s="32"/>
      <c r="XEX147" s="32"/>
      <c r="XEY147" s="32"/>
      <c r="XEZ147" s="32"/>
      <c r="XFA147" s="31"/>
      <c r="XFB147" s="32"/>
      <c r="XFC147" s="32"/>
      <c r="XFD147" s="32"/>
    </row>
    <row r="148" spans="1:16384" s="31" customFormat="1" x14ac:dyDescent="0.25">
      <c r="A148" s="4"/>
      <c r="B148" s="210"/>
      <c r="C148" s="210"/>
      <c r="D148" s="210"/>
      <c r="E148" s="210"/>
      <c r="F148" s="210"/>
      <c r="G148" s="210"/>
      <c r="H148" s="210"/>
      <c r="I148" s="210"/>
      <c r="J148" s="210"/>
      <c r="K148" s="210"/>
      <c r="L148" s="210"/>
      <c r="M148" s="210"/>
      <c r="N148" s="210"/>
      <c r="O148" s="210"/>
      <c r="P148" s="210"/>
      <c r="Q148" s="210"/>
      <c r="R148" s="210"/>
      <c r="S148" s="210"/>
      <c r="T148" s="210"/>
      <c r="U148" s="210"/>
      <c r="V148" s="210"/>
      <c r="W148" s="210"/>
      <c r="X148" s="210"/>
      <c r="Y148" s="210"/>
      <c r="Z148" s="210"/>
      <c r="AA148" s="211"/>
      <c r="AB148" s="211"/>
    </row>
    <row r="149" spans="1:16384" s="31" customFormat="1" x14ac:dyDescent="0.25">
      <c r="A149" s="33" t="s">
        <v>5</v>
      </c>
      <c r="B149" s="302">
        <f t="shared" ref="B149:AB149" si="77">B106/$C$6</f>
        <v>-2772.8080622995876</v>
      </c>
      <c r="C149" s="302">
        <f t="shared" si="77"/>
        <v>-8495.4264009772487</v>
      </c>
      <c r="D149" s="302">
        <f t="shared" si="77"/>
        <v>-8495.4264009772487</v>
      </c>
      <c r="E149" s="302">
        <f t="shared" si="77"/>
        <v>-12083.58260803176</v>
      </c>
      <c r="F149" s="302">
        <f t="shared" si="77"/>
        <v>-13948.087876011605</v>
      </c>
      <c r="G149" s="302">
        <f t="shared" si="77"/>
        <v>-9310.7745457321726</v>
      </c>
      <c r="H149" s="302">
        <f t="shared" si="77"/>
        <v>-12898.930752786684</v>
      </c>
      <c r="I149" s="302">
        <f t="shared" si="77"/>
        <v>-13948.087876011605</v>
      </c>
      <c r="J149" s="302">
        <f t="shared" si="77"/>
        <v>-9310.7745457321726</v>
      </c>
      <c r="K149" s="302">
        <f t="shared" si="77"/>
        <v>-12898.930752786684</v>
      </c>
      <c r="L149" s="302">
        <f t="shared" si="77"/>
        <v>-8598.1950679493038</v>
      </c>
      <c r="M149" s="302">
        <f t="shared" si="77"/>
        <v>1358.5497785921521</v>
      </c>
      <c r="N149" s="302">
        <f t="shared" si="77"/>
        <v>2071.1292563750198</v>
      </c>
      <c r="O149" s="302">
        <f t="shared" si="77"/>
        <v>10978.716979691557</v>
      </c>
      <c r="P149" s="302">
        <f t="shared" si="77"/>
        <v>10978.716979691557</v>
      </c>
      <c r="Q149" s="302">
        <f t="shared" si="77"/>
        <v>10978.716979691557</v>
      </c>
      <c r="R149" s="302">
        <f t="shared" si="77"/>
        <v>10978.716979691557</v>
      </c>
      <c r="S149" s="302">
        <f t="shared" si="77"/>
        <v>10978.716979691557</v>
      </c>
      <c r="T149" s="302">
        <f t="shared" si="77"/>
        <v>10978.716979691557</v>
      </c>
      <c r="U149" s="302">
        <f t="shared" si="77"/>
        <v>10978.716979691557</v>
      </c>
      <c r="V149" s="302">
        <f t="shared" si="77"/>
        <v>10978.716979691557</v>
      </c>
      <c r="W149" s="302">
        <f t="shared" si="77"/>
        <v>10978.716979691557</v>
      </c>
      <c r="X149" s="302">
        <f t="shared" si="77"/>
        <v>10978.716979691557</v>
      </c>
      <c r="Y149" s="302">
        <f t="shared" si="77"/>
        <v>16524.333104290734</v>
      </c>
      <c r="Z149" s="302">
        <f t="shared" si="77"/>
        <v>15099.174148724995</v>
      </c>
      <c r="AA149" s="302">
        <f t="shared" si="77"/>
        <v>32079.331195602346</v>
      </c>
      <c r="AB149" s="227">
        <f t="shared" si="77"/>
        <v>844.19292620006183</v>
      </c>
      <c r="AC149" s="216"/>
    </row>
    <row r="150" spans="1:16384" s="31" customFormat="1" x14ac:dyDescent="0.25">
      <c r="A150" s="33" t="s">
        <v>14</v>
      </c>
      <c r="B150" s="296">
        <f>AA149/AA139</f>
        <v>0.61578947368420989</v>
      </c>
      <c r="C150" s="296"/>
      <c r="D150" s="296"/>
      <c r="E150" s="297"/>
      <c r="F150" s="298"/>
      <c r="G150" s="298"/>
      <c r="H150" s="298"/>
      <c r="I150" s="298"/>
      <c r="J150" s="298"/>
      <c r="K150" s="298"/>
      <c r="L150" s="298"/>
      <c r="M150" s="298"/>
      <c r="N150" s="298"/>
      <c r="O150" s="298"/>
      <c r="P150" s="298"/>
      <c r="Q150" s="298"/>
      <c r="R150" s="298"/>
      <c r="S150" s="298"/>
      <c r="T150" s="298"/>
      <c r="U150" s="298"/>
      <c r="V150" s="298"/>
      <c r="W150" s="298"/>
      <c r="X150" s="298"/>
      <c r="Y150" s="298"/>
      <c r="Z150" s="298"/>
      <c r="AA150" s="297"/>
      <c r="AB150" s="202"/>
    </row>
    <row r="151" spans="1:16384" x14ac:dyDescent="0.25">
      <c r="B151" s="214"/>
      <c r="C151" s="215"/>
      <c r="D151" s="215"/>
      <c r="E151" s="215"/>
      <c r="F151" s="215"/>
      <c r="G151" s="215"/>
      <c r="H151" s="215"/>
      <c r="I151" s="215"/>
      <c r="J151" s="215"/>
      <c r="K151" s="215"/>
      <c r="L151" s="215"/>
      <c r="M151" s="215"/>
      <c r="N151" s="215"/>
      <c r="O151" s="215"/>
      <c r="P151" s="215"/>
      <c r="Q151" s="215"/>
      <c r="R151" s="215"/>
      <c r="S151" s="215"/>
      <c r="T151" s="215"/>
      <c r="U151" s="215"/>
      <c r="V151" s="215"/>
      <c r="W151" s="215"/>
      <c r="X151" s="215"/>
      <c r="Y151" s="215"/>
      <c r="Z151" s="215"/>
      <c r="AA151" s="200"/>
      <c r="AB151" s="200"/>
    </row>
    <row r="152" spans="1:16384" s="31" customFormat="1" x14ac:dyDescent="0.25">
      <c r="A152" s="33" t="s">
        <v>16</v>
      </c>
      <c r="B152" s="302">
        <f t="shared" ref="B152:AB152" si="78">B109/$C$6</f>
        <v>-2772.8080622995876</v>
      </c>
      <c r="C152" s="302">
        <f t="shared" si="78"/>
        <v>-11268.234463276838</v>
      </c>
      <c r="D152" s="302">
        <f t="shared" si="78"/>
        <v>-19763.660864254089</v>
      </c>
      <c r="E152" s="302">
        <f t="shared" si="78"/>
        <v>-31847.243472285845</v>
      </c>
      <c r="F152" s="302">
        <f t="shared" si="78"/>
        <v>-45795.331348297448</v>
      </c>
      <c r="G152" s="302">
        <f t="shared" si="78"/>
        <v>-55106.105894029621</v>
      </c>
      <c r="H152" s="302">
        <f t="shared" si="78"/>
        <v>-68005.036646816312</v>
      </c>
      <c r="I152" s="302">
        <f t="shared" si="78"/>
        <v>-81953.124522827915</v>
      </c>
      <c r="J152" s="302">
        <f t="shared" si="78"/>
        <v>-91263.899068560087</v>
      </c>
      <c r="K152" s="302">
        <f t="shared" si="78"/>
        <v>-104162.82982134678</v>
      </c>
      <c r="L152" s="302">
        <f t="shared" si="78"/>
        <v>-112761.0248892961</v>
      </c>
      <c r="M152" s="302">
        <f t="shared" si="78"/>
        <v>-111402.47511070395</v>
      </c>
      <c r="N152" s="302">
        <f t="shared" si="78"/>
        <v>-109331.34585432893</v>
      </c>
      <c r="O152" s="302">
        <f t="shared" si="78"/>
        <v>-98352.628874637376</v>
      </c>
      <c r="P152" s="302">
        <f t="shared" si="78"/>
        <v>-87373.911894945835</v>
      </c>
      <c r="Q152" s="302">
        <f t="shared" si="78"/>
        <v>-76395.19491525428</v>
      </c>
      <c r="R152" s="302">
        <f t="shared" si="78"/>
        <v>-65416.477935562725</v>
      </c>
      <c r="S152" s="302">
        <f t="shared" si="78"/>
        <v>-54437.76095587117</v>
      </c>
      <c r="T152" s="302">
        <f t="shared" si="78"/>
        <v>-43459.043976179608</v>
      </c>
      <c r="U152" s="302">
        <f t="shared" si="78"/>
        <v>-32480.326996488053</v>
      </c>
      <c r="V152" s="302">
        <f t="shared" si="78"/>
        <v>-21501.610016796494</v>
      </c>
      <c r="W152" s="302">
        <f t="shared" si="78"/>
        <v>-10522.893037104937</v>
      </c>
      <c r="X152" s="302">
        <f t="shared" si="78"/>
        <v>455.82394258661918</v>
      </c>
      <c r="Y152" s="302">
        <f t="shared" si="78"/>
        <v>16980.157046877353</v>
      </c>
      <c r="Z152" s="302">
        <f t="shared" si="78"/>
        <v>32079.331195602346</v>
      </c>
      <c r="AA152" s="302">
        <f t="shared" si="78"/>
        <v>32079.331195602346</v>
      </c>
      <c r="AB152" s="227">
        <f t="shared" si="78"/>
        <v>844.19292620006183</v>
      </c>
      <c r="AC152" s="216"/>
    </row>
    <row r="153" spans="1:16384" s="31" customFormat="1" x14ac:dyDescent="0.25">
      <c r="A153" s="33" t="s">
        <v>17</v>
      </c>
      <c r="B153" s="302">
        <f>B110/$C$6</f>
        <v>112761.0248892961</v>
      </c>
      <c r="C153" s="302"/>
      <c r="D153" s="302"/>
      <c r="E153" s="302"/>
      <c r="F153" s="302"/>
      <c r="G153" s="302"/>
      <c r="H153" s="302"/>
      <c r="I153" s="302"/>
      <c r="J153" s="302"/>
      <c r="K153" s="302"/>
      <c r="L153" s="302"/>
      <c r="M153" s="302"/>
      <c r="N153" s="302"/>
      <c r="O153" s="302"/>
      <c r="P153" s="302"/>
      <c r="Q153" s="302"/>
      <c r="R153" s="302"/>
      <c r="S153" s="302"/>
      <c r="T153" s="302"/>
      <c r="U153" s="302"/>
      <c r="V153" s="302"/>
      <c r="W153" s="302"/>
      <c r="X153" s="302"/>
      <c r="Y153" s="302"/>
      <c r="Z153" s="302"/>
      <c r="AA153" s="302"/>
      <c r="AB153" s="227"/>
    </row>
    <row r="154" spans="1:16384" x14ac:dyDescent="0.25">
      <c r="B154" s="181"/>
    </row>
    <row r="157" spans="1:16384" s="31" customFormat="1" x14ac:dyDescent="0.25">
      <c r="A157" s="303" t="s">
        <v>249</v>
      </c>
      <c r="B157" s="305">
        <f>B131+B132+B133+B134+B135+B136</f>
        <v>274.18231791113146</v>
      </c>
      <c r="C157" s="305">
        <f t="shared" ref="C157:Z157" si="79">C131+C132+C133+C134+C135+C136</f>
        <v>959.63811268896006</v>
      </c>
      <c r="D157" s="305">
        <f t="shared" si="79"/>
        <v>959.63811268896006</v>
      </c>
      <c r="E157" s="305">
        <f t="shared" si="79"/>
        <v>1439.4571690334401</v>
      </c>
      <c r="F157" s="305">
        <f t="shared" si="79"/>
        <v>1850.7306459001375</v>
      </c>
      <c r="G157" s="305">
        <f t="shared" si="79"/>
        <v>1165.2748511223087</v>
      </c>
      <c r="H157" s="305">
        <f t="shared" si="79"/>
        <v>1645.0939074667888</v>
      </c>
      <c r="I157" s="305">
        <f t="shared" si="79"/>
        <v>1850.7306459001375</v>
      </c>
      <c r="J157" s="305">
        <f t="shared" si="79"/>
        <v>1165.2748511223087</v>
      </c>
      <c r="K157" s="305">
        <f t="shared" si="79"/>
        <v>1645.0939074667888</v>
      </c>
      <c r="L157" s="305">
        <f t="shared" si="79"/>
        <v>1850.7306459001375</v>
      </c>
      <c r="M157" s="305">
        <f t="shared" si="79"/>
        <v>1645.0939074667888</v>
      </c>
      <c r="N157" s="305">
        <f t="shared" si="79"/>
        <v>2330.5497022446175</v>
      </c>
      <c r="O157" s="305">
        <f t="shared" si="79"/>
        <v>2330.5497022446175</v>
      </c>
      <c r="P157" s="305">
        <f t="shared" si="79"/>
        <v>2330.5497022446175</v>
      </c>
      <c r="Q157" s="305">
        <f t="shared" si="79"/>
        <v>2330.5497022446175</v>
      </c>
      <c r="R157" s="305">
        <f t="shared" si="79"/>
        <v>2330.5497022446175</v>
      </c>
      <c r="S157" s="305">
        <f t="shared" si="79"/>
        <v>2330.5497022446175</v>
      </c>
      <c r="T157" s="305">
        <f t="shared" si="79"/>
        <v>2330.5497022446175</v>
      </c>
      <c r="U157" s="305">
        <f t="shared" si="79"/>
        <v>2330.5497022446175</v>
      </c>
      <c r="V157" s="305">
        <f t="shared" si="79"/>
        <v>2330.5497022446175</v>
      </c>
      <c r="W157" s="305">
        <f t="shared" si="79"/>
        <v>2330.5497022446175</v>
      </c>
      <c r="X157" s="305">
        <f t="shared" si="79"/>
        <v>2330.5497022446175</v>
      </c>
      <c r="Y157" s="305">
        <f t="shared" si="79"/>
        <v>1782.1850664223543</v>
      </c>
      <c r="Z157" s="305">
        <f t="shared" si="79"/>
        <v>411.27347686669719</v>
      </c>
      <c r="AA157" s="305">
        <f>SUM(B157:Z157)</f>
        <v>44280.44434264773</v>
      </c>
      <c r="AB157" s="227">
        <f>AA157/($AA$49+$AA$56)</f>
        <v>1165.2748511223087</v>
      </c>
      <c r="AC157" s="216"/>
    </row>
    <row r="159" spans="1:16384" x14ac:dyDescent="0.25">
      <c r="A159" s="303" t="s">
        <v>250</v>
      </c>
      <c r="B159" s="305">
        <f>B137</f>
        <v>0</v>
      </c>
      <c r="C159" s="305">
        <f t="shared" ref="C159:AA159" si="80">C137</f>
        <v>205.6367384333486</v>
      </c>
      <c r="D159" s="305">
        <f t="shared" si="80"/>
        <v>205.6367384333486</v>
      </c>
      <c r="E159" s="305">
        <f t="shared" si="80"/>
        <v>205.6367384333486</v>
      </c>
      <c r="F159" s="305">
        <f t="shared" si="80"/>
        <v>411.27347686669719</v>
      </c>
      <c r="G159" s="305">
        <f t="shared" si="80"/>
        <v>205.6367384333486</v>
      </c>
      <c r="H159" s="305">
        <f t="shared" si="80"/>
        <v>205.6367384333486</v>
      </c>
      <c r="I159" s="305">
        <f t="shared" si="80"/>
        <v>411.27347686669719</v>
      </c>
      <c r="J159" s="305">
        <f t="shared" si="80"/>
        <v>205.6367384333486</v>
      </c>
      <c r="K159" s="305">
        <f t="shared" si="80"/>
        <v>205.6367384333486</v>
      </c>
      <c r="L159" s="305">
        <f t="shared" si="80"/>
        <v>411.27347686669719</v>
      </c>
      <c r="M159" s="305">
        <f t="shared" si="80"/>
        <v>205.6367384333486</v>
      </c>
      <c r="N159" s="305">
        <f t="shared" si="80"/>
        <v>411.27347686669719</v>
      </c>
      <c r="O159" s="305">
        <f t="shared" si="80"/>
        <v>411.27347686669719</v>
      </c>
      <c r="P159" s="305">
        <f t="shared" si="80"/>
        <v>411.27347686669719</v>
      </c>
      <c r="Q159" s="305">
        <f t="shared" si="80"/>
        <v>411.27347686669719</v>
      </c>
      <c r="R159" s="305">
        <f t="shared" si="80"/>
        <v>411.27347686669719</v>
      </c>
      <c r="S159" s="305">
        <f t="shared" si="80"/>
        <v>411.27347686669719</v>
      </c>
      <c r="T159" s="305">
        <f t="shared" si="80"/>
        <v>411.27347686669719</v>
      </c>
      <c r="U159" s="305">
        <f t="shared" si="80"/>
        <v>411.27347686669719</v>
      </c>
      <c r="V159" s="305">
        <f t="shared" si="80"/>
        <v>411.27347686669719</v>
      </c>
      <c r="W159" s="305">
        <f t="shared" si="80"/>
        <v>411.27347686669719</v>
      </c>
      <c r="X159" s="305">
        <f t="shared" si="80"/>
        <v>411.27347686669719</v>
      </c>
      <c r="Y159" s="305">
        <f t="shared" si="80"/>
        <v>411.27347686669719</v>
      </c>
      <c r="Z159" s="305">
        <f t="shared" si="80"/>
        <v>0</v>
      </c>
      <c r="AA159" s="305">
        <f t="shared" si="80"/>
        <v>7814.1960604672468</v>
      </c>
      <c r="AB159" s="227">
        <f>AA159/($AA$49+$AA$56)</f>
        <v>205.6367384333486</v>
      </c>
    </row>
    <row r="175" spans="1:5" ht="30" x14ac:dyDescent="0.25">
      <c r="A175" s="33" t="s">
        <v>20</v>
      </c>
      <c r="B175" s="34" t="s">
        <v>244</v>
      </c>
      <c r="C175" s="34" t="s">
        <v>18</v>
      </c>
      <c r="D175" s="34" t="s">
        <v>245</v>
      </c>
      <c r="E175" s="34" t="s">
        <v>19</v>
      </c>
    </row>
    <row r="176" spans="1:5" x14ac:dyDescent="0.25">
      <c r="A176" s="226" t="s">
        <v>243</v>
      </c>
      <c r="B176" s="221">
        <f>D176/($AA$49+$AA$56)</f>
        <v>16459850</v>
      </c>
      <c r="C176" s="224">
        <f>B176/$C$6</f>
        <v>7540.0137425561152</v>
      </c>
      <c r="D176" s="221">
        <f>SUM(D177:D182)</f>
        <v>625474300</v>
      </c>
      <c r="E176" s="224">
        <f>D176/$C$6</f>
        <v>286520.52221713238</v>
      </c>
    </row>
    <row r="177" spans="1:5" x14ac:dyDescent="0.25">
      <c r="A177" s="218" t="s">
        <v>211</v>
      </c>
      <c r="B177" s="220">
        <f t="shared" ref="B177:B190" si="81">D177/($AA$49+$AA$56)</f>
        <v>4447500</v>
      </c>
      <c r="C177" s="223">
        <f t="shared" ref="C177:E190" si="82">B177/$C$6</f>
        <v>2037.3339441136052</v>
      </c>
      <c r="D177" s="220">
        <f>AA80</f>
        <v>169005000</v>
      </c>
      <c r="E177" s="223">
        <f t="shared" si="82"/>
        <v>77418.689876316988</v>
      </c>
    </row>
    <row r="178" spans="1:5" x14ac:dyDescent="0.25">
      <c r="A178" s="218" t="s">
        <v>212</v>
      </c>
      <c r="B178" s="220">
        <f t="shared" si="81"/>
        <v>3250000</v>
      </c>
      <c r="C178" s="223">
        <f t="shared" si="82"/>
        <v>1488.7769125057262</v>
      </c>
      <c r="D178" s="220">
        <f t="shared" ref="D178:D182" si="83">AA81</f>
        <v>123500000</v>
      </c>
      <c r="E178" s="223">
        <f t="shared" si="82"/>
        <v>56573.522675217588</v>
      </c>
    </row>
    <row r="179" spans="1:5" x14ac:dyDescent="0.25">
      <c r="A179" s="219" t="s">
        <v>213</v>
      </c>
      <c r="B179" s="220">
        <f t="shared" si="81"/>
        <v>3919000</v>
      </c>
      <c r="C179" s="223">
        <f t="shared" si="82"/>
        <v>1795.2359138799816</v>
      </c>
      <c r="D179" s="220">
        <f t="shared" si="83"/>
        <v>148922000</v>
      </c>
      <c r="E179" s="223">
        <f t="shared" si="82"/>
        <v>68218.964727439306</v>
      </c>
    </row>
    <row r="180" spans="1:5" x14ac:dyDescent="0.25">
      <c r="A180" s="219" t="s">
        <v>214</v>
      </c>
      <c r="B180" s="220">
        <f t="shared" si="81"/>
        <v>1990000</v>
      </c>
      <c r="C180" s="223">
        <f t="shared" si="82"/>
        <v>911.58955565735232</v>
      </c>
      <c r="D180" s="220">
        <f t="shared" si="83"/>
        <v>75620000</v>
      </c>
      <c r="E180" s="223">
        <f t="shared" si="82"/>
        <v>34640.403114979388</v>
      </c>
    </row>
    <row r="181" spans="1:5" x14ac:dyDescent="0.25">
      <c r="A181" s="219" t="s">
        <v>215</v>
      </c>
      <c r="B181" s="220">
        <f t="shared" si="81"/>
        <v>1357000</v>
      </c>
      <c r="C181" s="223">
        <f t="shared" si="82"/>
        <v>621.62162162162167</v>
      </c>
      <c r="D181" s="220">
        <f t="shared" si="83"/>
        <v>51566000</v>
      </c>
      <c r="E181" s="223">
        <f t="shared" si="82"/>
        <v>23621.62162162162</v>
      </c>
    </row>
    <row r="182" spans="1:5" x14ac:dyDescent="0.25">
      <c r="A182" s="219" t="s">
        <v>200</v>
      </c>
      <c r="B182" s="220">
        <f t="shared" si="81"/>
        <v>1496350.0000000005</v>
      </c>
      <c r="C182" s="223">
        <f t="shared" si="82"/>
        <v>685.45579477782894</v>
      </c>
      <c r="D182" s="220">
        <f t="shared" si="83"/>
        <v>56861300.000000015</v>
      </c>
      <c r="E182" s="223">
        <f t="shared" si="82"/>
        <v>26047.320201557497</v>
      </c>
    </row>
    <row r="183" spans="1:5" x14ac:dyDescent="0.25">
      <c r="A183" s="225" t="s">
        <v>199</v>
      </c>
      <c r="B183" s="221">
        <f t="shared" si="81"/>
        <v>2992700</v>
      </c>
      <c r="C183" s="224">
        <f t="shared" si="82"/>
        <v>1370.9115895556574</v>
      </c>
      <c r="D183" s="221">
        <f>SUM(D184:D190)</f>
        <v>113722600</v>
      </c>
      <c r="E183" s="224">
        <f t="shared" si="82"/>
        <v>52094.64040311498</v>
      </c>
    </row>
    <row r="184" spans="1:5" x14ac:dyDescent="0.25">
      <c r="A184" s="218" t="s">
        <v>241</v>
      </c>
      <c r="B184" s="220">
        <f t="shared" si="81"/>
        <v>299270</v>
      </c>
      <c r="C184" s="223">
        <f t="shared" si="82"/>
        <v>137.09115895556573</v>
      </c>
      <c r="D184" s="220">
        <f>AA88</f>
        <v>11372260</v>
      </c>
      <c r="E184" s="223">
        <f t="shared" si="82"/>
        <v>5209.4640403114981</v>
      </c>
    </row>
    <row r="185" spans="1:5" x14ac:dyDescent="0.25">
      <c r="A185" s="218" t="s">
        <v>240</v>
      </c>
      <c r="B185" s="220">
        <f t="shared" si="81"/>
        <v>299270</v>
      </c>
      <c r="C185" s="223">
        <f t="shared" si="82"/>
        <v>137.09115895556573</v>
      </c>
      <c r="D185" s="220">
        <f t="shared" ref="D185:D190" si="84">AA89</f>
        <v>11372260</v>
      </c>
      <c r="E185" s="223">
        <f t="shared" si="82"/>
        <v>5209.4640403114981</v>
      </c>
    </row>
    <row r="186" spans="1:5" x14ac:dyDescent="0.25">
      <c r="A186" s="218" t="s">
        <v>239</v>
      </c>
      <c r="B186" s="220">
        <f t="shared" si="81"/>
        <v>448905</v>
      </c>
      <c r="C186" s="223">
        <f t="shared" si="82"/>
        <v>205.6367384333486</v>
      </c>
      <c r="D186" s="220">
        <f t="shared" si="84"/>
        <v>17058390</v>
      </c>
      <c r="E186" s="223">
        <f t="shared" si="82"/>
        <v>7814.1960604672468</v>
      </c>
    </row>
    <row r="187" spans="1:5" x14ac:dyDescent="0.25">
      <c r="A187" s="218" t="s">
        <v>238</v>
      </c>
      <c r="B187" s="220">
        <f t="shared" si="81"/>
        <v>149635</v>
      </c>
      <c r="C187" s="223">
        <f t="shared" si="82"/>
        <v>68.545579477782866</v>
      </c>
      <c r="D187" s="220">
        <f t="shared" si="84"/>
        <v>5686130</v>
      </c>
      <c r="E187" s="223">
        <f t="shared" si="82"/>
        <v>2604.7320201557491</v>
      </c>
    </row>
    <row r="188" spans="1:5" x14ac:dyDescent="0.25">
      <c r="A188" s="218" t="s">
        <v>12</v>
      </c>
      <c r="B188" s="220">
        <f t="shared" si="81"/>
        <v>448905</v>
      </c>
      <c r="C188" s="223">
        <f t="shared" si="82"/>
        <v>205.6367384333486</v>
      </c>
      <c r="D188" s="220">
        <f t="shared" si="84"/>
        <v>17058390</v>
      </c>
      <c r="E188" s="223">
        <f t="shared" si="82"/>
        <v>7814.1960604672468</v>
      </c>
    </row>
    <row r="189" spans="1:5" x14ac:dyDescent="0.25">
      <c r="A189" s="218" t="s">
        <v>205</v>
      </c>
      <c r="B189" s="220">
        <f t="shared" si="81"/>
        <v>897810</v>
      </c>
      <c r="C189" s="223">
        <f t="shared" si="82"/>
        <v>411.27347686669719</v>
      </c>
      <c r="D189" s="220">
        <f t="shared" si="84"/>
        <v>34116780</v>
      </c>
      <c r="E189" s="223">
        <f t="shared" si="82"/>
        <v>15628.392120934494</v>
      </c>
    </row>
    <row r="190" spans="1:5" x14ac:dyDescent="0.25">
      <c r="A190" s="218" t="s">
        <v>206</v>
      </c>
      <c r="B190" s="220">
        <f t="shared" si="81"/>
        <v>448905</v>
      </c>
      <c r="C190" s="223">
        <f t="shared" si="82"/>
        <v>205.6367384333486</v>
      </c>
      <c r="D190" s="220">
        <f t="shared" si="84"/>
        <v>17058390</v>
      </c>
      <c r="E190" s="223">
        <f t="shared" si="82"/>
        <v>7814.1960604672468</v>
      </c>
    </row>
    <row r="191" spans="1:5" x14ac:dyDescent="0.25">
      <c r="A191" s="35" t="s">
        <v>21</v>
      </c>
      <c r="B191" s="222">
        <f>B176+B183</f>
        <v>19452550</v>
      </c>
      <c r="C191" s="36">
        <f>C176+C183</f>
        <v>8910.9253321117721</v>
      </c>
      <c r="D191" s="222">
        <f>D176+D183</f>
        <v>739196900</v>
      </c>
      <c r="E191" s="36">
        <f>E176+E183</f>
        <v>338615.16262024734</v>
      </c>
    </row>
    <row r="196" spans="1:26" x14ac:dyDescent="0.25">
      <c r="A196" s="2"/>
      <c r="B196" s="38">
        <v>1</v>
      </c>
      <c r="C196" s="38">
        <v>2</v>
      </c>
      <c r="D196" s="38">
        <v>3</v>
      </c>
      <c r="E196" s="38">
        <v>4</v>
      </c>
      <c r="F196" s="38">
        <v>5</v>
      </c>
      <c r="G196" s="38">
        <v>6</v>
      </c>
      <c r="H196" s="38">
        <v>7</v>
      </c>
      <c r="I196" s="38">
        <v>8</v>
      </c>
      <c r="J196" s="38">
        <v>9</v>
      </c>
      <c r="K196" s="38">
        <v>10</v>
      </c>
      <c r="L196" s="38">
        <v>11</v>
      </c>
      <c r="M196" s="38">
        <v>12</v>
      </c>
      <c r="N196" s="38">
        <v>13</v>
      </c>
      <c r="O196" s="38">
        <v>14</v>
      </c>
      <c r="P196" s="38">
        <v>15</v>
      </c>
      <c r="Q196" s="38">
        <v>16</v>
      </c>
      <c r="R196" s="38">
        <v>17</v>
      </c>
      <c r="S196" s="38">
        <v>18</v>
      </c>
      <c r="T196" s="38">
        <v>19</v>
      </c>
      <c r="U196" s="38">
        <v>20</v>
      </c>
      <c r="V196" s="38">
        <v>21</v>
      </c>
      <c r="W196" s="38">
        <v>22</v>
      </c>
      <c r="X196" s="38">
        <v>23</v>
      </c>
      <c r="Y196" s="38">
        <v>24</v>
      </c>
      <c r="Z196" s="6"/>
    </row>
    <row r="197" spans="1:26" x14ac:dyDescent="0.25">
      <c r="A197" s="39" t="s">
        <v>25</v>
      </c>
      <c r="B197" s="40">
        <f>B129+B139</f>
        <v>2772.8080622995876</v>
      </c>
      <c r="C197" s="40">
        <f t="shared" ref="C197:Y197" si="85">C129+C139</f>
        <v>8495.4264009772487</v>
      </c>
      <c r="D197" s="40">
        <f t="shared" si="85"/>
        <v>8495.4264009772487</v>
      </c>
      <c r="E197" s="40">
        <f t="shared" si="85"/>
        <v>12083.58260803176</v>
      </c>
      <c r="F197" s="40">
        <f t="shared" si="85"/>
        <v>13948.087876011605</v>
      </c>
      <c r="G197" s="40">
        <f t="shared" si="85"/>
        <v>9310.7745457321726</v>
      </c>
      <c r="H197" s="40">
        <f t="shared" si="85"/>
        <v>12898.930752786684</v>
      </c>
      <c r="I197" s="40">
        <f t="shared" si="85"/>
        <v>13948.087876011605</v>
      </c>
      <c r="J197" s="40">
        <f t="shared" si="85"/>
        <v>9310.7745457321726</v>
      </c>
      <c r="K197" s="40">
        <f t="shared" si="85"/>
        <v>12898.930752786684</v>
      </c>
      <c r="L197" s="40">
        <f t="shared" si="85"/>
        <v>11449.691174225072</v>
      </c>
      <c r="M197" s="40">
        <f t="shared" si="85"/>
        <v>12898.930752786684</v>
      </c>
      <c r="N197" s="40">
        <f t="shared" si="85"/>
        <v>15037.847381279586</v>
      </c>
      <c r="O197" s="40">
        <f t="shared" si="85"/>
        <v>17536.244083066118</v>
      </c>
      <c r="P197" s="40">
        <f t="shared" si="85"/>
        <v>17536.244083066118</v>
      </c>
      <c r="Q197" s="40">
        <f t="shared" si="85"/>
        <v>17536.244083066118</v>
      </c>
      <c r="R197" s="40">
        <f t="shared" si="85"/>
        <v>17536.244083066118</v>
      </c>
      <c r="S197" s="40">
        <f t="shared" si="85"/>
        <v>17536.244083066118</v>
      </c>
      <c r="T197" s="40">
        <f t="shared" si="85"/>
        <v>17536.244083066118</v>
      </c>
      <c r="U197" s="40">
        <f t="shared" si="85"/>
        <v>17536.244083066118</v>
      </c>
      <c r="V197" s="40">
        <f t="shared" si="85"/>
        <v>17536.244083066118</v>
      </c>
      <c r="W197" s="40">
        <f t="shared" si="85"/>
        <v>17536.244083066118</v>
      </c>
      <c r="X197" s="40">
        <f t="shared" si="85"/>
        <v>17536.244083066118</v>
      </c>
      <c r="Y197" s="40">
        <f t="shared" si="85"/>
        <v>11990.627958466939</v>
      </c>
      <c r="Z197" s="6"/>
    </row>
    <row r="198" spans="1:26" x14ac:dyDescent="0.25">
      <c r="A198" s="39" t="s">
        <v>26</v>
      </c>
      <c r="B198" s="40">
        <f>B147</f>
        <v>0</v>
      </c>
      <c r="C198" s="40">
        <f t="shared" ref="C198:Y198" si="86">C147</f>
        <v>0</v>
      </c>
      <c r="D198" s="40">
        <f t="shared" si="86"/>
        <v>0</v>
      </c>
      <c r="E198" s="40">
        <f t="shared" si="86"/>
        <v>0</v>
      </c>
      <c r="F198" s="40">
        <f t="shared" si="86"/>
        <v>0</v>
      </c>
      <c r="G198" s="40">
        <f t="shared" si="86"/>
        <v>0</v>
      </c>
      <c r="H198" s="40">
        <f t="shared" si="86"/>
        <v>0</v>
      </c>
      <c r="I198" s="40">
        <f t="shared" si="86"/>
        <v>0</v>
      </c>
      <c r="J198" s="40">
        <f t="shared" si="86"/>
        <v>0</v>
      </c>
      <c r="K198" s="40">
        <f t="shared" si="86"/>
        <v>0</v>
      </c>
      <c r="L198" s="40">
        <f t="shared" si="86"/>
        <v>2851.4961062757675</v>
      </c>
      <c r="M198" s="40">
        <f t="shared" si="86"/>
        <v>14257.480531378837</v>
      </c>
      <c r="N198" s="40">
        <f t="shared" si="86"/>
        <v>17108.976637654603</v>
      </c>
      <c r="O198" s="40">
        <f t="shared" si="86"/>
        <v>28514.961062757673</v>
      </c>
      <c r="P198" s="40">
        <f t="shared" si="86"/>
        <v>28514.961062757673</v>
      </c>
      <c r="Q198" s="40">
        <f t="shared" si="86"/>
        <v>28514.961062757673</v>
      </c>
      <c r="R198" s="40">
        <f t="shared" si="86"/>
        <v>28514.961062757673</v>
      </c>
      <c r="S198" s="40">
        <f t="shared" si="86"/>
        <v>28514.961062757673</v>
      </c>
      <c r="T198" s="40">
        <f t="shared" si="86"/>
        <v>28514.961062757673</v>
      </c>
      <c r="U198" s="40">
        <f t="shared" si="86"/>
        <v>28514.961062757673</v>
      </c>
      <c r="V198" s="40">
        <f t="shared" si="86"/>
        <v>28514.961062757673</v>
      </c>
      <c r="W198" s="40">
        <f t="shared" si="86"/>
        <v>28514.961062757673</v>
      </c>
      <c r="X198" s="40">
        <f t="shared" si="86"/>
        <v>28514.961062757673</v>
      </c>
      <c r="Y198" s="40">
        <f t="shared" si="86"/>
        <v>28514.961062757673</v>
      </c>
      <c r="Z198" s="6"/>
    </row>
    <row r="199" spans="1:26" x14ac:dyDescent="0.25">
      <c r="A199" s="39" t="s">
        <v>22</v>
      </c>
      <c r="B199" s="41">
        <f>B198-B197</f>
        <v>-2772.8080622995876</v>
      </c>
      <c r="C199" s="41">
        <f t="shared" ref="C199:Y199" si="87">C198-C197</f>
        <v>-8495.4264009772487</v>
      </c>
      <c r="D199" s="41">
        <f t="shared" si="87"/>
        <v>-8495.4264009772487</v>
      </c>
      <c r="E199" s="41">
        <f t="shared" si="87"/>
        <v>-12083.58260803176</v>
      </c>
      <c r="F199" s="41">
        <f t="shared" si="87"/>
        <v>-13948.087876011605</v>
      </c>
      <c r="G199" s="41">
        <f t="shared" si="87"/>
        <v>-9310.7745457321726</v>
      </c>
      <c r="H199" s="41">
        <f t="shared" si="87"/>
        <v>-12898.930752786684</v>
      </c>
      <c r="I199" s="41">
        <f t="shared" si="87"/>
        <v>-13948.087876011605</v>
      </c>
      <c r="J199" s="41">
        <f t="shared" si="87"/>
        <v>-9310.7745457321726</v>
      </c>
      <c r="K199" s="41">
        <f t="shared" si="87"/>
        <v>-12898.930752786684</v>
      </c>
      <c r="L199" s="41">
        <f t="shared" si="87"/>
        <v>-8598.1950679493057</v>
      </c>
      <c r="M199" s="41">
        <f t="shared" si="87"/>
        <v>1358.5497785921525</v>
      </c>
      <c r="N199" s="41">
        <f t="shared" si="87"/>
        <v>2071.1292563750176</v>
      </c>
      <c r="O199" s="41">
        <f t="shared" si="87"/>
        <v>10978.716979691555</v>
      </c>
      <c r="P199" s="41">
        <f t="shared" si="87"/>
        <v>10978.716979691555</v>
      </c>
      <c r="Q199" s="41">
        <f t="shared" si="87"/>
        <v>10978.716979691555</v>
      </c>
      <c r="R199" s="41">
        <f t="shared" si="87"/>
        <v>10978.716979691555</v>
      </c>
      <c r="S199" s="41">
        <f t="shared" si="87"/>
        <v>10978.716979691555</v>
      </c>
      <c r="T199" s="41">
        <f t="shared" si="87"/>
        <v>10978.716979691555</v>
      </c>
      <c r="U199" s="41">
        <f t="shared" si="87"/>
        <v>10978.716979691555</v>
      </c>
      <c r="V199" s="41">
        <f t="shared" si="87"/>
        <v>10978.716979691555</v>
      </c>
      <c r="W199" s="41">
        <f t="shared" si="87"/>
        <v>10978.716979691555</v>
      </c>
      <c r="X199" s="41">
        <f t="shared" si="87"/>
        <v>10978.716979691555</v>
      </c>
      <c r="Y199" s="41">
        <f t="shared" si="87"/>
        <v>16524.333104290734</v>
      </c>
      <c r="Z199" s="6"/>
    </row>
    <row r="200" spans="1:26" x14ac:dyDescent="0.25">
      <c r="A200" s="39" t="s">
        <v>23</v>
      </c>
      <c r="B200" s="40">
        <f>B197</f>
        <v>2772.8080622995876</v>
      </c>
      <c r="C200" s="40">
        <f>B200+C197</f>
        <v>11268.234463276836</v>
      </c>
      <c r="D200" s="40">
        <f t="shared" ref="D200:Y200" si="88">C200+D197</f>
        <v>19763.660864254085</v>
      </c>
      <c r="E200" s="40">
        <f t="shared" si="88"/>
        <v>31847.243472285845</v>
      </c>
      <c r="F200" s="40">
        <f t="shared" si="88"/>
        <v>45795.331348297448</v>
      </c>
      <c r="G200" s="40">
        <f t="shared" si="88"/>
        <v>55106.105894029621</v>
      </c>
      <c r="H200" s="40">
        <f t="shared" si="88"/>
        <v>68005.036646816297</v>
      </c>
      <c r="I200" s="40">
        <f t="shared" si="88"/>
        <v>81953.1245228279</v>
      </c>
      <c r="J200" s="40">
        <f t="shared" si="88"/>
        <v>91263.899068560073</v>
      </c>
      <c r="K200" s="40">
        <f t="shared" si="88"/>
        <v>104162.82982134676</v>
      </c>
      <c r="L200" s="40">
        <f t="shared" si="88"/>
        <v>115612.52099557183</v>
      </c>
      <c r="M200" s="40">
        <f t="shared" si="88"/>
        <v>128511.45174835852</v>
      </c>
      <c r="N200" s="40">
        <f t="shared" si="88"/>
        <v>143549.29912963812</v>
      </c>
      <c r="O200" s="40">
        <f t="shared" si="88"/>
        <v>161085.54321270424</v>
      </c>
      <c r="P200" s="40">
        <f t="shared" si="88"/>
        <v>178621.78729577037</v>
      </c>
      <c r="Q200" s="40">
        <f t="shared" si="88"/>
        <v>196158.03137883649</v>
      </c>
      <c r="R200" s="40">
        <f t="shared" si="88"/>
        <v>213694.27546190261</v>
      </c>
      <c r="S200" s="40">
        <f t="shared" si="88"/>
        <v>231230.51954496873</v>
      </c>
      <c r="T200" s="40">
        <f t="shared" si="88"/>
        <v>248766.76362803485</v>
      </c>
      <c r="U200" s="40">
        <f t="shared" si="88"/>
        <v>266303.00771110097</v>
      </c>
      <c r="V200" s="40">
        <f t="shared" si="88"/>
        <v>283839.2517941671</v>
      </c>
      <c r="W200" s="40">
        <f t="shared" si="88"/>
        <v>301375.49587723322</v>
      </c>
      <c r="X200" s="40">
        <f t="shared" si="88"/>
        <v>318911.73996029934</v>
      </c>
      <c r="Y200" s="40">
        <f t="shared" si="88"/>
        <v>330902.36791876628</v>
      </c>
      <c r="Z200" s="6"/>
    </row>
    <row r="201" spans="1:26" x14ac:dyDescent="0.25">
      <c r="A201" s="39" t="s">
        <v>24</v>
      </c>
      <c r="B201" s="40">
        <f>B198</f>
        <v>0</v>
      </c>
      <c r="C201" s="40">
        <f>B201+C198</f>
        <v>0</v>
      </c>
      <c r="D201" s="40">
        <f t="shared" ref="D201:Y201" si="89">C201+D198</f>
        <v>0</v>
      </c>
      <c r="E201" s="40">
        <f t="shared" si="89"/>
        <v>0</v>
      </c>
      <c r="F201" s="40">
        <f t="shared" si="89"/>
        <v>0</v>
      </c>
      <c r="G201" s="40">
        <f t="shared" si="89"/>
        <v>0</v>
      </c>
      <c r="H201" s="40">
        <f t="shared" si="89"/>
        <v>0</v>
      </c>
      <c r="I201" s="40">
        <f t="shared" si="89"/>
        <v>0</v>
      </c>
      <c r="J201" s="40">
        <f t="shared" si="89"/>
        <v>0</v>
      </c>
      <c r="K201" s="40">
        <f t="shared" si="89"/>
        <v>0</v>
      </c>
      <c r="L201" s="40">
        <f t="shared" si="89"/>
        <v>2851.4961062757675</v>
      </c>
      <c r="M201" s="40">
        <f t="shared" si="89"/>
        <v>17108.976637654603</v>
      </c>
      <c r="N201" s="40">
        <f t="shared" si="89"/>
        <v>34217.953275309206</v>
      </c>
      <c r="O201" s="40">
        <f t="shared" si="89"/>
        <v>62732.914338066883</v>
      </c>
      <c r="P201" s="40">
        <f t="shared" si="89"/>
        <v>91247.87540082456</v>
      </c>
      <c r="Q201" s="40">
        <f t="shared" si="89"/>
        <v>119762.83646358224</v>
      </c>
      <c r="R201" s="40">
        <f t="shared" si="89"/>
        <v>148277.79752633991</v>
      </c>
      <c r="S201" s="40">
        <f t="shared" si="89"/>
        <v>176792.75858909759</v>
      </c>
      <c r="T201" s="40">
        <f t="shared" si="89"/>
        <v>205307.71965185527</v>
      </c>
      <c r="U201" s="40">
        <f t="shared" si="89"/>
        <v>233822.68071461294</v>
      </c>
      <c r="V201" s="40">
        <f t="shared" si="89"/>
        <v>262337.64177737059</v>
      </c>
      <c r="W201" s="40">
        <f t="shared" si="89"/>
        <v>290852.60284012824</v>
      </c>
      <c r="X201" s="40">
        <f t="shared" si="89"/>
        <v>319367.56390288589</v>
      </c>
      <c r="Y201" s="40">
        <f t="shared" si="89"/>
        <v>347882.52496564353</v>
      </c>
      <c r="Z201" s="6"/>
    </row>
    <row r="214" spans="12:12" ht="16.5" x14ac:dyDescent="0.3">
      <c r="L214" s="37"/>
    </row>
  </sheetData>
  <conditionalFormatting sqref="B199">
    <cfRule type="expression" dxfId="2" priority="3">
      <formula>B199&lt;0</formula>
    </cfRule>
  </conditionalFormatting>
  <conditionalFormatting sqref="C199:Y199">
    <cfRule type="expression" dxfId="1" priority="1">
      <formula>C199&lt;0</formula>
    </cfRule>
  </conditionalFormatting>
  <pageMargins left="0.7" right="0.7" top="0.75" bottom="0.75" header="0.3" footer="0.3"/>
  <pageSetup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ER100"/>
  <sheetViews>
    <sheetView workbookViewId="0">
      <selection activeCell="G10" sqref="G10"/>
    </sheetView>
  </sheetViews>
  <sheetFormatPr defaultRowHeight="13.5" x14ac:dyDescent="0.25"/>
  <cols>
    <col min="1" max="1" width="2.42578125" style="153" customWidth="1"/>
    <col min="2" max="2" width="49" style="153" customWidth="1"/>
    <col min="3" max="3" width="12.28515625" style="153" customWidth="1"/>
    <col min="4" max="5" width="23.140625" style="153" customWidth="1"/>
    <col min="6" max="6" width="15.7109375" style="153" customWidth="1"/>
    <col min="7" max="7" width="15.28515625" style="150" bestFit="1" customWidth="1"/>
    <col min="8" max="8" width="22.42578125" style="150" bestFit="1" customWidth="1"/>
    <col min="9" max="9" width="9.140625" style="150"/>
    <col min="10" max="10" width="30.28515625" style="150" bestFit="1" customWidth="1"/>
    <col min="11" max="11" width="14.28515625" style="150" bestFit="1" customWidth="1"/>
    <col min="12" max="12" width="15.28515625" style="150" bestFit="1" customWidth="1"/>
    <col min="13" max="13" width="14.140625" style="150" bestFit="1" customWidth="1"/>
    <col min="14" max="14" width="15.28515625" style="150" bestFit="1" customWidth="1"/>
    <col min="15" max="15" width="14.140625" style="150" bestFit="1" customWidth="1"/>
    <col min="16" max="16" width="15.140625" style="150" bestFit="1" customWidth="1"/>
    <col min="17" max="16384" width="9.140625" style="150"/>
  </cols>
  <sheetData>
    <row r="1" spans="1:1022 1029:2042 2049:3072 3079:4092 4099:5119 5122:6142 6149:7162 7169:8192 8199:9212 9219:10239 10242:11262 11269:12282 12289:13312 13319:14332 14339:15359 15362:16372" ht="39.75" customHeight="1" x14ac:dyDescent="0.55000000000000004">
      <c r="A1" s="148" t="s">
        <v>165</v>
      </c>
      <c r="B1" s="149"/>
      <c r="C1" s="149"/>
      <c r="D1" s="149"/>
      <c r="E1" s="149"/>
      <c r="F1" s="149"/>
      <c r="J1" s="166">
        <v>2183.0500000000002</v>
      </c>
    </row>
    <row r="2" spans="1:1022 1029:2042 2049:3072 3079:4092 4099:5119 5122:6142 6149:7162 7169:8192 8199:9212 9219:10239 10242:11262 11269:12282 12289:13312 13319:14332 14339:15359 15362:16372" ht="7.5" customHeight="1" x14ac:dyDescent="0.45">
      <c r="A2" s="151"/>
      <c r="B2" s="152"/>
      <c r="C2" s="152"/>
      <c r="D2" s="152"/>
      <c r="E2" s="152"/>
      <c r="F2" s="152"/>
    </row>
    <row r="4" spans="1:1022 1029:2042 2049:3072 3079:4092 4099:5119 5122:6142 6149:7162 7169:8192 8199:9212 9219:10239 10242:11262 11269:12282 12289:13312 13319:14332 14339:15359 15362:16372" ht="12.75" x14ac:dyDescent="0.2">
      <c r="A4" s="154" t="s">
        <v>166</v>
      </c>
      <c r="B4" s="155"/>
      <c r="C4" s="156" t="s">
        <v>29</v>
      </c>
      <c r="D4" s="156" t="s">
        <v>167</v>
      </c>
      <c r="E4" s="156" t="s">
        <v>170</v>
      </c>
      <c r="F4" s="156" t="s">
        <v>176</v>
      </c>
      <c r="G4" s="156" t="s">
        <v>177</v>
      </c>
      <c r="H4" s="156" t="s">
        <v>196</v>
      </c>
    </row>
    <row r="5" spans="1:1022 1029:2042 2049:3072 3079:4092 4099:5119 5122:6142 6149:7162 7169:8192 8199:9212 9219:10239 10242:11262 11269:12282 12289:13312 13319:14332 14339:15359 15362:16372" ht="12.75" x14ac:dyDescent="0.2">
      <c r="A5" s="162" t="s">
        <v>36</v>
      </c>
      <c r="B5" s="162"/>
      <c r="C5" s="162"/>
      <c r="D5" s="162"/>
      <c r="E5" s="162"/>
      <c r="F5" s="162"/>
      <c r="G5" s="162">
        <f>SUM(G6:G8)</f>
        <v>150000</v>
      </c>
      <c r="H5" s="162"/>
      <c r="S5" s="159"/>
      <c r="V5" s="158"/>
      <c r="AC5" s="159"/>
      <c r="AF5" s="158"/>
      <c r="AM5" s="159"/>
      <c r="AP5" s="158"/>
      <c r="AW5" s="159"/>
      <c r="AZ5" s="158"/>
      <c r="BG5" s="159"/>
      <c r="BJ5" s="158"/>
      <c r="BQ5" s="159"/>
      <c r="BT5" s="158"/>
      <c r="CA5" s="159"/>
      <c r="CD5" s="158"/>
      <c r="CK5" s="159"/>
      <c r="CN5" s="158"/>
      <c r="CU5" s="159"/>
      <c r="CX5" s="158"/>
      <c r="DE5" s="159"/>
      <c r="DH5" s="158"/>
      <c r="DO5" s="159"/>
      <c r="DR5" s="158"/>
      <c r="DY5" s="159"/>
      <c r="EB5" s="158"/>
      <c r="EI5" s="159"/>
      <c r="EL5" s="158"/>
      <c r="ES5" s="159"/>
      <c r="EV5" s="158"/>
      <c r="FC5" s="159"/>
      <c r="FF5" s="158"/>
      <c r="FM5" s="159"/>
      <c r="FP5" s="158"/>
      <c r="FW5" s="159"/>
      <c r="FZ5" s="158"/>
      <c r="GG5" s="159"/>
      <c r="GJ5" s="158"/>
      <c r="GQ5" s="159"/>
      <c r="GT5" s="158"/>
      <c r="HA5" s="159"/>
      <c r="HD5" s="158"/>
      <c r="HK5" s="159"/>
      <c r="HN5" s="158"/>
      <c r="HU5" s="159"/>
      <c r="HX5" s="158"/>
      <c r="IE5" s="159"/>
      <c r="IH5" s="158"/>
      <c r="IO5" s="159"/>
      <c r="IR5" s="158"/>
      <c r="IY5" s="159"/>
      <c r="JB5" s="158"/>
      <c r="JI5" s="159"/>
      <c r="JL5" s="158"/>
      <c r="JS5" s="159"/>
      <c r="JV5" s="158"/>
      <c r="KC5" s="159"/>
      <c r="KF5" s="158"/>
      <c r="KM5" s="159"/>
      <c r="KP5" s="158"/>
      <c r="KW5" s="159"/>
      <c r="KZ5" s="158"/>
      <c r="LG5" s="159"/>
      <c r="LJ5" s="158"/>
      <c r="LQ5" s="159"/>
      <c r="LT5" s="158"/>
      <c r="MA5" s="159"/>
      <c r="MD5" s="158"/>
      <c r="MK5" s="159"/>
      <c r="MN5" s="158"/>
      <c r="MU5" s="159"/>
      <c r="MX5" s="158"/>
      <c r="NE5" s="159"/>
      <c r="NH5" s="158"/>
      <c r="NO5" s="159"/>
      <c r="NR5" s="158"/>
      <c r="NY5" s="159"/>
      <c r="OB5" s="158"/>
      <c r="OI5" s="159"/>
      <c r="OL5" s="158"/>
      <c r="OS5" s="159"/>
      <c r="OV5" s="158"/>
      <c r="PC5" s="159"/>
      <c r="PF5" s="158"/>
      <c r="PM5" s="159"/>
      <c r="PP5" s="158"/>
      <c r="PW5" s="159"/>
      <c r="PZ5" s="158"/>
      <c r="QG5" s="159"/>
      <c r="QJ5" s="158"/>
      <c r="QQ5" s="159"/>
      <c r="QT5" s="158"/>
      <c r="RA5" s="159"/>
      <c r="RD5" s="158"/>
      <c r="RK5" s="159"/>
      <c r="RN5" s="158"/>
      <c r="RU5" s="159"/>
      <c r="RX5" s="158"/>
      <c r="SE5" s="159"/>
      <c r="SH5" s="158"/>
      <c r="SO5" s="159"/>
      <c r="SR5" s="158"/>
      <c r="SY5" s="159"/>
      <c r="TB5" s="158"/>
      <c r="TI5" s="159"/>
      <c r="TL5" s="158"/>
      <c r="TS5" s="159"/>
      <c r="TV5" s="158"/>
      <c r="UC5" s="159"/>
      <c r="UF5" s="158"/>
      <c r="UM5" s="159"/>
      <c r="UP5" s="158"/>
      <c r="UW5" s="159"/>
      <c r="UZ5" s="158"/>
      <c r="VG5" s="159"/>
      <c r="VJ5" s="158"/>
      <c r="VQ5" s="159"/>
      <c r="VT5" s="158"/>
      <c r="WA5" s="159"/>
      <c r="WD5" s="158"/>
      <c r="WK5" s="159"/>
      <c r="WN5" s="158"/>
      <c r="WU5" s="159"/>
      <c r="WX5" s="158"/>
      <c r="XE5" s="159"/>
      <c r="XH5" s="158"/>
      <c r="XO5" s="159"/>
      <c r="XR5" s="158"/>
      <c r="XY5" s="159"/>
      <c r="YB5" s="158"/>
      <c r="YI5" s="159"/>
      <c r="YL5" s="158"/>
      <c r="YS5" s="159"/>
      <c r="YV5" s="158"/>
      <c r="ZC5" s="159"/>
      <c r="ZF5" s="158"/>
      <c r="ZM5" s="159"/>
      <c r="ZP5" s="158"/>
      <c r="ZW5" s="159"/>
      <c r="ZZ5" s="158"/>
      <c r="AAG5" s="159"/>
      <c r="AAJ5" s="158"/>
      <c r="AAQ5" s="159"/>
      <c r="AAT5" s="158"/>
      <c r="ABA5" s="159"/>
      <c r="ABD5" s="158"/>
      <c r="ABK5" s="159"/>
      <c r="ABN5" s="158"/>
      <c r="ABU5" s="159"/>
      <c r="ABX5" s="158"/>
      <c r="ACE5" s="159"/>
      <c r="ACH5" s="158"/>
      <c r="ACO5" s="159"/>
      <c r="ACR5" s="158"/>
      <c r="ACY5" s="159"/>
      <c r="ADB5" s="158"/>
      <c r="ADI5" s="159"/>
      <c r="ADL5" s="158"/>
      <c r="ADS5" s="159"/>
      <c r="ADV5" s="158"/>
      <c r="AEC5" s="159"/>
      <c r="AEF5" s="158"/>
      <c r="AEM5" s="159"/>
      <c r="AEP5" s="158"/>
      <c r="AEW5" s="159"/>
      <c r="AEZ5" s="158"/>
      <c r="AFG5" s="159"/>
      <c r="AFJ5" s="158"/>
      <c r="AFQ5" s="159"/>
      <c r="AFT5" s="158"/>
      <c r="AGA5" s="159"/>
      <c r="AGD5" s="158"/>
      <c r="AGK5" s="159"/>
      <c r="AGN5" s="158"/>
      <c r="AGU5" s="159"/>
      <c r="AGX5" s="158"/>
      <c r="AHE5" s="159"/>
      <c r="AHH5" s="158"/>
      <c r="AHO5" s="159"/>
      <c r="AHR5" s="158"/>
      <c r="AHY5" s="159"/>
      <c r="AIB5" s="158"/>
      <c r="AII5" s="159"/>
      <c r="AIL5" s="158"/>
      <c r="AIS5" s="159"/>
      <c r="AIV5" s="158"/>
      <c r="AJC5" s="159"/>
      <c r="AJF5" s="158"/>
      <c r="AJM5" s="159"/>
      <c r="AJP5" s="158"/>
      <c r="AJW5" s="159"/>
      <c r="AJZ5" s="158"/>
      <c r="AKG5" s="159"/>
      <c r="AKJ5" s="158"/>
      <c r="AKQ5" s="159"/>
      <c r="AKT5" s="158"/>
      <c r="ALA5" s="159"/>
      <c r="ALD5" s="158"/>
      <c r="ALK5" s="159"/>
      <c r="ALN5" s="158"/>
      <c r="ALU5" s="159"/>
      <c r="ALX5" s="158"/>
      <c r="AME5" s="159"/>
      <c r="AMH5" s="158"/>
      <c r="AMO5" s="159"/>
      <c r="AMR5" s="158"/>
      <c r="AMY5" s="159"/>
      <c r="ANB5" s="158"/>
      <c r="ANI5" s="159"/>
      <c r="ANL5" s="158"/>
      <c r="ANS5" s="159"/>
      <c r="ANV5" s="158"/>
      <c r="AOC5" s="159"/>
      <c r="AOF5" s="158"/>
      <c r="AOM5" s="159"/>
      <c r="AOP5" s="158"/>
      <c r="AOW5" s="159"/>
      <c r="AOZ5" s="158"/>
      <c r="APG5" s="159"/>
      <c r="APJ5" s="158"/>
      <c r="APQ5" s="159"/>
      <c r="APT5" s="158"/>
      <c r="AQA5" s="159"/>
      <c r="AQD5" s="158"/>
      <c r="AQK5" s="159"/>
      <c r="AQN5" s="158"/>
      <c r="AQU5" s="159"/>
      <c r="AQX5" s="158"/>
      <c r="ARE5" s="159"/>
      <c r="ARH5" s="158"/>
      <c r="ARO5" s="159"/>
      <c r="ARR5" s="158"/>
      <c r="ARY5" s="159"/>
      <c r="ASB5" s="158"/>
      <c r="ASI5" s="159"/>
      <c r="ASL5" s="158"/>
      <c r="ASS5" s="159"/>
      <c r="ASV5" s="158"/>
      <c r="ATC5" s="159"/>
      <c r="ATF5" s="158"/>
      <c r="ATM5" s="159"/>
      <c r="ATP5" s="158"/>
      <c r="ATW5" s="159"/>
      <c r="ATZ5" s="158"/>
      <c r="AUG5" s="159"/>
      <c r="AUJ5" s="158"/>
      <c r="AUQ5" s="159"/>
      <c r="AUT5" s="158"/>
      <c r="AVA5" s="159"/>
      <c r="AVD5" s="158"/>
      <c r="AVK5" s="159"/>
      <c r="AVN5" s="158"/>
      <c r="AVU5" s="159"/>
      <c r="AVX5" s="158"/>
      <c r="AWE5" s="159"/>
      <c r="AWH5" s="158"/>
      <c r="AWO5" s="159"/>
      <c r="AWR5" s="158"/>
      <c r="AWY5" s="159"/>
      <c r="AXB5" s="158"/>
      <c r="AXI5" s="159"/>
      <c r="AXL5" s="158"/>
      <c r="AXS5" s="159"/>
      <c r="AXV5" s="158"/>
      <c r="AYC5" s="159"/>
      <c r="AYF5" s="158"/>
      <c r="AYM5" s="159"/>
      <c r="AYP5" s="158"/>
      <c r="AYW5" s="159"/>
      <c r="AYZ5" s="158"/>
      <c r="AZG5" s="159"/>
      <c r="AZJ5" s="158"/>
      <c r="AZQ5" s="159"/>
      <c r="AZT5" s="158"/>
      <c r="BAA5" s="159"/>
      <c r="BAD5" s="158"/>
      <c r="BAK5" s="159"/>
      <c r="BAN5" s="158"/>
      <c r="BAU5" s="159"/>
      <c r="BAX5" s="158"/>
      <c r="BBE5" s="159"/>
      <c r="BBH5" s="158"/>
      <c r="BBO5" s="159"/>
      <c r="BBR5" s="158"/>
      <c r="BBY5" s="159"/>
      <c r="BCB5" s="158"/>
      <c r="BCI5" s="159"/>
      <c r="BCL5" s="158"/>
      <c r="BCS5" s="159"/>
      <c r="BCV5" s="158"/>
      <c r="BDC5" s="159"/>
      <c r="BDF5" s="158"/>
      <c r="BDM5" s="159"/>
      <c r="BDP5" s="158"/>
      <c r="BDW5" s="159"/>
      <c r="BDZ5" s="158"/>
      <c r="BEG5" s="159"/>
      <c r="BEJ5" s="158"/>
      <c r="BEQ5" s="159"/>
      <c r="BET5" s="158"/>
      <c r="BFA5" s="159"/>
      <c r="BFD5" s="158"/>
      <c r="BFK5" s="159"/>
      <c r="BFN5" s="158"/>
      <c r="BFU5" s="159"/>
      <c r="BFX5" s="158"/>
      <c r="BGE5" s="159"/>
      <c r="BGH5" s="158"/>
      <c r="BGO5" s="159"/>
      <c r="BGR5" s="158"/>
      <c r="BGY5" s="159"/>
      <c r="BHB5" s="158"/>
      <c r="BHI5" s="159"/>
      <c r="BHL5" s="158"/>
      <c r="BHS5" s="159"/>
      <c r="BHV5" s="158"/>
      <c r="BIC5" s="159"/>
      <c r="BIF5" s="158"/>
      <c r="BIM5" s="159"/>
      <c r="BIP5" s="158"/>
      <c r="BIW5" s="159"/>
      <c r="BIZ5" s="158"/>
      <c r="BJG5" s="159"/>
      <c r="BJJ5" s="158"/>
      <c r="BJQ5" s="159"/>
      <c r="BJT5" s="158"/>
      <c r="BKA5" s="159"/>
      <c r="BKD5" s="158"/>
      <c r="BKK5" s="159"/>
      <c r="BKN5" s="158"/>
      <c r="BKU5" s="159"/>
      <c r="BKX5" s="158"/>
      <c r="BLE5" s="159"/>
      <c r="BLH5" s="158"/>
      <c r="BLO5" s="159"/>
      <c r="BLR5" s="158"/>
      <c r="BLY5" s="159"/>
      <c r="BMB5" s="158"/>
      <c r="BMI5" s="159"/>
      <c r="BML5" s="158"/>
      <c r="BMS5" s="159"/>
      <c r="BMV5" s="158"/>
      <c r="BNC5" s="159"/>
      <c r="BNF5" s="158"/>
      <c r="BNM5" s="159"/>
      <c r="BNP5" s="158"/>
      <c r="BNW5" s="159"/>
      <c r="BNZ5" s="158"/>
      <c r="BOG5" s="159"/>
      <c r="BOJ5" s="158"/>
      <c r="BOQ5" s="159"/>
      <c r="BOT5" s="158"/>
      <c r="BPA5" s="159"/>
      <c r="BPD5" s="158"/>
      <c r="BPK5" s="159"/>
      <c r="BPN5" s="158"/>
      <c r="BPU5" s="159"/>
      <c r="BPX5" s="158"/>
      <c r="BQE5" s="159"/>
      <c r="BQH5" s="158"/>
      <c r="BQO5" s="159"/>
      <c r="BQR5" s="158"/>
      <c r="BQY5" s="159"/>
      <c r="BRB5" s="158"/>
      <c r="BRI5" s="159"/>
      <c r="BRL5" s="158"/>
      <c r="BRS5" s="159"/>
      <c r="BRV5" s="158"/>
      <c r="BSC5" s="159"/>
      <c r="BSF5" s="158"/>
      <c r="BSM5" s="159"/>
      <c r="BSP5" s="158"/>
      <c r="BSW5" s="159"/>
      <c r="BSZ5" s="158"/>
      <c r="BTG5" s="159"/>
      <c r="BTJ5" s="158"/>
      <c r="BTQ5" s="159"/>
      <c r="BTT5" s="158"/>
      <c r="BUA5" s="159"/>
      <c r="BUD5" s="158"/>
      <c r="BUK5" s="159"/>
      <c r="BUN5" s="158"/>
      <c r="BUU5" s="159"/>
      <c r="BUX5" s="158"/>
      <c r="BVE5" s="159"/>
      <c r="BVH5" s="158"/>
      <c r="BVO5" s="159"/>
      <c r="BVR5" s="158"/>
      <c r="BVY5" s="159"/>
      <c r="BWB5" s="158"/>
      <c r="BWI5" s="159"/>
      <c r="BWL5" s="158"/>
      <c r="BWS5" s="159"/>
      <c r="BWV5" s="158"/>
      <c r="BXC5" s="159"/>
      <c r="BXF5" s="158"/>
      <c r="BXM5" s="159"/>
      <c r="BXP5" s="158"/>
      <c r="BXW5" s="159"/>
      <c r="BXZ5" s="158"/>
      <c r="BYG5" s="159"/>
      <c r="BYJ5" s="158"/>
      <c r="BYQ5" s="159"/>
      <c r="BYT5" s="158"/>
      <c r="BZA5" s="159"/>
      <c r="BZD5" s="158"/>
      <c r="BZK5" s="159"/>
      <c r="BZN5" s="158"/>
      <c r="BZU5" s="159"/>
      <c r="BZX5" s="158"/>
      <c r="CAE5" s="159"/>
      <c r="CAH5" s="158"/>
      <c r="CAO5" s="159"/>
      <c r="CAR5" s="158"/>
      <c r="CAY5" s="159"/>
      <c r="CBB5" s="158"/>
      <c r="CBI5" s="159"/>
      <c r="CBL5" s="158"/>
      <c r="CBS5" s="159"/>
      <c r="CBV5" s="158"/>
      <c r="CCC5" s="159"/>
      <c r="CCF5" s="158"/>
      <c r="CCM5" s="159"/>
      <c r="CCP5" s="158"/>
      <c r="CCW5" s="159"/>
      <c r="CCZ5" s="158"/>
      <c r="CDG5" s="159"/>
      <c r="CDJ5" s="158"/>
      <c r="CDQ5" s="159"/>
      <c r="CDT5" s="158"/>
      <c r="CEA5" s="159"/>
      <c r="CED5" s="158"/>
      <c r="CEK5" s="159"/>
      <c r="CEN5" s="158"/>
      <c r="CEU5" s="159"/>
      <c r="CEX5" s="158"/>
      <c r="CFE5" s="159"/>
      <c r="CFH5" s="158"/>
      <c r="CFO5" s="159"/>
      <c r="CFR5" s="158"/>
      <c r="CFY5" s="159"/>
      <c r="CGB5" s="158"/>
      <c r="CGI5" s="159"/>
      <c r="CGL5" s="158"/>
      <c r="CGS5" s="159"/>
      <c r="CGV5" s="158"/>
      <c r="CHC5" s="159"/>
      <c r="CHF5" s="158"/>
      <c r="CHM5" s="159"/>
      <c r="CHP5" s="158"/>
      <c r="CHW5" s="159"/>
      <c r="CHZ5" s="158"/>
      <c r="CIG5" s="159"/>
      <c r="CIJ5" s="158"/>
      <c r="CIQ5" s="159"/>
      <c r="CIT5" s="158"/>
      <c r="CJA5" s="159"/>
      <c r="CJD5" s="158"/>
      <c r="CJK5" s="159"/>
      <c r="CJN5" s="158"/>
      <c r="CJU5" s="159"/>
      <c r="CJX5" s="158"/>
      <c r="CKE5" s="159"/>
      <c r="CKH5" s="158"/>
      <c r="CKO5" s="159"/>
      <c r="CKR5" s="158"/>
      <c r="CKY5" s="159"/>
      <c r="CLB5" s="158"/>
      <c r="CLI5" s="159"/>
      <c r="CLL5" s="158"/>
      <c r="CLS5" s="159"/>
      <c r="CLV5" s="158"/>
      <c r="CMC5" s="159"/>
      <c r="CMF5" s="158"/>
      <c r="CMM5" s="159"/>
      <c r="CMP5" s="158"/>
      <c r="CMW5" s="159"/>
      <c r="CMZ5" s="158"/>
      <c r="CNG5" s="159"/>
      <c r="CNJ5" s="158"/>
      <c r="CNQ5" s="159"/>
      <c r="CNT5" s="158"/>
      <c r="COA5" s="159"/>
      <c r="COD5" s="158"/>
      <c r="COK5" s="159"/>
      <c r="CON5" s="158"/>
      <c r="COU5" s="159"/>
      <c r="COX5" s="158"/>
      <c r="CPE5" s="159"/>
      <c r="CPH5" s="158"/>
      <c r="CPO5" s="159"/>
      <c r="CPR5" s="158"/>
      <c r="CPY5" s="159"/>
      <c r="CQB5" s="158"/>
      <c r="CQI5" s="159"/>
      <c r="CQL5" s="158"/>
      <c r="CQS5" s="159"/>
      <c r="CQV5" s="158"/>
      <c r="CRC5" s="159"/>
      <c r="CRF5" s="158"/>
      <c r="CRM5" s="159"/>
      <c r="CRP5" s="158"/>
      <c r="CRW5" s="159"/>
      <c r="CRZ5" s="158"/>
      <c r="CSG5" s="159"/>
      <c r="CSJ5" s="158"/>
      <c r="CSQ5" s="159"/>
      <c r="CST5" s="158"/>
      <c r="CTA5" s="159"/>
      <c r="CTD5" s="158"/>
      <c r="CTK5" s="159"/>
      <c r="CTN5" s="158"/>
      <c r="CTU5" s="159"/>
      <c r="CTX5" s="158"/>
      <c r="CUE5" s="159"/>
      <c r="CUH5" s="158"/>
      <c r="CUO5" s="159"/>
      <c r="CUR5" s="158"/>
      <c r="CUY5" s="159"/>
      <c r="CVB5" s="158"/>
      <c r="CVI5" s="159"/>
      <c r="CVL5" s="158"/>
      <c r="CVS5" s="159"/>
      <c r="CVV5" s="158"/>
      <c r="CWC5" s="159"/>
      <c r="CWF5" s="158"/>
      <c r="CWM5" s="159"/>
      <c r="CWP5" s="158"/>
      <c r="CWW5" s="159"/>
      <c r="CWZ5" s="158"/>
      <c r="CXG5" s="159"/>
      <c r="CXJ5" s="158"/>
      <c r="CXQ5" s="159"/>
      <c r="CXT5" s="158"/>
      <c r="CYA5" s="159"/>
      <c r="CYD5" s="158"/>
      <c r="CYK5" s="159"/>
      <c r="CYN5" s="158"/>
      <c r="CYU5" s="159"/>
      <c r="CYX5" s="158"/>
      <c r="CZE5" s="159"/>
      <c r="CZH5" s="158"/>
      <c r="CZO5" s="159"/>
      <c r="CZR5" s="158"/>
      <c r="CZY5" s="159"/>
      <c r="DAB5" s="158"/>
      <c r="DAI5" s="159"/>
      <c r="DAL5" s="158"/>
      <c r="DAS5" s="159"/>
      <c r="DAV5" s="158"/>
      <c r="DBC5" s="159"/>
      <c r="DBF5" s="158"/>
      <c r="DBM5" s="159"/>
      <c r="DBP5" s="158"/>
      <c r="DBW5" s="159"/>
      <c r="DBZ5" s="158"/>
      <c r="DCG5" s="159"/>
      <c r="DCJ5" s="158"/>
      <c r="DCQ5" s="159"/>
      <c r="DCT5" s="158"/>
      <c r="DDA5" s="159"/>
      <c r="DDD5" s="158"/>
      <c r="DDK5" s="159"/>
      <c r="DDN5" s="158"/>
      <c r="DDU5" s="159"/>
      <c r="DDX5" s="158"/>
      <c r="DEE5" s="159"/>
      <c r="DEH5" s="158"/>
      <c r="DEO5" s="159"/>
      <c r="DER5" s="158"/>
      <c r="DEY5" s="159"/>
      <c r="DFB5" s="158"/>
      <c r="DFI5" s="159"/>
      <c r="DFL5" s="158"/>
      <c r="DFS5" s="159"/>
      <c r="DFV5" s="158"/>
      <c r="DGC5" s="159"/>
      <c r="DGF5" s="158"/>
      <c r="DGM5" s="159"/>
      <c r="DGP5" s="158"/>
      <c r="DGW5" s="159"/>
      <c r="DGZ5" s="158"/>
      <c r="DHG5" s="159"/>
      <c r="DHJ5" s="158"/>
      <c r="DHQ5" s="159"/>
      <c r="DHT5" s="158"/>
      <c r="DIA5" s="159"/>
      <c r="DID5" s="158"/>
      <c r="DIK5" s="159"/>
      <c r="DIN5" s="158"/>
      <c r="DIU5" s="159"/>
      <c r="DIX5" s="158"/>
      <c r="DJE5" s="159"/>
      <c r="DJH5" s="158"/>
      <c r="DJO5" s="159"/>
      <c r="DJR5" s="158"/>
      <c r="DJY5" s="159"/>
      <c r="DKB5" s="158"/>
      <c r="DKI5" s="159"/>
      <c r="DKL5" s="158"/>
      <c r="DKS5" s="159"/>
      <c r="DKV5" s="158"/>
      <c r="DLC5" s="159"/>
      <c r="DLF5" s="158"/>
      <c r="DLM5" s="159"/>
      <c r="DLP5" s="158"/>
      <c r="DLW5" s="159"/>
      <c r="DLZ5" s="158"/>
      <c r="DMG5" s="159"/>
      <c r="DMJ5" s="158"/>
      <c r="DMQ5" s="159"/>
      <c r="DMT5" s="158"/>
      <c r="DNA5" s="159"/>
      <c r="DND5" s="158"/>
      <c r="DNK5" s="159"/>
      <c r="DNN5" s="158"/>
      <c r="DNU5" s="159"/>
      <c r="DNX5" s="158"/>
      <c r="DOE5" s="159"/>
      <c r="DOH5" s="158"/>
      <c r="DOO5" s="159"/>
      <c r="DOR5" s="158"/>
      <c r="DOY5" s="159"/>
      <c r="DPB5" s="158"/>
      <c r="DPI5" s="159"/>
      <c r="DPL5" s="158"/>
      <c r="DPS5" s="159"/>
      <c r="DPV5" s="158"/>
      <c r="DQC5" s="159"/>
      <c r="DQF5" s="158"/>
      <c r="DQM5" s="159"/>
      <c r="DQP5" s="158"/>
      <c r="DQW5" s="159"/>
      <c r="DQZ5" s="158"/>
      <c r="DRG5" s="159"/>
      <c r="DRJ5" s="158"/>
      <c r="DRQ5" s="159"/>
      <c r="DRT5" s="158"/>
      <c r="DSA5" s="159"/>
      <c r="DSD5" s="158"/>
      <c r="DSK5" s="159"/>
      <c r="DSN5" s="158"/>
      <c r="DSU5" s="159"/>
      <c r="DSX5" s="158"/>
      <c r="DTE5" s="159"/>
      <c r="DTH5" s="158"/>
      <c r="DTO5" s="159"/>
      <c r="DTR5" s="158"/>
      <c r="DTY5" s="159"/>
      <c r="DUB5" s="158"/>
      <c r="DUI5" s="159"/>
      <c r="DUL5" s="158"/>
      <c r="DUS5" s="159"/>
      <c r="DUV5" s="158"/>
      <c r="DVC5" s="159"/>
      <c r="DVF5" s="158"/>
      <c r="DVM5" s="159"/>
      <c r="DVP5" s="158"/>
      <c r="DVW5" s="159"/>
      <c r="DVZ5" s="158"/>
      <c r="DWG5" s="159"/>
      <c r="DWJ5" s="158"/>
      <c r="DWQ5" s="159"/>
      <c r="DWT5" s="158"/>
      <c r="DXA5" s="159"/>
      <c r="DXD5" s="158"/>
      <c r="DXK5" s="159"/>
      <c r="DXN5" s="158"/>
      <c r="DXU5" s="159"/>
      <c r="DXX5" s="158"/>
      <c r="DYE5" s="159"/>
      <c r="DYH5" s="158"/>
      <c r="DYO5" s="159"/>
      <c r="DYR5" s="158"/>
      <c r="DYY5" s="159"/>
      <c r="DZB5" s="158"/>
      <c r="DZI5" s="159"/>
      <c r="DZL5" s="158"/>
      <c r="DZS5" s="159"/>
      <c r="DZV5" s="158"/>
      <c r="EAC5" s="159"/>
      <c r="EAF5" s="158"/>
      <c r="EAM5" s="159"/>
      <c r="EAP5" s="158"/>
      <c r="EAW5" s="159"/>
      <c r="EAZ5" s="158"/>
      <c r="EBG5" s="159"/>
      <c r="EBJ5" s="158"/>
      <c r="EBQ5" s="159"/>
      <c r="EBT5" s="158"/>
      <c r="ECA5" s="159"/>
      <c r="ECD5" s="158"/>
      <c r="ECK5" s="159"/>
      <c r="ECN5" s="158"/>
      <c r="ECU5" s="159"/>
      <c r="ECX5" s="158"/>
      <c r="EDE5" s="159"/>
      <c r="EDH5" s="158"/>
      <c r="EDO5" s="159"/>
      <c r="EDR5" s="158"/>
      <c r="EDY5" s="159"/>
      <c r="EEB5" s="158"/>
      <c r="EEI5" s="159"/>
      <c r="EEL5" s="158"/>
      <c r="EES5" s="159"/>
      <c r="EEV5" s="158"/>
      <c r="EFC5" s="159"/>
      <c r="EFF5" s="158"/>
      <c r="EFM5" s="159"/>
      <c r="EFP5" s="158"/>
      <c r="EFW5" s="159"/>
      <c r="EFZ5" s="158"/>
      <c r="EGG5" s="159"/>
      <c r="EGJ5" s="158"/>
      <c r="EGQ5" s="159"/>
      <c r="EGT5" s="158"/>
      <c r="EHA5" s="159"/>
      <c r="EHD5" s="158"/>
      <c r="EHK5" s="159"/>
      <c r="EHN5" s="158"/>
      <c r="EHU5" s="159"/>
      <c r="EHX5" s="158"/>
      <c r="EIE5" s="159"/>
      <c r="EIH5" s="158"/>
      <c r="EIO5" s="159"/>
      <c r="EIR5" s="158"/>
      <c r="EIY5" s="159"/>
      <c r="EJB5" s="158"/>
      <c r="EJI5" s="159"/>
      <c r="EJL5" s="158"/>
      <c r="EJS5" s="159"/>
      <c r="EJV5" s="158"/>
      <c r="EKC5" s="159"/>
      <c r="EKF5" s="158"/>
      <c r="EKM5" s="159"/>
      <c r="EKP5" s="158"/>
      <c r="EKW5" s="159"/>
      <c r="EKZ5" s="158"/>
      <c r="ELG5" s="159"/>
      <c r="ELJ5" s="158"/>
      <c r="ELQ5" s="159"/>
      <c r="ELT5" s="158"/>
      <c r="EMA5" s="159"/>
      <c r="EMD5" s="158"/>
      <c r="EMK5" s="159"/>
      <c r="EMN5" s="158"/>
      <c r="EMU5" s="159"/>
      <c r="EMX5" s="158"/>
      <c r="ENE5" s="159"/>
      <c r="ENH5" s="158"/>
      <c r="ENO5" s="159"/>
      <c r="ENR5" s="158"/>
      <c r="ENY5" s="159"/>
      <c r="EOB5" s="158"/>
      <c r="EOI5" s="159"/>
      <c r="EOL5" s="158"/>
      <c r="EOS5" s="159"/>
      <c r="EOV5" s="158"/>
      <c r="EPC5" s="159"/>
      <c r="EPF5" s="158"/>
      <c r="EPM5" s="159"/>
      <c r="EPP5" s="158"/>
      <c r="EPW5" s="159"/>
      <c r="EPZ5" s="158"/>
      <c r="EQG5" s="159"/>
      <c r="EQJ5" s="158"/>
      <c r="EQQ5" s="159"/>
      <c r="EQT5" s="158"/>
      <c r="ERA5" s="159"/>
      <c r="ERD5" s="158"/>
      <c r="ERK5" s="159"/>
      <c r="ERN5" s="158"/>
      <c r="ERU5" s="159"/>
      <c r="ERX5" s="158"/>
      <c r="ESE5" s="159"/>
      <c r="ESH5" s="158"/>
      <c r="ESO5" s="159"/>
      <c r="ESR5" s="158"/>
      <c r="ESY5" s="159"/>
      <c r="ETB5" s="158"/>
      <c r="ETI5" s="159"/>
      <c r="ETL5" s="158"/>
      <c r="ETS5" s="159"/>
      <c r="ETV5" s="158"/>
      <c r="EUC5" s="159"/>
      <c r="EUF5" s="158"/>
      <c r="EUM5" s="159"/>
      <c r="EUP5" s="158"/>
      <c r="EUW5" s="159"/>
      <c r="EUZ5" s="158"/>
      <c r="EVG5" s="159"/>
      <c r="EVJ5" s="158"/>
      <c r="EVQ5" s="159"/>
      <c r="EVT5" s="158"/>
      <c r="EWA5" s="159"/>
      <c r="EWD5" s="158"/>
      <c r="EWK5" s="159"/>
      <c r="EWN5" s="158"/>
      <c r="EWU5" s="159"/>
      <c r="EWX5" s="158"/>
      <c r="EXE5" s="159"/>
      <c r="EXH5" s="158"/>
      <c r="EXO5" s="159"/>
      <c r="EXR5" s="158"/>
      <c r="EXY5" s="159"/>
      <c r="EYB5" s="158"/>
      <c r="EYI5" s="159"/>
      <c r="EYL5" s="158"/>
      <c r="EYS5" s="159"/>
      <c r="EYV5" s="158"/>
      <c r="EZC5" s="159"/>
      <c r="EZF5" s="158"/>
      <c r="EZM5" s="159"/>
      <c r="EZP5" s="158"/>
      <c r="EZW5" s="159"/>
      <c r="EZZ5" s="158"/>
      <c r="FAG5" s="159"/>
      <c r="FAJ5" s="158"/>
      <c r="FAQ5" s="159"/>
      <c r="FAT5" s="158"/>
      <c r="FBA5" s="159"/>
      <c r="FBD5" s="158"/>
      <c r="FBK5" s="159"/>
      <c r="FBN5" s="158"/>
      <c r="FBU5" s="159"/>
      <c r="FBX5" s="158"/>
      <c r="FCE5" s="159"/>
      <c r="FCH5" s="158"/>
      <c r="FCO5" s="159"/>
      <c r="FCR5" s="158"/>
      <c r="FCY5" s="159"/>
      <c r="FDB5" s="158"/>
      <c r="FDI5" s="159"/>
      <c r="FDL5" s="158"/>
      <c r="FDS5" s="159"/>
      <c r="FDV5" s="158"/>
      <c r="FEC5" s="159"/>
      <c r="FEF5" s="158"/>
      <c r="FEM5" s="159"/>
      <c r="FEP5" s="158"/>
      <c r="FEW5" s="159"/>
      <c r="FEZ5" s="158"/>
      <c r="FFG5" s="159"/>
      <c r="FFJ5" s="158"/>
      <c r="FFQ5" s="159"/>
      <c r="FFT5" s="158"/>
      <c r="FGA5" s="159"/>
      <c r="FGD5" s="158"/>
      <c r="FGK5" s="159"/>
      <c r="FGN5" s="158"/>
      <c r="FGU5" s="159"/>
      <c r="FGX5" s="158"/>
      <c r="FHE5" s="159"/>
      <c r="FHH5" s="158"/>
      <c r="FHO5" s="159"/>
      <c r="FHR5" s="158"/>
      <c r="FHY5" s="159"/>
      <c r="FIB5" s="158"/>
      <c r="FII5" s="159"/>
      <c r="FIL5" s="158"/>
      <c r="FIS5" s="159"/>
      <c r="FIV5" s="158"/>
      <c r="FJC5" s="159"/>
      <c r="FJF5" s="158"/>
      <c r="FJM5" s="159"/>
      <c r="FJP5" s="158"/>
      <c r="FJW5" s="159"/>
      <c r="FJZ5" s="158"/>
      <c r="FKG5" s="159"/>
      <c r="FKJ5" s="158"/>
      <c r="FKQ5" s="159"/>
      <c r="FKT5" s="158"/>
      <c r="FLA5" s="159"/>
      <c r="FLD5" s="158"/>
      <c r="FLK5" s="159"/>
      <c r="FLN5" s="158"/>
      <c r="FLU5" s="159"/>
      <c r="FLX5" s="158"/>
      <c r="FME5" s="159"/>
      <c r="FMH5" s="158"/>
      <c r="FMO5" s="159"/>
      <c r="FMR5" s="158"/>
      <c r="FMY5" s="159"/>
      <c r="FNB5" s="158"/>
      <c r="FNI5" s="159"/>
      <c r="FNL5" s="158"/>
      <c r="FNS5" s="159"/>
      <c r="FNV5" s="158"/>
      <c r="FOC5" s="159"/>
      <c r="FOF5" s="158"/>
      <c r="FOM5" s="159"/>
      <c r="FOP5" s="158"/>
      <c r="FOW5" s="159"/>
      <c r="FOZ5" s="158"/>
      <c r="FPG5" s="159"/>
      <c r="FPJ5" s="158"/>
      <c r="FPQ5" s="159"/>
      <c r="FPT5" s="158"/>
      <c r="FQA5" s="159"/>
      <c r="FQD5" s="158"/>
      <c r="FQK5" s="159"/>
      <c r="FQN5" s="158"/>
      <c r="FQU5" s="159"/>
      <c r="FQX5" s="158"/>
      <c r="FRE5" s="159"/>
      <c r="FRH5" s="158"/>
      <c r="FRO5" s="159"/>
      <c r="FRR5" s="158"/>
      <c r="FRY5" s="159"/>
      <c r="FSB5" s="158"/>
      <c r="FSI5" s="159"/>
      <c r="FSL5" s="158"/>
      <c r="FSS5" s="159"/>
      <c r="FSV5" s="158"/>
      <c r="FTC5" s="159"/>
      <c r="FTF5" s="158"/>
      <c r="FTM5" s="159"/>
      <c r="FTP5" s="158"/>
      <c r="FTW5" s="159"/>
      <c r="FTZ5" s="158"/>
      <c r="FUG5" s="159"/>
      <c r="FUJ5" s="158"/>
      <c r="FUQ5" s="159"/>
      <c r="FUT5" s="158"/>
      <c r="FVA5" s="159"/>
      <c r="FVD5" s="158"/>
      <c r="FVK5" s="159"/>
      <c r="FVN5" s="158"/>
      <c r="FVU5" s="159"/>
      <c r="FVX5" s="158"/>
      <c r="FWE5" s="159"/>
      <c r="FWH5" s="158"/>
      <c r="FWO5" s="159"/>
      <c r="FWR5" s="158"/>
      <c r="FWY5" s="159"/>
      <c r="FXB5" s="158"/>
      <c r="FXI5" s="159"/>
      <c r="FXL5" s="158"/>
      <c r="FXS5" s="159"/>
      <c r="FXV5" s="158"/>
      <c r="FYC5" s="159"/>
      <c r="FYF5" s="158"/>
      <c r="FYM5" s="159"/>
      <c r="FYP5" s="158"/>
      <c r="FYW5" s="159"/>
      <c r="FYZ5" s="158"/>
      <c r="FZG5" s="159"/>
      <c r="FZJ5" s="158"/>
      <c r="FZQ5" s="159"/>
      <c r="FZT5" s="158"/>
      <c r="GAA5" s="159"/>
      <c r="GAD5" s="158"/>
      <c r="GAK5" s="159"/>
      <c r="GAN5" s="158"/>
      <c r="GAU5" s="159"/>
      <c r="GAX5" s="158"/>
      <c r="GBE5" s="159"/>
      <c r="GBH5" s="158"/>
      <c r="GBO5" s="159"/>
      <c r="GBR5" s="158"/>
      <c r="GBY5" s="159"/>
      <c r="GCB5" s="158"/>
      <c r="GCI5" s="159"/>
      <c r="GCL5" s="158"/>
      <c r="GCS5" s="159"/>
      <c r="GCV5" s="158"/>
      <c r="GDC5" s="159"/>
      <c r="GDF5" s="158"/>
      <c r="GDM5" s="159"/>
      <c r="GDP5" s="158"/>
      <c r="GDW5" s="159"/>
      <c r="GDZ5" s="158"/>
      <c r="GEG5" s="159"/>
      <c r="GEJ5" s="158"/>
      <c r="GEQ5" s="159"/>
      <c r="GET5" s="158"/>
      <c r="GFA5" s="159"/>
      <c r="GFD5" s="158"/>
      <c r="GFK5" s="159"/>
      <c r="GFN5" s="158"/>
      <c r="GFU5" s="159"/>
      <c r="GFX5" s="158"/>
      <c r="GGE5" s="159"/>
      <c r="GGH5" s="158"/>
      <c r="GGO5" s="159"/>
      <c r="GGR5" s="158"/>
      <c r="GGY5" s="159"/>
      <c r="GHB5" s="158"/>
      <c r="GHI5" s="159"/>
      <c r="GHL5" s="158"/>
      <c r="GHS5" s="159"/>
      <c r="GHV5" s="158"/>
      <c r="GIC5" s="159"/>
      <c r="GIF5" s="158"/>
      <c r="GIM5" s="159"/>
      <c r="GIP5" s="158"/>
      <c r="GIW5" s="159"/>
      <c r="GIZ5" s="158"/>
      <c r="GJG5" s="159"/>
      <c r="GJJ5" s="158"/>
      <c r="GJQ5" s="159"/>
      <c r="GJT5" s="158"/>
      <c r="GKA5" s="159"/>
      <c r="GKD5" s="158"/>
      <c r="GKK5" s="159"/>
      <c r="GKN5" s="158"/>
      <c r="GKU5" s="159"/>
      <c r="GKX5" s="158"/>
      <c r="GLE5" s="159"/>
      <c r="GLH5" s="158"/>
      <c r="GLO5" s="159"/>
      <c r="GLR5" s="158"/>
      <c r="GLY5" s="159"/>
      <c r="GMB5" s="158"/>
      <c r="GMI5" s="159"/>
      <c r="GML5" s="158"/>
      <c r="GMS5" s="159"/>
      <c r="GMV5" s="158"/>
      <c r="GNC5" s="159"/>
      <c r="GNF5" s="158"/>
      <c r="GNM5" s="159"/>
      <c r="GNP5" s="158"/>
      <c r="GNW5" s="159"/>
      <c r="GNZ5" s="158"/>
      <c r="GOG5" s="159"/>
      <c r="GOJ5" s="158"/>
      <c r="GOQ5" s="159"/>
      <c r="GOT5" s="158"/>
      <c r="GPA5" s="159"/>
      <c r="GPD5" s="158"/>
      <c r="GPK5" s="159"/>
      <c r="GPN5" s="158"/>
      <c r="GPU5" s="159"/>
      <c r="GPX5" s="158"/>
      <c r="GQE5" s="159"/>
      <c r="GQH5" s="158"/>
      <c r="GQO5" s="159"/>
      <c r="GQR5" s="158"/>
      <c r="GQY5" s="159"/>
      <c r="GRB5" s="158"/>
      <c r="GRI5" s="159"/>
      <c r="GRL5" s="158"/>
      <c r="GRS5" s="159"/>
      <c r="GRV5" s="158"/>
      <c r="GSC5" s="159"/>
      <c r="GSF5" s="158"/>
      <c r="GSM5" s="159"/>
      <c r="GSP5" s="158"/>
      <c r="GSW5" s="159"/>
      <c r="GSZ5" s="158"/>
      <c r="GTG5" s="159"/>
      <c r="GTJ5" s="158"/>
      <c r="GTQ5" s="159"/>
      <c r="GTT5" s="158"/>
      <c r="GUA5" s="159"/>
      <c r="GUD5" s="158"/>
      <c r="GUK5" s="159"/>
      <c r="GUN5" s="158"/>
      <c r="GUU5" s="159"/>
      <c r="GUX5" s="158"/>
      <c r="GVE5" s="159"/>
      <c r="GVH5" s="158"/>
      <c r="GVO5" s="159"/>
      <c r="GVR5" s="158"/>
      <c r="GVY5" s="159"/>
      <c r="GWB5" s="158"/>
      <c r="GWI5" s="159"/>
      <c r="GWL5" s="158"/>
      <c r="GWS5" s="159"/>
      <c r="GWV5" s="158"/>
      <c r="GXC5" s="159"/>
      <c r="GXF5" s="158"/>
      <c r="GXM5" s="159"/>
      <c r="GXP5" s="158"/>
      <c r="GXW5" s="159"/>
      <c r="GXZ5" s="158"/>
      <c r="GYG5" s="159"/>
      <c r="GYJ5" s="158"/>
      <c r="GYQ5" s="159"/>
      <c r="GYT5" s="158"/>
      <c r="GZA5" s="159"/>
      <c r="GZD5" s="158"/>
      <c r="GZK5" s="159"/>
      <c r="GZN5" s="158"/>
      <c r="GZU5" s="159"/>
      <c r="GZX5" s="158"/>
      <c r="HAE5" s="159"/>
      <c r="HAH5" s="158"/>
      <c r="HAO5" s="159"/>
      <c r="HAR5" s="158"/>
      <c r="HAY5" s="159"/>
      <c r="HBB5" s="158"/>
      <c r="HBI5" s="159"/>
      <c r="HBL5" s="158"/>
      <c r="HBS5" s="159"/>
      <c r="HBV5" s="158"/>
      <c r="HCC5" s="159"/>
      <c r="HCF5" s="158"/>
      <c r="HCM5" s="159"/>
      <c r="HCP5" s="158"/>
      <c r="HCW5" s="159"/>
      <c r="HCZ5" s="158"/>
      <c r="HDG5" s="159"/>
      <c r="HDJ5" s="158"/>
      <c r="HDQ5" s="159"/>
      <c r="HDT5" s="158"/>
      <c r="HEA5" s="159"/>
      <c r="HED5" s="158"/>
      <c r="HEK5" s="159"/>
      <c r="HEN5" s="158"/>
      <c r="HEU5" s="159"/>
      <c r="HEX5" s="158"/>
      <c r="HFE5" s="159"/>
      <c r="HFH5" s="158"/>
      <c r="HFO5" s="159"/>
      <c r="HFR5" s="158"/>
      <c r="HFY5" s="159"/>
      <c r="HGB5" s="158"/>
      <c r="HGI5" s="159"/>
      <c r="HGL5" s="158"/>
      <c r="HGS5" s="159"/>
      <c r="HGV5" s="158"/>
      <c r="HHC5" s="159"/>
      <c r="HHF5" s="158"/>
      <c r="HHM5" s="159"/>
      <c r="HHP5" s="158"/>
      <c r="HHW5" s="159"/>
      <c r="HHZ5" s="158"/>
      <c r="HIG5" s="159"/>
      <c r="HIJ5" s="158"/>
      <c r="HIQ5" s="159"/>
      <c r="HIT5" s="158"/>
      <c r="HJA5" s="159"/>
      <c r="HJD5" s="158"/>
      <c r="HJK5" s="159"/>
      <c r="HJN5" s="158"/>
      <c r="HJU5" s="159"/>
      <c r="HJX5" s="158"/>
      <c r="HKE5" s="159"/>
      <c r="HKH5" s="158"/>
      <c r="HKO5" s="159"/>
      <c r="HKR5" s="158"/>
      <c r="HKY5" s="159"/>
      <c r="HLB5" s="158"/>
      <c r="HLI5" s="159"/>
      <c r="HLL5" s="158"/>
      <c r="HLS5" s="159"/>
      <c r="HLV5" s="158"/>
      <c r="HMC5" s="159"/>
      <c r="HMF5" s="158"/>
      <c r="HMM5" s="159"/>
      <c r="HMP5" s="158"/>
      <c r="HMW5" s="159"/>
      <c r="HMZ5" s="158"/>
      <c r="HNG5" s="159"/>
      <c r="HNJ5" s="158"/>
      <c r="HNQ5" s="159"/>
      <c r="HNT5" s="158"/>
      <c r="HOA5" s="159"/>
      <c r="HOD5" s="158"/>
      <c r="HOK5" s="159"/>
      <c r="HON5" s="158"/>
      <c r="HOU5" s="159"/>
      <c r="HOX5" s="158"/>
      <c r="HPE5" s="159"/>
      <c r="HPH5" s="158"/>
      <c r="HPO5" s="159"/>
      <c r="HPR5" s="158"/>
      <c r="HPY5" s="159"/>
      <c r="HQB5" s="158"/>
      <c r="HQI5" s="159"/>
      <c r="HQL5" s="158"/>
      <c r="HQS5" s="159"/>
      <c r="HQV5" s="158"/>
      <c r="HRC5" s="159"/>
      <c r="HRF5" s="158"/>
      <c r="HRM5" s="159"/>
      <c r="HRP5" s="158"/>
      <c r="HRW5" s="159"/>
      <c r="HRZ5" s="158"/>
      <c r="HSG5" s="159"/>
      <c r="HSJ5" s="158"/>
      <c r="HSQ5" s="159"/>
      <c r="HST5" s="158"/>
      <c r="HTA5" s="159"/>
      <c r="HTD5" s="158"/>
      <c r="HTK5" s="159"/>
      <c r="HTN5" s="158"/>
      <c r="HTU5" s="159"/>
      <c r="HTX5" s="158"/>
      <c r="HUE5" s="159"/>
      <c r="HUH5" s="158"/>
      <c r="HUO5" s="159"/>
      <c r="HUR5" s="158"/>
      <c r="HUY5" s="159"/>
      <c r="HVB5" s="158"/>
      <c r="HVI5" s="159"/>
      <c r="HVL5" s="158"/>
      <c r="HVS5" s="159"/>
      <c r="HVV5" s="158"/>
      <c r="HWC5" s="159"/>
      <c r="HWF5" s="158"/>
      <c r="HWM5" s="159"/>
      <c r="HWP5" s="158"/>
      <c r="HWW5" s="159"/>
      <c r="HWZ5" s="158"/>
      <c r="HXG5" s="159"/>
      <c r="HXJ5" s="158"/>
      <c r="HXQ5" s="159"/>
      <c r="HXT5" s="158"/>
      <c r="HYA5" s="159"/>
      <c r="HYD5" s="158"/>
      <c r="HYK5" s="159"/>
      <c r="HYN5" s="158"/>
      <c r="HYU5" s="159"/>
      <c r="HYX5" s="158"/>
      <c r="HZE5" s="159"/>
      <c r="HZH5" s="158"/>
      <c r="HZO5" s="159"/>
      <c r="HZR5" s="158"/>
      <c r="HZY5" s="159"/>
      <c r="IAB5" s="158"/>
      <c r="IAI5" s="159"/>
      <c r="IAL5" s="158"/>
      <c r="IAS5" s="159"/>
      <c r="IAV5" s="158"/>
      <c r="IBC5" s="159"/>
      <c r="IBF5" s="158"/>
      <c r="IBM5" s="159"/>
      <c r="IBP5" s="158"/>
      <c r="IBW5" s="159"/>
      <c r="IBZ5" s="158"/>
      <c r="ICG5" s="159"/>
      <c r="ICJ5" s="158"/>
      <c r="ICQ5" s="159"/>
      <c r="ICT5" s="158"/>
      <c r="IDA5" s="159"/>
      <c r="IDD5" s="158"/>
      <c r="IDK5" s="159"/>
      <c r="IDN5" s="158"/>
      <c r="IDU5" s="159"/>
      <c r="IDX5" s="158"/>
      <c r="IEE5" s="159"/>
      <c r="IEH5" s="158"/>
      <c r="IEO5" s="159"/>
      <c r="IER5" s="158"/>
      <c r="IEY5" s="159"/>
      <c r="IFB5" s="158"/>
      <c r="IFI5" s="159"/>
      <c r="IFL5" s="158"/>
      <c r="IFS5" s="159"/>
      <c r="IFV5" s="158"/>
      <c r="IGC5" s="159"/>
      <c r="IGF5" s="158"/>
      <c r="IGM5" s="159"/>
      <c r="IGP5" s="158"/>
      <c r="IGW5" s="159"/>
      <c r="IGZ5" s="158"/>
      <c r="IHG5" s="159"/>
      <c r="IHJ5" s="158"/>
      <c r="IHQ5" s="159"/>
      <c r="IHT5" s="158"/>
      <c r="IIA5" s="159"/>
      <c r="IID5" s="158"/>
      <c r="IIK5" s="159"/>
      <c r="IIN5" s="158"/>
      <c r="IIU5" s="159"/>
      <c r="IIX5" s="158"/>
      <c r="IJE5" s="159"/>
      <c r="IJH5" s="158"/>
      <c r="IJO5" s="159"/>
      <c r="IJR5" s="158"/>
      <c r="IJY5" s="159"/>
      <c r="IKB5" s="158"/>
      <c r="IKI5" s="159"/>
      <c r="IKL5" s="158"/>
      <c r="IKS5" s="159"/>
      <c r="IKV5" s="158"/>
      <c r="ILC5" s="159"/>
      <c r="ILF5" s="158"/>
      <c r="ILM5" s="159"/>
      <c r="ILP5" s="158"/>
      <c r="ILW5" s="159"/>
      <c r="ILZ5" s="158"/>
      <c r="IMG5" s="159"/>
      <c r="IMJ5" s="158"/>
      <c r="IMQ5" s="159"/>
      <c r="IMT5" s="158"/>
      <c r="INA5" s="159"/>
      <c r="IND5" s="158"/>
      <c r="INK5" s="159"/>
      <c r="INN5" s="158"/>
      <c r="INU5" s="159"/>
      <c r="INX5" s="158"/>
      <c r="IOE5" s="159"/>
      <c r="IOH5" s="158"/>
      <c r="IOO5" s="159"/>
      <c r="IOR5" s="158"/>
      <c r="IOY5" s="159"/>
      <c r="IPB5" s="158"/>
      <c r="IPI5" s="159"/>
      <c r="IPL5" s="158"/>
      <c r="IPS5" s="159"/>
      <c r="IPV5" s="158"/>
      <c r="IQC5" s="159"/>
      <c r="IQF5" s="158"/>
      <c r="IQM5" s="159"/>
      <c r="IQP5" s="158"/>
      <c r="IQW5" s="159"/>
      <c r="IQZ5" s="158"/>
      <c r="IRG5" s="159"/>
      <c r="IRJ5" s="158"/>
      <c r="IRQ5" s="159"/>
      <c r="IRT5" s="158"/>
      <c r="ISA5" s="159"/>
      <c r="ISD5" s="158"/>
      <c r="ISK5" s="159"/>
      <c r="ISN5" s="158"/>
      <c r="ISU5" s="159"/>
      <c r="ISX5" s="158"/>
      <c r="ITE5" s="159"/>
      <c r="ITH5" s="158"/>
      <c r="ITO5" s="159"/>
      <c r="ITR5" s="158"/>
      <c r="ITY5" s="159"/>
      <c r="IUB5" s="158"/>
      <c r="IUI5" s="159"/>
      <c r="IUL5" s="158"/>
      <c r="IUS5" s="159"/>
      <c r="IUV5" s="158"/>
      <c r="IVC5" s="159"/>
      <c r="IVF5" s="158"/>
      <c r="IVM5" s="159"/>
      <c r="IVP5" s="158"/>
      <c r="IVW5" s="159"/>
      <c r="IVZ5" s="158"/>
      <c r="IWG5" s="159"/>
      <c r="IWJ5" s="158"/>
      <c r="IWQ5" s="159"/>
      <c r="IWT5" s="158"/>
      <c r="IXA5" s="159"/>
      <c r="IXD5" s="158"/>
      <c r="IXK5" s="159"/>
      <c r="IXN5" s="158"/>
      <c r="IXU5" s="159"/>
      <c r="IXX5" s="158"/>
      <c r="IYE5" s="159"/>
      <c r="IYH5" s="158"/>
      <c r="IYO5" s="159"/>
      <c r="IYR5" s="158"/>
      <c r="IYY5" s="159"/>
      <c r="IZB5" s="158"/>
      <c r="IZI5" s="159"/>
      <c r="IZL5" s="158"/>
      <c r="IZS5" s="159"/>
      <c r="IZV5" s="158"/>
      <c r="JAC5" s="159"/>
      <c r="JAF5" s="158"/>
      <c r="JAM5" s="159"/>
      <c r="JAP5" s="158"/>
      <c r="JAW5" s="159"/>
      <c r="JAZ5" s="158"/>
      <c r="JBG5" s="159"/>
      <c r="JBJ5" s="158"/>
      <c r="JBQ5" s="159"/>
      <c r="JBT5" s="158"/>
      <c r="JCA5" s="159"/>
      <c r="JCD5" s="158"/>
      <c r="JCK5" s="159"/>
      <c r="JCN5" s="158"/>
      <c r="JCU5" s="159"/>
      <c r="JCX5" s="158"/>
      <c r="JDE5" s="159"/>
      <c r="JDH5" s="158"/>
      <c r="JDO5" s="159"/>
      <c r="JDR5" s="158"/>
      <c r="JDY5" s="159"/>
      <c r="JEB5" s="158"/>
      <c r="JEI5" s="159"/>
      <c r="JEL5" s="158"/>
      <c r="JES5" s="159"/>
      <c r="JEV5" s="158"/>
      <c r="JFC5" s="159"/>
      <c r="JFF5" s="158"/>
      <c r="JFM5" s="159"/>
      <c r="JFP5" s="158"/>
      <c r="JFW5" s="159"/>
      <c r="JFZ5" s="158"/>
      <c r="JGG5" s="159"/>
      <c r="JGJ5" s="158"/>
      <c r="JGQ5" s="159"/>
      <c r="JGT5" s="158"/>
      <c r="JHA5" s="159"/>
      <c r="JHD5" s="158"/>
      <c r="JHK5" s="159"/>
      <c r="JHN5" s="158"/>
      <c r="JHU5" s="159"/>
      <c r="JHX5" s="158"/>
      <c r="JIE5" s="159"/>
      <c r="JIH5" s="158"/>
      <c r="JIO5" s="159"/>
      <c r="JIR5" s="158"/>
      <c r="JIY5" s="159"/>
      <c r="JJB5" s="158"/>
      <c r="JJI5" s="159"/>
      <c r="JJL5" s="158"/>
      <c r="JJS5" s="159"/>
      <c r="JJV5" s="158"/>
      <c r="JKC5" s="159"/>
      <c r="JKF5" s="158"/>
      <c r="JKM5" s="159"/>
      <c r="JKP5" s="158"/>
      <c r="JKW5" s="159"/>
      <c r="JKZ5" s="158"/>
      <c r="JLG5" s="159"/>
      <c r="JLJ5" s="158"/>
      <c r="JLQ5" s="159"/>
      <c r="JLT5" s="158"/>
      <c r="JMA5" s="159"/>
      <c r="JMD5" s="158"/>
      <c r="JMK5" s="159"/>
      <c r="JMN5" s="158"/>
      <c r="JMU5" s="159"/>
      <c r="JMX5" s="158"/>
      <c r="JNE5" s="159"/>
      <c r="JNH5" s="158"/>
      <c r="JNO5" s="159"/>
      <c r="JNR5" s="158"/>
      <c r="JNY5" s="159"/>
      <c r="JOB5" s="158"/>
      <c r="JOI5" s="159"/>
      <c r="JOL5" s="158"/>
      <c r="JOS5" s="159"/>
      <c r="JOV5" s="158"/>
      <c r="JPC5" s="159"/>
      <c r="JPF5" s="158"/>
      <c r="JPM5" s="159"/>
      <c r="JPP5" s="158"/>
      <c r="JPW5" s="159"/>
      <c r="JPZ5" s="158"/>
      <c r="JQG5" s="159"/>
      <c r="JQJ5" s="158"/>
      <c r="JQQ5" s="159"/>
      <c r="JQT5" s="158"/>
      <c r="JRA5" s="159"/>
      <c r="JRD5" s="158"/>
      <c r="JRK5" s="159"/>
      <c r="JRN5" s="158"/>
      <c r="JRU5" s="159"/>
      <c r="JRX5" s="158"/>
      <c r="JSE5" s="159"/>
      <c r="JSH5" s="158"/>
      <c r="JSO5" s="159"/>
      <c r="JSR5" s="158"/>
      <c r="JSY5" s="159"/>
      <c r="JTB5" s="158"/>
      <c r="JTI5" s="159"/>
      <c r="JTL5" s="158"/>
      <c r="JTS5" s="159"/>
      <c r="JTV5" s="158"/>
      <c r="JUC5" s="159"/>
      <c r="JUF5" s="158"/>
      <c r="JUM5" s="159"/>
      <c r="JUP5" s="158"/>
      <c r="JUW5" s="159"/>
      <c r="JUZ5" s="158"/>
      <c r="JVG5" s="159"/>
      <c r="JVJ5" s="158"/>
      <c r="JVQ5" s="159"/>
      <c r="JVT5" s="158"/>
      <c r="JWA5" s="159"/>
      <c r="JWD5" s="158"/>
      <c r="JWK5" s="159"/>
      <c r="JWN5" s="158"/>
      <c r="JWU5" s="159"/>
      <c r="JWX5" s="158"/>
      <c r="JXE5" s="159"/>
      <c r="JXH5" s="158"/>
      <c r="JXO5" s="159"/>
      <c r="JXR5" s="158"/>
      <c r="JXY5" s="159"/>
      <c r="JYB5" s="158"/>
      <c r="JYI5" s="159"/>
      <c r="JYL5" s="158"/>
      <c r="JYS5" s="159"/>
      <c r="JYV5" s="158"/>
      <c r="JZC5" s="159"/>
      <c r="JZF5" s="158"/>
      <c r="JZM5" s="159"/>
      <c r="JZP5" s="158"/>
      <c r="JZW5" s="159"/>
      <c r="JZZ5" s="158"/>
      <c r="KAG5" s="159"/>
      <c r="KAJ5" s="158"/>
      <c r="KAQ5" s="159"/>
      <c r="KAT5" s="158"/>
      <c r="KBA5" s="159"/>
      <c r="KBD5" s="158"/>
      <c r="KBK5" s="159"/>
      <c r="KBN5" s="158"/>
      <c r="KBU5" s="159"/>
      <c r="KBX5" s="158"/>
      <c r="KCE5" s="159"/>
      <c r="KCH5" s="158"/>
      <c r="KCO5" s="159"/>
      <c r="KCR5" s="158"/>
      <c r="KCY5" s="159"/>
      <c r="KDB5" s="158"/>
      <c r="KDI5" s="159"/>
      <c r="KDL5" s="158"/>
      <c r="KDS5" s="159"/>
      <c r="KDV5" s="158"/>
      <c r="KEC5" s="159"/>
      <c r="KEF5" s="158"/>
      <c r="KEM5" s="159"/>
      <c r="KEP5" s="158"/>
      <c r="KEW5" s="159"/>
      <c r="KEZ5" s="158"/>
      <c r="KFG5" s="159"/>
      <c r="KFJ5" s="158"/>
      <c r="KFQ5" s="159"/>
      <c r="KFT5" s="158"/>
      <c r="KGA5" s="159"/>
      <c r="KGD5" s="158"/>
      <c r="KGK5" s="159"/>
      <c r="KGN5" s="158"/>
      <c r="KGU5" s="159"/>
      <c r="KGX5" s="158"/>
      <c r="KHE5" s="159"/>
      <c r="KHH5" s="158"/>
      <c r="KHO5" s="159"/>
      <c r="KHR5" s="158"/>
      <c r="KHY5" s="159"/>
      <c r="KIB5" s="158"/>
      <c r="KII5" s="159"/>
      <c r="KIL5" s="158"/>
      <c r="KIS5" s="159"/>
      <c r="KIV5" s="158"/>
      <c r="KJC5" s="159"/>
      <c r="KJF5" s="158"/>
      <c r="KJM5" s="159"/>
      <c r="KJP5" s="158"/>
      <c r="KJW5" s="159"/>
      <c r="KJZ5" s="158"/>
      <c r="KKG5" s="159"/>
      <c r="KKJ5" s="158"/>
      <c r="KKQ5" s="159"/>
      <c r="KKT5" s="158"/>
      <c r="KLA5" s="159"/>
      <c r="KLD5" s="158"/>
      <c r="KLK5" s="159"/>
      <c r="KLN5" s="158"/>
      <c r="KLU5" s="159"/>
      <c r="KLX5" s="158"/>
      <c r="KME5" s="159"/>
      <c r="KMH5" s="158"/>
      <c r="KMO5" s="159"/>
      <c r="KMR5" s="158"/>
      <c r="KMY5" s="159"/>
      <c r="KNB5" s="158"/>
      <c r="KNI5" s="159"/>
      <c r="KNL5" s="158"/>
      <c r="KNS5" s="159"/>
      <c r="KNV5" s="158"/>
      <c r="KOC5" s="159"/>
      <c r="KOF5" s="158"/>
      <c r="KOM5" s="159"/>
      <c r="KOP5" s="158"/>
      <c r="KOW5" s="159"/>
      <c r="KOZ5" s="158"/>
      <c r="KPG5" s="159"/>
      <c r="KPJ5" s="158"/>
      <c r="KPQ5" s="159"/>
      <c r="KPT5" s="158"/>
      <c r="KQA5" s="159"/>
      <c r="KQD5" s="158"/>
      <c r="KQK5" s="159"/>
      <c r="KQN5" s="158"/>
      <c r="KQU5" s="159"/>
      <c r="KQX5" s="158"/>
      <c r="KRE5" s="159"/>
      <c r="KRH5" s="158"/>
      <c r="KRO5" s="159"/>
      <c r="KRR5" s="158"/>
      <c r="KRY5" s="159"/>
      <c r="KSB5" s="158"/>
      <c r="KSI5" s="159"/>
      <c r="KSL5" s="158"/>
      <c r="KSS5" s="159"/>
      <c r="KSV5" s="158"/>
      <c r="KTC5" s="159"/>
      <c r="KTF5" s="158"/>
      <c r="KTM5" s="159"/>
      <c r="KTP5" s="158"/>
      <c r="KTW5" s="159"/>
      <c r="KTZ5" s="158"/>
      <c r="KUG5" s="159"/>
      <c r="KUJ5" s="158"/>
      <c r="KUQ5" s="159"/>
      <c r="KUT5" s="158"/>
      <c r="KVA5" s="159"/>
      <c r="KVD5" s="158"/>
      <c r="KVK5" s="159"/>
      <c r="KVN5" s="158"/>
      <c r="KVU5" s="159"/>
      <c r="KVX5" s="158"/>
      <c r="KWE5" s="159"/>
      <c r="KWH5" s="158"/>
      <c r="KWO5" s="159"/>
      <c r="KWR5" s="158"/>
      <c r="KWY5" s="159"/>
      <c r="KXB5" s="158"/>
      <c r="KXI5" s="159"/>
      <c r="KXL5" s="158"/>
      <c r="KXS5" s="159"/>
      <c r="KXV5" s="158"/>
      <c r="KYC5" s="159"/>
      <c r="KYF5" s="158"/>
      <c r="KYM5" s="159"/>
      <c r="KYP5" s="158"/>
      <c r="KYW5" s="159"/>
      <c r="KYZ5" s="158"/>
      <c r="KZG5" s="159"/>
      <c r="KZJ5" s="158"/>
      <c r="KZQ5" s="159"/>
      <c r="KZT5" s="158"/>
      <c r="LAA5" s="159"/>
      <c r="LAD5" s="158"/>
      <c r="LAK5" s="159"/>
      <c r="LAN5" s="158"/>
      <c r="LAU5" s="159"/>
      <c r="LAX5" s="158"/>
      <c r="LBE5" s="159"/>
      <c r="LBH5" s="158"/>
      <c r="LBO5" s="159"/>
      <c r="LBR5" s="158"/>
      <c r="LBY5" s="159"/>
      <c r="LCB5" s="158"/>
      <c r="LCI5" s="159"/>
      <c r="LCL5" s="158"/>
      <c r="LCS5" s="159"/>
      <c r="LCV5" s="158"/>
      <c r="LDC5" s="159"/>
      <c r="LDF5" s="158"/>
      <c r="LDM5" s="159"/>
      <c r="LDP5" s="158"/>
      <c r="LDW5" s="159"/>
      <c r="LDZ5" s="158"/>
      <c r="LEG5" s="159"/>
      <c r="LEJ5" s="158"/>
      <c r="LEQ5" s="159"/>
      <c r="LET5" s="158"/>
      <c r="LFA5" s="159"/>
      <c r="LFD5" s="158"/>
      <c r="LFK5" s="159"/>
      <c r="LFN5" s="158"/>
      <c r="LFU5" s="159"/>
      <c r="LFX5" s="158"/>
      <c r="LGE5" s="159"/>
      <c r="LGH5" s="158"/>
      <c r="LGO5" s="159"/>
      <c r="LGR5" s="158"/>
      <c r="LGY5" s="159"/>
      <c r="LHB5" s="158"/>
      <c r="LHI5" s="159"/>
      <c r="LHL5" s="158"/>
      <c r="LHS5" s="159"/>
      <c r="LHV5" s="158"/>
      <c r="LIC5" s="159"/>
      <c r="LIF5" s="158"/>
      <c r="LIM5" s="159"/>
      <c r="LIP5" s="158"/>
      <c r="LIW5" s="159"/>
      <c r="LIZ5" s="158"/>
      <c r="LJG5" s="159"/>
      <c r="LJJ5" s="158"/>
      <c r="LJQ5" s="159"/>
      <c r="LJT5" s="158"/>
      <c r="LKA5" s="159"/>
      <c r="LKD5" s="158"/>
      <c r="LKK5" s="159"/>
      <c r="LKN5" s="158"/>
      <c r="LKU5" s="159"/>
      <c r="LKX5" s="158"/>
      <c r="LLE5" s="159"/>
      <c r="LLH5" s="158"/>
      <c r="LLO5" s="159"/>
      <c r="LLR5" s="158"/>
      <c r="LLY5" s="159"/>
      <c r="LMB5" s="158"/>
      <c r="LMI5" s="159"/>
      <c r="LML5" s="158"/>
      <c r="LMS5" s="159"/>
      <c r="LMV5" s="158"/>
      <c r="LNC5" s="159"/>
      <c r="LNF5" s="158"/>
      <c r="LNM5" s="159"/>
      <c r="LNP5" s="158"/>
      <c r="LNW5" s="159"/>
      <c r="LNZ5" s="158"/>
      <c r="LOG5" s="159"/>
      <c r="LOJ5" s="158"/>
      <c r="LOQ5" s="159"/>
      <c r="LOT5" s="158"/>
      <c r="LPA5" s="159"/>
      <c r="LPD5" s="158"/>
      <c r="LPK5" s="159"/>
      <c r="LPN5" s="158"/>
      <c r="LPU5" s="159"/>
      <c r="LPX5" s="158"/>
      <c r="LQE5" s="159"/>
      <c r="LQH5" s="158"/>
      <c r="LQO5" s="159"/>
      <c r="LQR5" s="158"/>
      <c r="LQY5" s="159"/>
      <c r="LRB5" s="158"/>
      <c r="LRI5" s="159"/>
      <c r="LRL5" s="158"/>
      <c r="LRS5" s="159"/>
      <c r="LRV5" s="158"/>
      <c r="LSC5" s="159"/>
      <c r="LSF5" s="158"/>
      <c r="LSM5" s="159"/>
      <c r="LSP5" s="158"/>
      <c r="LSW5" s="159"/>
      <c r="LSZ5" s="158"/>
      <c r="LTG5" s="159"/>
      <c r="LTJ5" s="158"/>
      <c r="LTQ5" s="159"/>
      <c r="LTT5" s="158"/>
      <c r="LUA5" s="159"/>
      <c r="LUD5" s="158"/>
      <c r="LUK5" s="159"/>
      <c r="LUN5" s="158"/>
      <c r="LUU5" s="159"/>
      <c r="LUX5" s="158"/>
      <c r="LVE5" s="159"/>
      <c r="LVH5" s="158"/>
      <c r="LVO5" s="159"/>
      <c r="LVR5" s="158"/>
      <c r="LVY5" s="159"/>
      <c r="LWB5" s="158"/>
      <c r="LWI5" s="159"/>
      <c r="LWL5" s="158"/>
      <c r="LWS5" s="159"/>
      <c r="LWV5" s="158"/>
      <c r="LXC5" s="159"/>
      <c r="LXF5" s="158"/>
      <c r="LXM5" s="159"/>
      <c r="LXP5" s="158"/>
      <c r="LXW5" s="159"/>
      <c r="LXZ5" s="158"/>
      <c r="LYG5" s="159"/>
      <c r="LYJ5" s="158"/>
      <c r="LYQ5" s="159"/>
      <c r="LYT5" s="158"/>
      <c r="LZA5" s="159"/>
      <c r="LZD5" s="158"/>
      <c r="LZK5" s="159"/>
      <c r="LZN5" s="158"/>
      <c r="LZU5" s="159"/>
      <c r="LZX5" s="158"/>
      <c r="MAE5" s="159"/>
      <c r="MAH5" s="158"/>
      <c r="MAO5" s="159"/>
      <c r="MAR5" s="158"/>
      <c r="MAY5" s="159"/>
      <c r="MBB5" s="158"/>
      <c r="MBI5" s="159"/>
      <c r="MBL5" s="158"/>
      <c r="MBS5" s="159"/>
      <c r="MBV5" s="158"/>
      <c r="MCC5" s="159"/>
      <c r="MCF5" s="158"/>
      <c r="MCM5" s="159"/>
      <c r="MCP5" s="158"/>
      <c r="MCW5" s="159"/>
      <c r="MCZ5" s="158"/>
      <c r="MDG5" s="159"/>
      <c r="MDJ5" s="158"/>
      <c r="MDQ5" s="159"/>
      <c r="MDT5" s="158"/>
      <c r="MEA5" s="159"/>
      <c r="MED5" s="158"/>
      <c r="MEK5" s="159"/>
      <c r="MEN5" s="158"/>
      <c r="MEU5" s="159"/>
      <c r="MEX5" s="158"/>
      <c r="MFE5" s="159"/>
      <c r="MFH5" s="158"/>
      <c r="MFO5" s="159"/>
      <c r="MFR5" s="158"/>
      <c r="MFY5" s="159"/>
      <c r="MGB5" s="158"/>
      <c r="MGI5" s="159"/>
      <c r="MGL5" s="158"/>
      <c r="MGS5" s="159"/>
      <c r="MGV5" s="158"/>
      <c r="MHC5" s="159"/>
      <c r="MHF5" s="158"/>
      <c r="MHM5" s="159"/>
      <c r="MHP5" s="158"/>
      <c r="MHW5" s="159"/>
      <c r="MHZ5" s="158"/>
      <c r="MIG5" s="159"/>
      <c r="MIJ5" s="158"/>
      <c r="MIQ5" s="159"/>
      <c r="MIT5" s="158"/>
      <c r="MJA5" s="159"/>
      <c r="MJD5" s="158"/>
      <c r="MJK5" s="159"/>
      <c r="MJN5" s="158"/>
      <c r="MJU5" s="159"/>
      <c r="MJX5" s="158"/>
      <c r="MKE5" s="159"/>
      <c r="MKH5" s="158"/>
      <c r="MKO5" s="159"/>
      <c r="MKR5" s="158"/>
      <c r="MKY5" s="159"/>
      <c r="MLB5" s="158"/>
      <c r="MLI5" s="159"/>
      <c r="MLL5" s="158"/>
      <c r="MLS5" s="159"/>
      <c r="MLV5" s="158"/>
      <c r="MMC5" s="159"/>
      <c r="MMF5" s="158"/>
      <c r="MMM5" s="159"/>
      <c r="MMP5" s="158"/>
      <c r="MMW5" s="159"/>
      <c r="MMZ5" s="158"/>
      <c r="MNG5" s="159"/>
      <c r="MNJ5" s="158"/>
      <c r="MNQ5" s="159"/>
      <c r="MNT5" s="158"/>
      <c r="MOA5" s="159"/>
      <c r="MOD5" s="158"/>
      <c r="MOK5" s="159"/>
      <c r="MON5" s="158"/>
      <c r="MOU5" s="159"/>
      <c r="MOX5" s="158"/>
      <c r="MPE5" s="159"/>
      <c r="MPH5" s="158"/>
      <c r="MPO5" s="159"/>
      <c r="MPR5" s="158"/>
      <c r="MPY5" s="159"/>
      <c r="MQB5" s="158"/>
      <c r="MQI5" s="159"/>
      <c r="MQL5" s="158"/>
      <c r="MQS5" s="159"/>
      <c r="MQV5" s="158"/>
      <c r="MRC5" s="159"/>
      <c r="MRF5" s="158"/>
      <c r="MRM5" s="159"/>
      <c r="MRP5" s="158"/>
      <c r="MRW5" s="159"/>
      <c r="MRZ5" s="158"/>
      <c r="MSG5" s="159"/>
      <c r="MSJ5" s="158"/>
      <c r="MSQ5" s="159"/>
      <c r="MST5" s="158"/>
      <c r="MTA5" s="159"/>
      <c r="MTD5" s="158"/>
      <c r="MTK5" s="159"/>
      <c r="MTN5" s="158"/>
      <c r="MTU5" s="159"/>
      <c r="MTX5" s="158"/>
      <c r="MUE5" s="159"/>
      <c r="MUH5" s="158"/>
      <c r="MUO5" s="159"/>
      <c r="MUR5" s="158"/>
      <c r="MUY5" s="159"/>
      <c r="MVB5" s="158"/>
      <c r="MVI5" s="159"/>
      <c r="MVL5" s="158"/>
      <c r="MVS5" s="159"/>
      <c r="MVV5" s="158"/>
      <c r="MWC5" s="159"/>
      <c r="MWF5" s="158"/>
      <c r="MWM5" s="159"/>
      <c r="MWP5" s="158"/>
      <c r="MWW5" s="159"/>
      <c r="MWZ5" s="158"/>
      <c r="MXG5" s="159"/>
      <c r="MXJ5" s="158"/>
      <c r="MXQ5" s="159"/>
      <c r="MXT5" s="158"/>
      <c r="MYA5" s="159"/>
      <c r="MYD5" s="158"/>
      <c r="MYK5" s="159"/>
      <c r="MYN5" s="158"/>
      <c r="MYU5" s="159"/>
      <c r="MYX5" s="158"/>
      <c r="MZE5" s="159"/>
      <c r="MZH5" s="158"/>
      <c r="MZO5" s="159"/>
      <c r="MZR5" s="158"/>
      <c r="MZY5" s="159"/>
      <c r="NAB5" s="158"/>
      <c r="NAI5" s="159"/>
      <c r="NAL5" s="158"/>
      <c r="NAS5" s="159"/>
      <c r="NAV5" s="158"/>
      <c r="NBC5" s="159"/>
      <c r="NBF5" s="158"/>
      <c r="NBM5" s="159"/>
      <c r="NBP5" s="158"/>
      <c r="NBW5" s="159"/>
      <c r="NBZ5" s="158"/>
      <c r="NCG5" s="159"/>
      <c r="NCJ5" s="158"/>
      <c r="NCQ5" s="159"/>
      <c r="NCT5" s="158"/>
      <c r="NDA5" s="159"/>
      <c r="NDD5" s="158"/>
      <c r="NDK5" s="159"/>
      <c r="NDN5" s="158"/>
      <c r="NDU5" s="159"/>
      <c r="NDX5" s="158"/>
      <c r="NEE5" s="159"/>
      <c r="NEH5" s="158"/>
      <c r="NEO5" s="159"/>
      <c r="NER5" s="158"/>
      <c r="NEY5" s="159"/>
      <c r="NFB5" s="158"/>
      <c r="NFI5" s="159"/>
      <c r="NFL5" s="158"/>
      <c r="NFS5" s="159"/>
      <c r="NFV5" s="158"/>
      <c r="NGC5" s="159"/>
      <c r="NGF5" s="158"/>
      <c r="NGM5" s="159"/>
      <c r="NGP5" s="158"/>
      <c r="NGW5" s="159"/>
      <c r="NGZ5" s="158"/>
      <c r="NHG5" s="159"/>
      <c r="NHJ5" s="158"/>
      <c r="NHQ5" s="159"/>
      <c r="NHT5" s="158"/>
      <c r="NIA5" s="159"/>
      <c r="NID5" s="158"/>
      <c r="NIK5" s="159"/>
      <c r="NIN5" s="158"/>
      <c r="NIU5" s="159"/>
      <c r="NIX5" s="158"/>
      <c r="NJE5" s="159"/>
      <c r="NJH5" s="158"/>
      <c r="NJO5" s="159"/>
      <c r="NJR5" s="158"/>
      <c r="NJY5" s="159"/>
      <c r="NKB5" s="158"/>
      <c r="NKI5" s="159"/>
      <c r="NKL5" s="158"/>
      <c r="NKS5" s="159"/>
      <c r="NKV5" s="158"/>
      <c r="NLC5" s="159"/>
      <c r="NLF5" s="158"/>
      <c r="NLM5" s="159"/>
      <c r="NLP5" s="158"/>
      <c r="NLW5" s="159"/>
      <c r="NLZ5" s="158"/>
      <c r="NMG5" s="159"/>
      <c r="NMJ5" s="158"/>
      <c r="NMQ5" s="159"/>
      <c r="NMT5" s="158"/>
      <c r="NNA5" s="159"/>
      <c r="NND5" s="158"/>
      <c r="NNK5" s="159"/>
      <c r="NNN5" s="158"/>
      <c r="NNU5" s="159"/>
      <c r="NNX5" s="158"/>
      <c r="NOE5" s="159"/>
      <c r="NOH5" s="158"/>
      <c r="NOO5" s="159"/>
      <c r="NOR5" s="158"/>
      <c r="NOY5" s="159"/>
      <c r="NPB5" s="158"/>
      <c r="NPI5" s="159"/>
      <c r="NPL5" s="158"/>
      <c r="NPS5" s="159"/>
      <c r="NPV5" s="158"/>
      <c r="NQC5" s="159"/>
      <c r="NQF5" s="158"/>
      <c r="NQM5" s="159"/>
      <c r="NQP5" s="158"/>
      <c r="NQW5" s="159"/>
      <c r="NQZ5" s="158"/>
      <c r="NRG5" s="159"/>
      <c r="NRJ5" s="158"/>
      <c r="NRQ5" s="159"/>
      <c r="NRT5" s="158"/>
      <c r="NSA5" s="159"/>
      <c r="NSD5" s="158"/>
      <c r="NSK5" s="159"/>
      <c r="NSN5" s="158"/>
      <c r="NSU5" s="159"/>
      <c r="NSX5" s="158"/>
      <c r="NTE5" s="159"/>
      <c r="NTH5" s="158"/>
      <c r="NTO5" s="159"/>
      <c r="NTR5" s="158"/>
      <c r="NTY5" s="159"/>
      <c r="NUB5" s="158"/>
      <c r="NUI5" s="159"/>
      <c r="NUL5" s="158"/>
      <c r="NUS5" s="159"/>
      <c r="NUV5" s="158"/>
      <c r="NVC5" s="159"/>
      <c r="NVF5" s="158"/>
      <c r="NVM5" s="159"/>
      <c r="NVP5" s="158"/>
      <c r="NVW5" s="159"/>
      <c r="NVZ5" s="158"/>
      <c r="NWG5" s="159"/>
      <c r="NWJ5" s="158"/>
      <c r="NWQ5" s="159"/>
      <c r="NWT5" s="158"/>
      <c r="NXA5" s="159"/>
      <c r="NXD5" s="158"/>
      <c r="NXK5" s="159"/>
      <c r="NXN5" s="158"/>
      <c r="NXU5" s="159"/>
      <c r="NXX5" s="158"/>
      <c r="NYE5" s="159"/>
      <c r="NYH5" s="158"/>
      <c r="NYO5" s="159"/>
      <c r="NYR5" s="158"/>
      <c r="NYY5" s="159"/>
      <c r="NZB5" s="158"/>
      <c r="NZI5" s="159"/>
      <c r="NZL5" s="158"/>
      <c r="NZS5" s="159"/>
      <c r="NZV5" s="158"/>
      <c r="OAC5" s="159"/>
      <c r="OAF5" s="158"/>
      <c r="OAM5" s="159"/>
      <c r="OAP5" s="158"/>
      <c r="OAW5" s="159"/>
      <c r="OAZ5" s="158"/>
      <c r="OBG5" s="159"/>
      <c r="OBJ5" s="158"/>
      <c r="OBQ5" s="159"/>
      <c r="OBT5" s="158"/>
      <c r="OCA5" s="159"/>
      <c r="OCD5" s="158"/>
      <c r="OCK5" s="159"/>
      <c r="OCN5" s="158"/>
      <c r="OCU5" s="159"/>
      <c r="OCX5" s="158"/>
      <c r="ODE5" s="159"/>
      <c r="ODH5" s="158"/>
      <c r="ODO5" s="159"/>
      <c r="ODR5" s="158"/>
      <c r="ODY5" s="159"/>
      <c r="OEB5" s="158"/>
      <c r="OEI5" s="159"/>
      <c r="OEL5" s="158"/>
      <c r="OES5" s="159"/>
      <c r="OEV5" s="158"/>
      <c r="OFC5" s="159"/>
      <c r="OFF5" s="158"/>
      <c r="OFM5" s="159"/>
      <c r="OFP5" s="158"/>
      <c r="OFW5" s="159"/>
      <c r="OFZ5" s="158"/>
      <c r="OGG5" s="159"/>
      <c r="OGJ5" s="158"/>
      <c r="OGQ5" s="159"/>
      <c r="OGT5" s="158"/>
      <c r="OHA5" s="159"/>
      <c r="OHD5" s="158"/>
      <c r="OHK5" s="159"/>
      <c r="OHN5" s="158"/>
      <c r="OHU5" s="159"/>
      <c r="OHX5" s="158"/>
      <c r="OIE5" s="159"/>
      <c r="OIH5" s="158"/>
      <c r="OIO5" s="159"/>
      <c r="OIR5" s="158"/>
      <c r="OIY5" s="159"/>
      <c r="OJB5" s="158"/>
      <c r="OJI5" s="159"/>
      <c r="OJL5" s="158"/>
      <c r="OJS5" s="159"/>
      <c r="OJV5" s="158"/>
      <c r="OKC5" s="159"/>
      <c r="OKF5" s="158"/>
      <c r="OKM5" s="159"/>
      <c r="OKP5" s="158"/>
      <c r="OKW5" s="159"/>
      <c r="OKZ5" s="158"/>
      <c r="OLG5" s="159"/>
      <c r="OLJ5" s="158"/>
      <c r="OLQ5" s="159"/>
      <c r="OLT5" s="158"/>
      <c r="OMA5" s="159"/>
      <c r="OMD5" s="158"/>
      <c r="OMK5" s="159"/>
      <c r="OMN5" s="158"/>
      <c r="OMU5" s="159"/>
      <c r="OMX5" s="158"/>
      <c r="ONE5" s="159"/>
      <c r="ONH5" s="158"/>
      <c r="ONO5" s="159"/>
      <c r="ONR5" s="158"/>
      <c r="ONY5" s="159"/>
      <c r="OOB5" s="158"/>
      <c r="OOI5" s="159"/>
      <c r="OOL5" s="158"/>
      <c r="OOS5" s="159"/>
      <c r="OOV5" s="158"/>
      <c r="OPC5" s="159"/>
      <c r="OPF5" s="158"/>
      <c r="OPM5" s="159"/>
      <c r="OPP5" s="158"/>
      <c r="OPW5" s="159"/>
      <c r="OPZ5" s="158"/>
      <c r="OQG5" s="159"/>
      <c r="OQJ5" s="158"/>
      <c r="OQQ5" s="159"/>
      <c r="OQT5" s="158"/>
      <c r="ORA5" s="159"/>
      <c r="ORD5" s="158"/>
      <c r="ORK5" s="159"/>
      <c r="ORN5" s="158"/>
      <c r="ORU5" s="159"/>
      <c r="ORX5" s="158"/>
      <c r="OSE5" s="159"/>
      <c r="OSH5" s="158"/>
      <c r="OSO5" s="159"/>
      <c r="OSR5" s="158"/>
      <c r="OSY5" s="159"/>
      <c r="OTB5" s="158"/>
      <c r="OTI5" s="159"/>
      <c r="OTL5" s="158"/>
      <c r="OTS5" s="159"/>
      <c r="OTV5" s="158"/>
      <c r="OUC5" s="159"/>
      <c r="OUF5" s="158"/>
      <c r="OUM5" s="159"/>
      <c r="OUP5" s="158"/>
      <c r="OUW5" s="159"/>
      <c r="OUZ5" s="158"/>
      <c r="OVG5" s="159"/>
      <c r="OVJ5" s="158"/>
      <c r="OVQ5" s="159"/>
      <c r="OVT5" s="158"/>
      <c r="OWA5" s="159"/>
      <c r="OWD5" s="158"/>
      <c r="OWK5" s="159"/>
      <c r="OWN5" s="158"/>
      <c r="OWU5" s="159"/>
      <c r="OWX5" s="158"/>
      <c r="OXE5" s="159"/>
      <c r="OXH5" s="158"/>
      <c r="OXO5" s="159"/>
      <c r="OXR5" s="158"/>
      <c r="OXY5" s="159"/>
      <c r="OYB5" s="158"/>
      <c r="OYI5" s="159"/>
      <c r="OYL5" s="158"/>
      <c r="OYS5" s="159"/>
      <c r="OYV5" s="158"/>
      <c r="OZC5" s="159"/>
      <c r="OZF5" s="158"/>
      <c r="OZM5" s="159"/>
      <c r="OZP5" s="158"/>
      <c r="OZW5" s="159"/>
      <c r="OZZ5" s="158"/>
      <c r="PAG5" s="159"/>
      <c r="PAJ5" s="158"/>
      <c r="PAQ5" s="159"/>
      <c r="PAT5" s="158"/>
      <c r="PBA5" s="159"/>
      <c r="PBD5" s="158"/>
      <c r="PBK5" s="159"/>
      <c r="PBN5" s="158"/>
      <c r="PBU5" s="159"/>
      <c r="PBX5" s="158"/>
      <c r="PCE5" s="159"/>
      <c r="PCH5" s="158"/>
      <c r="PCO5" s="159"/>
      <c r="PCR5" s="158"/>
      <c r="PCY5" s="159"/>
      <c r="PDB5" s="158"/>
      <c r="PDI5" s="159"/>
      <c r="PDL5" s="158"/>
      <c r="PDS5" s="159"/>
      <c r="PDV5" s="158"/>
      <c r="PEC5" s="159"/>
      <c r="PEF5" s="158"/>
      <c r="PEM5" s="159"/>
      <c r="PEP5" s="158"/>
      <c r="PEW5" s="159"/>
      <c r="PEZ5" s="158"/>
      <c r="PFG5" s="159"/>
      <c r="PFJ5" s="158"/>
      <c r="PFQ5" s="159"/>
      <c r="PFT5" s="158"/>
      <c r="PGA5" s="159"/>
      <c r="PGD5" s="158"/>
      <c r="PGK5" s="159"/>
      <c r="PGN5" s="158"/>
      <c r="PGU5" s="159"/>
      <c r="PGX5" s="158"/>
      <c r="PHE5" s="159"/>
      <c r="PHH5" s="158"/>
      <c r="PHO5" s="159"/>
      <c r="PHR5" s="158"/>
      <c r="PHY5" s="159"/>
      <c r="PIB5" s="158"/>
      <c r="PII5" s="159"/>
      <c r="PIL5" s="158"/>
      <c r="PIS5" s="159"/>
      <c r="PIV5" s="158"/>
      <c r="PJC5" s="159"/>
      <c r="PJF5" s="158"/>
      <c r="PJM5" s="159"/>
      <c r="PJP5" s="158"/>
      <c r="PJW5" s="159"/>
      <c r="PJZ5" s="158"/>
      <c r="PKG5" s="159"/>
      <c r="PKJ5" s="158"/>
      <c r="PKQ5" s="159"/>
      <c r="PKT5" s="158"/>
      <c r="PLA5" s="159"/>
      <c r="PLD5" s="158"/>
      <c r="PLK5" s="159"/>
      <c r="PLN5" s="158"/>
      <c r="PLU5" s="159"/>
      <c r="PLX5" s="158"/>
      <c r="PME5" s="159"/>
      <c r="PMH5" s="158"/>
      <c r="PMO5" s="159"/>
      <c r="PMR5" s="158"/>
      <c r="PMY5" s="159"/>
      <c r="PNB5" s="158"/>
      <c r="PNI5" s="159"/>
      <c r="PNL5" s="158"/>
      <c r="PNS5" s="159"/>
      <c r="PNV5" s="158"/>
      <c r="POC5" s="159"/>
      <c r="POF5" s="158"/>
      <c r="POM5" s="159"/>
      <c r="POP5" s="158"/>
      <c r="POW5" s="159"/>
      <c r="POZ5" s="158"/>
      <c r="PPG5" s="159"/>
      <c r="PPJ5" s="158"/>
      <c r="PPQ5" s="159"/>
      <c r="PPT5" s="158"/>
      <c r="PQA5" s="159"/>
      <c r="PQD5" s="158"/>
      <c r="PQK5" s="159"/>
      <c r="PQN5" s="158"/>
      <c r="PQU5" s="159"/>
      <c r="PQX5" s="158"/>
      <c r="PRE5" s="159"/>
      <c r="PRH5" s="158"/>
      <c r="PRO5" s="159"/>
      <c r="PRR5" s="158"/>
      <c r="PRY5" s="159"/>
      <c r="PSB5" s="158"/>
      <c r="PSI5" s="159"/>
      <c r="PSL5" s="158"/>
      <c r="PSS5" s="159"/>
      <c r="PSV5" s="158"/>
      <c r="PTC5" s="159"/>
      <c r="PTF5" s="158"/>
      <c r="PTM5" s="159"/>
      <c r="PTP5" s="158"/>
      <c r="PTW5" s="159"/>
      <c r="PTZ5" s="158"/>
      <c r="PUG5" s="159"/>
      <c r="PUJ5" s="158"/>
      <c r="PUQ5" s="159"/>
      <c r="PUT5" s="158"/>
      <c r="PVA5" s="159"/>
      <c r="PVD5" s="158"/>
      <c r="PVK5" s="159"/>
      <c r="PVN5" s="158"/>
      <c r="PVU5" s="159"/>
      <c r="PVX5" s="158"/>
      <c r="PWE5" s="159"/>
      <c r="PWH5" s="158"/>
      <c r="PWO5" s="159"/>
      <c r="PWR5" s="158"/>
      <c r="PWY5" s="159"/>
      <c r="PXB5" s="158"/>
      <c r="PXI5" s="159"/>
      <c r="PXL5" s="158"/>
      <c r="PXS5" s="159"/>
      <c r="PXV5" s="158"/>
      <c r="PYC5" s="159"/>
      <c r="PYF5" s="158"/>
      <c r="PYM5" s="159"/>
      <c r="PYP5" s="158"/>
      <c r="PYW5" s="159"/>
      <c r="PYZ5" s="158"/>
      <c r="PZG5" s="159"/>
      <c r="PZJ5" s="158"/>
      <c r="PZQ5" s="159"/>
      <c r="PZT5" s="158"/>
      <c r="QAA5" s="159"/>
      <c r="QAD5" s="158"/>
      <c r="QAK5" s="159"/>
      <c r="QAN5" s="158"/>
      <c r="QAU5" s="159"/>
      <c r="QAX5" s="158"/>
      <c r="QBE5" s="159"/>
      <c r="QBH5" s="158"/>
      <c r="QBO5" s="159"/>
      <c r="QBR5" s="158"/>
      <c r="QBY5" s="159"/>
      <c r="QCB5" s="158"/>
      <c r="QCI5" s="159"/>
      <c r="QCL5" s="158"/>
      <c r="QCS5" s="159"/>
      <c r="QCV5" s="158"/>
      <c r="QDC5" s="159"/>
      <c r="QDF5" s="158"/>
      <c r="QDM5" s="159"/>
      <c r="QDP5" s="158"/>
      <c r="QDW5" s="159"/>
      <c r="QDZ5" s="158"/>
      <c r="QEG5" s="159"/>
      <c r="QEJ5" s="158"/>
      <c r="QEQ5" s="159"/>
      <c r="QET5" s="158"/>
      <c r="QFA5" s="159"/>
      <c r="QFD5" s="158"/>
      <c r="QFK5" s="159"/>
      <c r="QFN5" s="158"/>
      <c r="QFU5" s="159"/>
      <c r="QFX5" s="158"/>
      <c r="QGE5" s="159"/>
      <c r="QGH5" s="158"/>
      <c r="QGO5" s="159"/>
      <c r="QGR5" s="158"/>
      <c r="QGY5" s="159"/>
      <c r="QHB5" s="158"/>
      <c r="QHI5" s="159"/>
      <c r="QHL5" s="158"/>
      <c r="QHS5" s="159"/>
      <c r="QHV5" s="158"/>
      <c r="QIC5" s="159"/>
      <c r="QIF5" s="158"/>
      <c r="QIM5" s="159"/>
      <c r="QIP5" s="158"/>
      <c r="QIW5" s="159"/>
      <c r="QIZ5" s="158"/>
      <c r="QJG5" s="159"/>
      <c r="QJJ5" s="158"/>
      <c r="QJQ5" s="159"/>
      <c r="QJT5" s="158"/>
      <c r="QKA5" s="159"/>
      <c r="QKD5" s="158"/>
      <c r="QKK5" s="159"/>
      <c r="QKN5" s="158"/>
      <c r="QKU5" s="159"/>
      <c r="QKX5" s="158"/>
      <c r="QLE5" s="159"/>
      <c r="QLH5" s="158"/>
      <c r="QLO5" s="159"/>
      <c r="QLR5" s="158"/>
      <c r="QLY5" s="159"/>
      <c r="QMB5" s="158"/>
      <c r="QMI5" s="159"/>
      <c r="QML5" s="158"/>
      <c r="QMS5" s="159"/>
      <c r="QMV5" s="158"/>
      <c r="QNC5" s="159"/>
      <c r="QNF5" s="158"/>
      <c r="QNM5" s="159"/>
      <c r="QNP5" s="158"/>
      <c r="QNW5" s="159"/>
      <c r="QNZ5" s="158"/>
      <c r="QOG5" s="159"/>
      <c r="QOJ5" s="158"/>
      <c r="QOQ5" s="159"/>
      <c r="QOT5" s="158"/>
      <c r="QPA5" s="159"/>
      <c r="QPD5" s="158"/>
      <c r="QPK5" s="159"/>
      <c r="QPN5" s="158"/>
      <c r="QPU5" s="159"/>
      <c r="QPX5" s="158"/>
      <c r="QQE5" s="159"/>
      <c r="QQH5" s="158"/>
      <c r="QQO5" s="159"/>
      <c r="QQR5" s="158"/>
      <c r="QQY5" s="159"/>
      <c r="QRB5" s="158"/>
      <c r="QRI5" s="159"/>
      <c r="QRL5" s="158"/>
      <c r="QRS5" s="159"/>
      <c r="QRV5" s="158"/>
      <c r="QSC5" s="159"/>
      <c r="QSF5" s="158"/>
      <c r="QSM5" s="159"/>
      <c r="QSP5" s="158"/>
      <c r="QSW5" s="159"/>
      <c r="QSZ5" s="158"/>
      <c r="QTG5" s="159"/>
      <c r="QTJ5" s="158"/>
      <c r="QTQ5" s="159"/>
      <c r="QTT5" s="158"/>
      <c r="QUA5" s="159"/>
      <c r="QUD5" s="158"/>
      <c r="QUK5" s="159"/>
      <c r="QUN5" s="158"/>
      <c r="QUU5" s="159"/>
      <c r="QUX5" s="158"/>
      <c r="QVE5" s="159"/>
      <c r="QVH5" s="158"/>
      <c r="QVO5" s="159"/>
      <c r="QVR5" s="158"/>
      <c r="QVY5" s="159"/>
      <c r="QWB5" s="158"/>
      <c r="QWI5" s="159"/>
      <c r="QWL5" s="158"/>
      <c r="QWS5" s="159"/>
      <c r="QWV5" s="158"/>
      <c r="QXC5" s="159"/>
      <c r="QXF5" s="158"/>
      <c r="QXM5" s="159"/>
      <c r="QXP5" s="158"/>
      <c r="QXW5" s="159"/>
      <c r="QXZ5" s="158"/>
      <c r="QYG5" s="159"/>
      <c r="QYJ5" s="158"/>
      <c r="QYQ5" s="159"/>
      <c r="QYT5" s="158"/>
      <c r="QZA5" s="159"/>
      <c r="QZD5" s="158"/>
      <c r="QZK5" s="159"/>
      <c r="QZN5" s="158"/>
      <c r="QZU5" s="159"/>
      <c r="QZX5" s="158"/>
      <c r="RAE5" s="159"/>
      <c r="RAH5" s="158"/>
      <c r="RAO5" s="159"/>
      <c r="RAR5" s="158"/>
      <c r="RAY5" s="159"/>
      <c r="RBB5" s="158"/>
      <c r="RBI5" s="159"/>
      <c r="RBL5" s="158"/>
      <c r="RBS5" s="159"/>
      <c r="RBV5" s="158"/>
      <c r="RCC5" s="159"/>
      <c r="RCF5" s="158"/>
      <c r="RCM5" s="159"/>
      <c r="RCP5" s="158"/>
      <c r="RCW5" s="159"/>
      <c r="RCZ5" s="158"/>
      <c r="RDG5" s="159"/>
      <c r="RDJ5" s="158"/>
      <c r="RDQ5" s="159"/>
      <c r="RDT5" s="158"/>
      <c r="REA5" s="159"/>
      <c r="RED5" s="158"/>
      <c r="REK5" s="159"/>
      <c r="REN5" s="158"/>
      <c r="REU5" s="159"/>
      <c r="REX5" s="158"/>
      <c r="RFE5" s="159"/>
      <c r="RFH5" s="158"/>
      <c r="RFO5" s="159"/>
      <c r="RFR5" s="158"/>
      <c r="RFY5" s="159"/>
      <c r="RGB5" s="158"/>
      <c r="RGI5" s="159"/>
      <c r="RGL5" s="158"/>
      <c r="RGS5" s="159"/>
      <c r="RGV5" s="158"/>
      <c r="RHC5" s="159"/>
      <c r="RHF5" s="158"/>
      <c r="RHM5" s="159"/>
      <c r="RHP5" s="158"/>
      <c r="RHW5" s="159"/>
      <c r="RHZ5" s="158"/>
      <c r="RIG5" s="159"/>
      <c r="RIJ5" s="158"/>
      <c r="RIQ5" s="159"/>
      <c r="RIT5" s="158"/>
      <c r="RJA5" s="159"/>
      <c r="RJD5" s="158"/>
      <c r="RJK5" s="159"/>
      <c r="RJN5" s="158"/>
      <c r="RJU5" s="159"/>
      <c r="RJX5" s="158"/>
      <c r="RKE5" s="159"/>
      <c r="RKH5" s="158"/>
      <c r="RKO5" s="159"/>
      <c r="RKR5" s="158"/>
      <c r="RKY5" s="159"/>
      <c r="RLB5" s="158"/>
      <c r="RLI5" s="159"/>
      <c r="RLL5" s="158"/>
      <c r="RLS5" s="159"/>
      <c r="RLV5" s="158"/>
      <c r="RMC5" s="159"/>
      <c r="RMF5" s="158"/>
      <c r="RMM5" s="159"/>
      <c r="RMP5" s="158"/>
      <c r="RMW5" s="159"/>
      <c r="RMZ5" s="158"/>
      <c r="RNG5" s="159"/>
      <c r="RNJ5" s="158"/>
      <c r="RNQ5" s="159"/>
      <c r="RNT5" s="158"/>
      <c r="ROA5" s="159"/>
      <c r="ROD5" s="158"/>
      <c r="ROK5" s="159"/>
      <c r="RON5" s="158"/>
      <c r="ROU5" s="159"/>
      <c r="ROX5" s="158"/>
      <c r="RPE5" s="159"/>
      <c r="RPH5" s="158"/>
      <c r="RPO5" s="159"/>
      <c r="RPR5" s="158"/>
      <c r="RPY5" s="159"/>
      <c r="RQB5" s="158"/>
      <c r="RQI5" s="159"/>
      <c r="RQL5" s="158"/>
      <c r="RQS5" s="159"/>
      <c r="RQV5" s="158"/>
      <c r="RRC5" s="159"/>
      <c r="RRF5" s="158"/>
      <c r="RRM5" s="159"/>
      <c r="RRP5" s="158"/>
      <c r="RRW5" s="159"/>
      <c r="RRZ5" s="158"/>
      <c r="RSG5" s="159"/>
      <c r="RSJ5" s="158"/>
      <c r="RSQ5" s="159"/>
      <c r="RST5" s="158"/>
      <c r="RTA5" s="159"/>
      <c r="RTD5" s="158"/>
      <c r="RTK5" s="159"/>
      <c r="RTN5" s="158"/>
      <c r="RTU5" s="159"/>
      <c r="RTX5" s="158"/>
      <c r="RUE5" s="159"/>
      <c r="RUH5" s="158"/>
      <c r="RUO5" s="159"/>
      <c r="RUR5" s="158"/>
      <c r="RUY5" s="159"/>
      <c r="RVB5" s="158"/>
      <c r="RVI5" s="159"/>
      <c r="RVL5" s="158"/>
      <c r="RVS5" s="159"/>
      <c r="RVV5" s="158"/>
      <c r="RWC5" s="159"/>
      <c r="RWF5" s="158"/>
      <c r="RWM5" s="159"/>
      <c r="RWP5" s="158"/>
      <c r="RWW5" s="159"/>
      <c r="RWZ5" s="158"/>
      <c r="RXG5" s="159"/>
      <c r="RXJ5" s="158"/>
      <c r="RXQ5" s="159"/>
      <c r="RXT5" s="158"/>
      <c r="RYA5" s="159"/>
      <c r="RYD5" s="158"/>
      <c r="RYK5" s="159"/>
      <c r="RYN5" s="158"/>
      <c r="RYU5" s="159"/>
      <c r="RYX5" s="158"/>
      <c r="RZE5" s="159"/>
      <c r="RZH5" s="158"/>
      <c r="RZO5" s="159"/>
      <c r="RZR5" s="158"/>
      <c r="RZY5" s="159"/>
      <c r="SAB5" s="158"/>
      <c r="SAI5" s="159"/>
      <c r="SAL5" s="158"/>
      <c r="SAS5" s="159"/>
      <c r="SAV5" s="158"/>
      <c r="SBC5" s="159"/>
      <c r="SBF5" s="158"/>
      <c r="SBM5" s="159"/>
      <c r="SBP5" s="158"/>
      <c r="SBW5" s="159"/>
      <c r="SBZ5" s="158"/>
      <c r="SCG5" s="159"/>
      <c r="SCJ5" s="158"/>
      <c r="SCQ5" s="159"/>
      <c r="SCT5" s="158"/>
      <c r="SDA5" s="159"/>
      <c r="SDD5" s="158"/>
      <c r="SDK5" s="159"/>
      <c r="SDN5" s="158"/>
      <c r="SDU5" s="159"/>
      <c r="SDX5" s="158"/>
      <c r="SEE5" s="159"/>
      <c r="SEH5" s="158"/>
      <c r="SEO5" s="159"/>
      <c r="SER5" s="158"/>
      <c r="SEY5" s="159"/>
      <c r="SFB5" s="158"/>
      <c r="SFI5" s="159"/>
      <c r="SFL5" s="158"/>
      <c r="SFS5" s="159"/>
      <c r="SFV5" s="158"/>
      <c r="SGC5" s="159"/>
      <c r="SGF5" s="158"/>
      <c r="SGM5" s="159"/>
      <c r="SGP5" s="158"/>
      <c r="SGW5" s="159"/>
      <c r="SGZ5" s="158"/>
      <c r="SHG5" s="159"/>
      <c r="SHJ5" s="158"/>
      <c r="SHQ5" s="159"/>
      <c r="SHT5" s="158"/>
      <c r="SIA5" s="159"/>
      <c r="SID5" s="158"/>
      <c r="SIK5" s="159"/>
      <c r="SIN5" s="158"/>
      <c r="SIU5" s="159"/>
      <c r="SIX5" s="158"/>
      <c r="SJE5" s="159"/>
      <c r="SJH5" s="158"/>
      <c r="SJO5" s="159"/>
      <c r="SJR5" s="158"/>
      <c r="SJY5" s="159"/>
      <c r="SKB5" s="158"/>
      <c r="SKI5" s="159"/>
      <c r="SKL5" s="158"/>
      <c r="SKS5" s="159"/>
      <c r="SKV5" s="158"/>
      <c r="SLC5" s="159"/>
      <c r="SLF5" s="158"/>
      <c r="SLM5" s="159"/>
      <c r="SLP5" s="158"/>
      <c r="SLW5" s="159"/>
      <c r="SLZ5" s="158"/>
      <c r="SMG5" s="159"/>
      <c r="SMJ5" s="158"/>
      <c r="SMQ5" s="159"/>
      <c r="SMT5" s="158"/>
      <c r="SNA5" s="159"/>
      <c r="SND5" s="158"/>
      <c r="SNK5" s="159"/>
      <c r="SNN5" s="158"/>
      <c r="SNU5" s="159"/>
      <c r="SNX5" s="158"/>
      <c r="SOE5" s="159"/>
      <c r="SOH5" s="158"/>
      <c r="SOO5" s="159"/>
      <c r="SOR5" s="158"/>
      <c r="SOY5" s="159"/>
      <c r="SPB5" s="158"/>
      <c r="SPI5" s="159"/>
      <c r="SPL5" s="158"/>
      <c r="SPS5" s="159"/>
      <c r="SPV5" s="158"/>
      <c r="SQC5" s="159"/>
      <c r="SQF5" s="158"/>
      <c r="SQM5" s="159"/>
      <c r="SQP5" s="158"/>
      <c r="SQW5" s="159"/>
      <c r="SQZ5" s="158"/>
      <c r="SRG5" s="159"/>
      <c r="SRJ5" s="158"/>
      <c r="SRQ5" s="159"/>
      <c r="SRT5" s="158"/>
      <c r="SSA5" s="159"/>
      <c r="SSD5" s="158"/>
      <c r="SSK5" s="159"/>
      <c r="SSN5" s="158"/>
      <c r="SSU5" s="159"/>
      <c r="SSX5" s="158"/>
      <c r="STE5" s="159"/>
      <c r="STH5" s="158"/>
      <c r="STO5" s="159"/>
      <c r="STR5" s="158"/>
      <c r="STY5" s="159"/>
      <c r="SUB5" s="158"/>
      <c r="SUI5" s="159"/>
      <c r="SUL5" s="158"/>
      <c r="SUS5" s="159"/>
      <c r="SUV5" s="158"/>
      <c r="SVC5" s="159"/>
      <c r="SVF5" s="158"/>
      <c r="SVM5" s="159"/>
      <c r="SVP5" s="158"/>
      <c r="SVW5" s="159"/>
      <c r="SVZ5" s="158"/>
      <c r="SWG5" s="159"/>
      <c r="SWJ5" s="158"/>
      <c r="SWQ5" s="159"/>
      <c r="SWT5" s="158"/>
      <c r="SXA5" s="159"/>
      <c r="SXD5" s="158"/>
      <c r="SXK5" s="159"/>
      <c r="SXN5" s="158"/>
      <c r="SXU5" s="159"/>
      <c r="SXX5" s="158"/>
      <c r="SYE5" s="159"/>
      <c r="SYH5" s="158"/>
      <c r="SYO5" s="159"/>
      <c r="SYR5" s="158"/>
      <c r="SYY5" s="159"/>
      <c r="SZB5" s="158"/>
      <c r="SZI5" s="159"/>
      <c r="SZL5" s="158"/>
      <c r="SZS5" s="159"/>
      <c r="SZV5" s="158"/>
      <c r="TAC5" s="159"/>
      <c r="TAF5" s="158"/>
      <c r="TAM5" s="159"/>
      <c r="TAP5" s="158"/>
      <c r="TAW5" s="159"/>
      <c r="TAZ5" s="158"/>
      <c r="TBG5" s="159"/>
      <c r="TBJ5" s="158"/>
      <c r="TBQ5" s="159"/>
      <c r="TBT5" s="158"/>
      <c r="TCA5" s="159"/>
      <c r="TCD5" s="158"/>
      <c r="TCK5" s="159"/>
      <c r="TCN5" s="158"/>
      <c r="TCU5" s="159"/>
      <c r="TCX5" s="158"/>
      <c r="TDE5" s="159"/>
      <c r="TDH5" s="158"/>
      <c r="TDO5" s="159"/>
      <c r="TDR5" s="158"/>
      <c r="TDY5" s="159"/>
      <c r="TEB5" s="158"/>
      <c r="TEI5" s="159"/>
      <c r="TEL5" s="158"/>
      <c r="TES5" s="159"/>
      <c r="TEV5" s="158"/>
      <c r="TFC5" s="159"/>
      <c r="TFF5" s="158"/>
      <c r="TFM5" s="159"/>
      <c r="TFP5" s="158"/>
      <c r="TFW5" s="159"/>
      <c r="TFZ5" s="158"/>
      <c r="TGG5" s="159"/>
      <c r="TGJ5" s="158"/>
      <c r="TGQ5" s="159"/>
      <c r="TGT5" s="158"/>
      <c r="THA5" s="159"/>
      <c r="THD5" s="158"/>
      <c r="THK5" s="159"/>
      <c r="THN5" s="158"/>
      <c r="THU5" s="159"/>
      <c r="THX5" s="158"/>
      <c r="TIE5" s="159"/>
      <c r="TIH5" s="158"/>
      <c r="TIO5" s="159"/>
      <c r="TIR5" s="158"/>
      <c r="TIY5" s="159"/>
      <c r="TJB5" s="158"/>
      <c r="TJI5" s="159"/>
      <c r="TJL5" s="158"/>
      <c r="TJS5" s="159"/>
      <c r="TJV5" s="158"/>
      <c r="TKC5" s="159"/>
      <c r="TKF5" s="158"/>
      <c r="TKM5" s="159"/>
      <c r="TKP5" s="158"/>
      <c r="TKW5" s="159"/>
      <c r="TKZ5" s="158"/>
      <c r="TLG5" s="159"/>
      <c r="TLJ5" s="158"/>
      <c r="TLQ5" s="159"/>
      <c r="TLT5" s="158"/>
      <c r="TMA5" s="159"/>
      <c r="TMD5" s="158"/>
      <c r="TMK5" s="159"/>
      <c r="TMN5" s="158"/>
      <c r="TMU5" s="159"/>
      <c r="TMX5" s="158"/>
      <c r="TNE5" s="159"/>
      <c r="TNH5" s="158"/>
      <c r="TNO5" s="159"/>
      <c r="TNR5" s="158"/>
      <c r="TNY5" s="159"/>
      <c r="TOB5" s="158"/>
      <c r="TOI5" s="159"/>
      <c r="TOL5" s="158"/>
      <c r="TOS5" s="159"/>
      <c r="TOV5" s="158"/>
      <c r="TPC5" s="159"/>
      <c r="TPF5" s="158"/>
      <c r="TPM5" s="159"/>
      <c r="TPP5" s="158"/>
      <c r="TPW5" s="159"/>
      <c r="TPZ5" s="158"/>
      <c r="TQG5" s="159"/>
      <c r="TQJ5" s="158"/>
      <c r="TQQ5" s="159"/>
      <c r="TQT5" s="158"/>
      <c r="TRA5" s="159"/>
      <c r="TRD5" s="158"/>
      <c r="TRK5" s="159"/>
      <c r="TRN5" s="158"/>
      <c r="TRU5" s="159"/>
      <c r="TRX5" s="158"/>
      <c r="TSE5" s="159"/>
      <c r="TSH5" s="158"/>
      <c r="TSO5" s="159"/>
      <c r="TSR5" s="158"/>
      <c r="TSY5" s="159"/>
      <c r="TTB5" s="158"/>
      <c r="TTI5" s="159"/>
      <c r="TTL5" s="158"/>
      <c r="TTS5" s="159"/>
      <c r="TTV5" s="158"/>
      <c r="TUC5" s="159"/>
      <c r="TUF5" s="158"/>
      <c r="TUM5" s="159"/>
      <c r="TUP5" s="158"/>
      <c r="TUW5" s="159"/>
      <c r="TUZ5" s="158"/>
      <c r="TVG5" s="159"/>
      <c r="TVJ5" s="158"/>
      <c r="TVQ5" s="159"/>
      <c r="TVT5" s="158"/>
      <c r="TWA5" s="159"/>
      <c r="TWD5" s="158"/>
      <c r="TWK5" s="159"/>
      <c r="TWN5" s="158"/>
      <c r="TWU5" s="159"/>
      <c r="TWX5" s="158"/>
      <c r="TXE5" s="159"/>
      <c r="TXH5" s="158"/>
      <c r="TXO5" s="159"/>
      <c r="TXR5" s="158"/>
      <c r="TXY5" s="159"/>
      <c r="TYB5" s="158"/>
      <c r="TYI5" s="159"/>
      <c r="TYL5" s="158"/>
      <c r="TYS5" s="159"/>
      <c r="TYV5" s="158"/>
      <c r="TZC5" s="159"/>
      <c r="TZF5" s="158"/>
      <c r="TZM5" s="159"/>
      <c r="TZP5" s="158"/>
      <c r="TZW5" s="159"/>
      <c r="TZZ5" s="158"/>
      <c r="UAG5" s="159"/>
      <c r="UAJ5" s="158"/>
      <c r="UAQ5" s="159"/>
      <c r="UAT5" s="158"/>
      <c r="UBA5" s="159"/>
      <c r="UBD5" s="158"/>
      <c r="UBK5" s="159"/>
      <c r="UBN5" s="158"/>
      <c r="UBU5" s="159"/>
      <c r="UBX5" s="158"/>
      <c r="UCE5" s="159"/>
      <c r="UCH5" s="158"/>
      <c r="UCO5" s="159"/>
      <c r="UCR5" s="158"/>
      <c r="UCY5" s="159"/>
      <c r="UDB5" s="158"/>
      <c r="UDI5" s="159"/>
      <c r="UDL5" s="158"/>
      <c r="UDS5" s="159"/>
      <c r="UDV5" s="158"/>
      <c r="UEC5" s="159"/>
      <c r="UEF5" s="158"/>
      <c r="UEM5" s="159"/>
      <c r="UEP5" s="158"/>
      <c r="UEW5" s="159"/>
      <c r="UEZ5" s="158"/>
      <c r="UFG5" s="159"/>
      <c r="UFJ5" s="158"/>
      <c r="UFQ5" s="159"/>
      <c r="UFT5" s="158"/>
      <c r="UGA5" s="159"/>
      <c r="UGD5" s="158"/>
      <c r="UGK5" s="159"/>
      <c r="UGN5" s="158"/>
      <c r="UGU5" s="159"/>
      <c r="UGX5" s="158"/>
      <c r="UHE5" s="159"/>
      <c r="UHH5" s="158"/>
      <c r="UHO5" s="159"/>
      <c r="UHR5" s="158"/>
      <c r="UHY5" s="159"/>
      <c r="UIB5" s="158"/>
      <c r="UII5" s="159"/>
      <c r="UIL5" s="158"/>
      <c r="UIS5" s="159"/>
      <c r="UIV5" s="158"/>
      <c r="UJC5" s="159"/>
      <c r="UJF5" s="158"/>
      <c r="UJM5" s="159"/>
      <c r="UJP5" s="158"/>
      <c r="UJW5" s="159"/>
      <c r="UJZ5" s="158"/>
      <c r="UKG5" s="159"/>
      <c r="UKJ5" s="158"/>
      <c r="UKQ5" s="159"/>
      <c r="UKT5" s="158"/>
      <c r="ULA5" s="159"/>
      <c r="ULD5" s="158"/>
      <c r="ULK5" s="159"/>
      <c r="ULN5" s="158"/>
      <c r="ULU5" s="159"/>
      <c r="ULX5" s="158"/>
      <c r="UME5" s="159"/>
      <c r="UMH5" s="158"/>
      <c r="UMO5" s="159"/>
      <c r="UMR5" s="158"/>
      <c r="UMY5" s="159"/>
      <c r="UNB5" s="158"/>
      <c r="UNI5" s="159"/>
      <c r="UNL5" s="158"/>
      <c r="UNS5" s="159"/>
      <c r="UNV5" s="158"/>
      <c r="UOC5" s="159"/>
      <c r="UOF5" s="158"/>
      <c r="UOM5" s="159"/>
      <c r="UOP5" s="158"/>
      <c r="UOW5" s="159"/>
      <c r="UOZ5" s="158"/>
      <c r="UPG5" s="159"/>
      <c r="UPJ5" s="158"/>
      <c r="UPQ5" s="159"/>
      <c r="UPT5" s="158"/>
      <c r="UQA5" s="159"/>
      <c r="UQD5" s="158"/>
      <c r="UQK5" s="159"/>
      <c r="UQN5" s="158"/>
      <c r="UQU5" s="159"/>
      <c r="UQX5" s="158"/>
      <c r="URE5" s="159"/>
      <c r="URH5" s="158"/>
      <c r="URO5" s="159"/>
      <c r="URR5" s="158"/>
      <c r="URY5" s="159"/>
      <c r="USB5" s="158"/>
      <c r="USI5" s="159"/>
      <c r="USL5" s="158"/>
      <c r="USS5" s="159"/>
      <c r="USV5" s="158"/>
      <c r="UTC5" s="159"/>
      <c r="UTF5" s="158"/>
      <c r="UTM5" s="159"/>
      <c r="UTP5" s="158"/>
      <c r="UTW5" s="159"/>
      <c r="UTZ5" s="158"/>
      <c r="UUG5" s="159"/>
      <c r="UUJ5" s="158"/>
      <c r="UUQ5" s="159"/>
      <c r="UUT5" s="158"/>
      <c r="UVA5" s="159"/>
      <c r="UVD5" s="158"/>
      <c r="UVK5" s="159"/>
      <c r="UVN5" s="158"/>
      <c r="UVU5" s="159"/>
      <c r="UVX5" s="158"/>
      <c r="UWE5" s="159"/>
      <c r="UWH5" s="158"/>
      <c r="UWO5" s="159"/>
      <c r="UWR5" s="158"/>
      <c r="UWY5" s="159"/>
      <c r="UXB5" s="158"/>
      <c r="UXI5" s="159"/>
      <c r="UXL5" s="158"/>
      <c r="UXS5" s="159"/>
      <c r="UXV5" s="158"/>
      <c r="UYC5" s="159"/>
      <c r="UYF5" s="158"/>
      <c r="UYM5" s="159"/>
      <c r="UYP5" s="158"/>
      <c r="UYW5" s="159"/>
      <c r="UYZ5" s="158"/>
      <c r="UZG5" s="159"/>
      <c r="UZJ5" s="158"/>
      <c r="UZQ5" s="159"/>
      <c r="UZT5" s="158"/>
      <c r="VAA5" s="159"/>
      <c r="VAD5" s="158"/>
      <c r="VAK5" s="159"/>
      <c r="VAN5" s="158"/>
      <c r="VAU5" s="159"/>
      <c r="VAX5" s="158"/>
      <c r="VBE5" s="159"/>
      <c r="VBH5" s="158"/>
      <c r="VBO5" s="159"/>
      <c r="VBR5" s="158"/>
      <c r="VBY5" s="159"/>
      <c r="VCB5" s="158"/>
      <c r="VCI5" s="159"/>
      <c r="VCL5" s="158"/>
      <c r="VCS5" s="159"/>
      <c r="VCV5" s="158"/>
      <c r="VDC5" s="159"/>
      <c r="VDF5" s="158"/>
      <c r="VDM5" s="159"/>
      <c r="VDP5" s="158"/>
      <c r="VDW5" s="159"/>
      <c r="VDZ5" s="158"/>
      <c r="VEG5" s="159"/>
      <c r="VEJ5" s="158"/>
      <c r="VEQ5" s="159"/>
      <c r="VET5" s="158"/>
      <c r="VFA5" s="159"/>
      <c r="VFD5" s="158"/>
      <c r="VFK5" s="159"/>
      <c r="VFN5" s="158"/>
      <c r="VFU5" s="159"/>
      <c r="VFX5" s="158"/>
      <c r="VGE5" s="159"/>
      <c r="VGH5" s="158"/>
      <c r="VGO5" s="159"/>
      <c r="VGR5" s="158"/>
      <c r="VGY5" s="159"/>
      <c r="VHB5" s="158"/>
      <c r="VHI5" s="159"/>
      <c r="VHL5" s="158"/>
      <c r="VHS5" s="159"/>
      <c r="VHV5" s="158"/>
      <c r="VIC5" s="159"/>
      <c r="VIF5" s="158"/>
      <c r="VIM5" s="159"/>
      <c r="VIP5" s="158"/>
      <c r="VIW5" s="159"/>
      <c r="VIZ5" s="158"/>
      <c r="VJG5" s="159"/>
      <c r="VJJ5" s="158"/>
      <c r="VJQ5" s="159"/>
      <c r="VJT5" s="158"/>
      <c r="VKA5" s="159"/>
      <c r="VKD5" s="158"/>
      <c r="VKK5" s="159"/>
      <c r="VKN5" s="158"/>
      <c r="VKU5" s="159"/>
      <c r="VKX5" s="158"/>
      <c r="VLE5" s="159"/>
      <c r="VLH5" s="158"/>
      <c r="VLO5" s="159"/>
      <c r="VLR5" s="158"/>
      <c r="VLY5" s="159"/>
      <c r="VMB5" s="158"/>
      <c r="VMI5" s="159"/>
      <c r="VML5" s="158"/>
      <c r="VMS5" s="159"/>
      <c r="VMV5" s="158"/>
      <c r="VNC5" s="159"/>
      <c r="VNF5" s="158"/>
      <c r="VNM5" s="159"/>
      <c r="VNP5" s="158"/>
      <c r="VNW5" s="159"/>
      <c r="VNZ5" s="158"/>
      <c r="VOG5" s="159"/>
      <c r="VOJ5" s="158"/>
      <c r="VOQ5" s="159"/>
      <c r="VOT5" s="158"/>
      <c r="VPA5" s="159"/>
      <c r="VPD5" s="158"/>
      <c r="VPK5" s="159"/>
      <c r="VPN5" s="158"/>
      <c r="VPU5" s="159"/>
      <c r="VPX5" s="158"/>
      <c r="VQE5" s="159"/>
      <c r="VQH5" s="158"/>
      <c r="VQO5" s="159"/>
      <c r="VQR5" s="158"/>
      <c r="VQY5" s="159"/>
      <c r="VRB5" s="158"/>
      <c r="VRI5" s="159"/>
      <c r="VRL5" s="158"/>
      <c r="VRS5" s="159"/>
      <c r="VRV5" s="158"/>
      <c r="VSC5" s="159"/>
      <c r="VSF5" s="158"/>
      <c r="VSM5" s="159"/>
      <c r="VSP5" s="158"/>
      <c r="VSW5" s="159"/>
      <c r="VSZ5" s="158"/>
      <c r="VTG5" s="159"/>
      <c r="VTJ5" s="158"/>
      <c r="VTQ5" s="159"/>
      <c r="VTT5" s="158"/>
      <c r="VUA5" s="159"/>
      <c r="VUD5" s="158"/>
      <c r="VUK5" s="159"/>
      <c r="VUN5" s="158"/>
      <c r="VUU5" s="159"/>
      <c r="VUX5" s="158"/>
      <c r="VVE5" s="159"/>
      <c r="VVH5" s="158"/>
      <c r="VVO5" s="159"/>
      <c r="VVR5" s="158"/>
      <c r="VVY5" s="159"/>
      <c r="VWB5" s="158"/>
      <c r="VWI5" s="159"/>
      <c r="VWL5" s="158"/>
      <c r="VWS5" s="159"/>
      <c r="VWV5" s="158"/>
      <c r="VXC5" s="159"/>
      <c r="VXF5" s="158"/>
      <c r="VXM5" s="159"/>
      <c r="VXP5" s="158"/>
      <c r="VXW5" s="159"/>
      <c r="VXZ5" s="158"/>
      <c r="VYG5" s="159"/>
      <c r="VYJ5" s="158"/>
      <c r="VYQ5" s="159"/>
      <c r="VYT5" s="158"/>
      <c r="VZA5" s="159"/>
      <c r="VZD5" s="158"/>
      <c r="VZK5" s="159"/>
      <c r="VZN5" s="158"/>
      <c r="VZU5" s="159"/>
      <c r="VZX5" s="158"/>
      <c r="WAE5" s="159"/>
      <c r="WAH5" s="158"/>
      <c r="WAO5" s="159"/>
      <c r="WAR5" s="158"/>
      <c r="WAY5" s="159"/>
      <c r="WBB5" s="158"/>
      <c r="WBI5" s="159"/>
      <c r="WBL5" s="158"/>
      <c r="WBS5" s="159"/>
      <c r="WBV5" s="158"/>
      <c r="WCC5" s="159"/>
      <c r="WCF5" s="158"/>
      <c r="WCM5" s="159"/>
      <c r="WCP5" s="158"/>
      <c r="WCW5" s="159"/>
      <c r="WCZ5" s="158"/>
      <c r="WDG5" s="159"/>
      <c r="WDJ5" s="158"/>
      <c r="WDQ5" s="159"/>
      <c r="WDT5" s="158"/>
      <c r="WEA5" s="159"/>
      <c r="WED5" s="158"/>
      <c r="WEK5" s="159"/>
      <c r="WEN5" s="158"/>
      <c r="WEU5" s="159"/>
      <c r="WEX5" s="158"/>
      <c r="WFE5" s="159"/>
      <c r="WFH5" s="158"/>
      <c r="WFO5" s="159"/>
      <c r="WFR5" s="158"/>
      <c r="WFY5" s="159"/>
      <c r="WGB5" s="158"/>
      <c r="WGI5" s="159"/>
      <c r="WGL5" s="158"/>
      <c r="WGS5" s="159"/>
      <c r="WGV5" s="158"/>
      <c r="WHC5" s="159"/>
      <c r="WHF5" s="158"/>
      <c r="WHM5" s="159"/>
      <c r="WHP5" s="158"/>
      <c r="WHW5" s="159"/>
      <c r="WHZ5" s="158"/>
      <c r="WIG5" s="159"/>
      <c r="WIJ5" s="158"/>
      <c r="WIQ5" s="159"/>
      <c r="WIT5" s="158"/>
      <c r="WJA5" s="159"/>
      <c r="WJD5" s="158"/>
      <c r="WJK5" s="159"/>
      <c r="WJN5" s="158"/>
      <c r="WJU5" s="159"/>
      <c r="WJX5" s="158"/>
      <c r="WKE5" s="159"/>
      <c r="WKH5" s="158"/>
      <c r="WKO5" s="159"/>
      <c r="WKR5" s="158"/>
      <c r="WKY5" s="159"/>
      <c r="WLB5" s="158"/>
      <c r="WLI5" s="159"/>
      <c r="WLL5" s="158"/>
      <c r="WLS5" s="159"/>
      <c r="WLV5" s="158"/>
      <c r="WMC5" s="159"/>
      <c r="WMF5" s="158"/>
      <c r="WMM5" s="159"/>
      <c r="WMP5" s="158"/>
      <c r="WMW5" s="159"/>
      <c r="WMZ5" s="158"/>
      <c r="WNG5" s="159"/>
      <c r="WNJ5" s="158"/>
      <c r="WNQ5" s="159"/>
      <c r="WNT5" s="158"/>
      <c r="WOA5" s="159"/>
      <c r="WOD5" s="158"/>
      <c r="WOK5" s="159"/>
      <c r="WON5" s="158"/>
      <c r="WOU5" s="159"/>
      <c r="WOX5" s="158"/>
      <c r="WPE5" s="159"/>
      <c r="WPH5" s="158"/>
      <c r="WPO5" s="159"/>
      <c r="WPR5" s="158"/>
      <c r="WPY5" s="159"/>
      <c r="WQB5" s="158"/>
      <c r="WQI5" s="159"/>
      <c r="WQL5" s="158"/>
      <c r="WQS5" s="159"/>
      <c r="WQV5" s="158"/>
      <c r="WRC5" s="159"/>
      <c r="WRF5" s="158"/>
      <c r="WRM5" s="159"/>
      <c r="WRP5" s="158"/>
      <c r="WRW5" s="159"/>
      <c r="WRZ5" s="158"/>
      <c r="WSG5" s="159"/>
      <c r="WSJ5" s="158"/>
      <c r="WSQ5" s="159"/>
      <c r="WST5" s="158"/>
      <c r="WTA5" s="159"/>
      <c r="WTD5" s="158"/>
      <c r="WTK5" s="159"/>
      <c r="WTN5" s="158"/>
      <c r="WTU5" s="159"/>
      <c r="WTX5" s="158"/>
      <c r="WUE5" s="159"/>
      <c r="WUH5" s="158"/>
      <c r="WUO5" s="159"/>
      <c r="WUR5" s="158"/>
      <c r="WUY5" s="159"/>
      <c r="WVB5" s="158"/>
      <c r="WVI5" s="159"/>
      <c r="WVL5" s="158"/>
      <c r="WVS5" s="159"/>
      <c r="WVV5" s="158"/>
      <c r="WWC5" s="159"/>
      <c r="WWF5" s="158"/>
      <c r="WWM5" s="159"/>
      <c r="WWP5" s="158"/>
      <c r="WWW5" s="159"/>
      <c r="WWZ5" s="158"/>
      <c r="WXG5" s="159"/>
      <c r="WXJ5" s="158"/>
      <c r="WXQ5" s="159"/>
      <c r="WXT5" s="158"/>
      <c r="WYA5" s="159"/>
      <c r="WYD5" s="158"/>
      <c r="WYK5" s="159"/>
      <c r="WYN5" s="158"/>
      <c r="WYU5" s="159"/>
      <c r="WYX5" s="158"/>
      <c r="WZE5" s="159"/>
      <c r="WZH5" s="158"/>
      <c r="WZO5" s="159"/>
      <c r="WZR5" s="158"/>
      <c r="WZY5" s="159"/>
      <c r="XAB5" s="158"/>
      <c r="XAI5" s="159"/>
      <c r="XAL5" s="158"/>
      <c r="XAS5" s="159"/>
      <c r="XAV5" s="158"/>
      <c r="XBC5" s="159"/>
      <c r="XBF5" s="158"/>
      <c r="XBM5" s="159"/>
      <c r="XBP5" s="158"/>
      <c r="XBW5" s="159"/>
      <c r="XBZ5" s="158"/>
      <c r="XCG5" s="159"/>
      <c r="XCJ5" s="158"/>
      <c r="XCQ5" s="159"/>
      <c r="XCT5" s="158"/>
      <c r="XDA5" s="159"/>
      <c r="XDD5" s="158"/>
      <c r="XDK5" s="159"/>
      <c r="XDN5" s="158"/>
      <c r="XDU5" s="159"/>
      <c r="XDX5" s="158"/>
      <c r="XEE5" s="159"/>
      <c r="XEH5" s="158"/>
      <c r="XEO5" s="159"/>
      <c r="XER5" s="158"/>
    </row>
    <row r="6" spans="1:1022 1029:2042 2049:3072 3079:4092 4099:5119 5122:6142 6149:7162 7169:8192 8199:9212 9219:10239 10242:11262 11269:12282 12289:13312 13319:14332 14339:15359 15362:16372" x14ac:dyDescent="0.25">
      <c r="B6" s="152" t="s">
        <v>37</v>
      </c>
      <c r="C6" s="153">
        <v>0</v>
      </c>
      <c r="D6" s="153" t="s">
        <v>168</v>
      </c>
      <c r="E6" s="153" t="s">
        <v>106</v>
      </c>
      <c r="F6" s="161">
        <v>0</v>
      </c>
      <c r="G6" s="161">
        <f>F6*C6</f>
        <v>0</v>
      </c>
      <c r="H6" s="161" t="s">
        <v>198</v>
      </c>
    </row>
    <row r="7" spans="1:1022 1029:2042 2049:3072 3079:4092 4099:5119 5122:6142 6149:7162 7169:8192 8199:9212 9219:10239 10242:11262 11269:12282 12289:13312 13319:14332 14339:15359 15362:16372" x14ac:dyDescent="0.25">
      <c r="B7" s="152" t="s">
        <v>38</v>
      </c>
      <c r="C7" s="153">
        <v>10</v>
      </c>
      <c r="D7" s="153" t="s">
        <v>168</v>
      </c>
      <c r="E7" s="153" t="s">
        <v>106</v>
      </c>
      <c r="F7" s="161">
        <v>5000</v>
      </c>
      <c r="G7" s="161">
        <f t="shared" ref="G7:G33" si="0">F7*C7</f>
        <v>50000</v>
      </c>
      <c r="H7" s="161" t="s">
        <v>198</v>
      </c>
    </row>
    <row r="8" spans="1:1022 1029:2042 2049:3072 3079:4092 4099:5119 5122:6142 6149:7162 7169:8192 8199:9212 9219:10239 10242:11262 11269:12282 12289:13312 13319:14332 14339:15359 15362:16372" x14ac:dyDescent="0.25">
      <c r="B8" s="152" t="s">
        <v>40</v>
      </c>
      <c r="C8" s="153">
        <v>10</v>
      </c>
      <c r="D8" s="153" t="s">
        <v>168</v>
      </c>
      <c r="E8" s="153" t="s">
        <v>106</v>
      </c>
      <c r="F8" s="161">
        <v>10000</v>
      </c>
      <c r="G8" s="161">
        <f t="shared" si="0"/>
        <v>100000</v>
      </c>
      <c r="H8" s="161" t="s">
        <v>198</v>
      </c>
    </row>
    <row r="9" spans="1:1022 1029:2042 2049:3072 3079:4092 4099:5119 5122:6142 6149:7162 7169:8192 8199:9212 9219:10239 10242:11262 11269:12282 12289:13312 13319:14332 14339:15359 15362:16372" ht="12.75" x14ac:dyDescent="0.2">
      <c r="A9" s="162" t="s">
        <v>41</v>
      </c>
      <c r="B9" s="162"/>
      <c r="C9" s="162"/>
      <c r="D9" s="162"/>
      <c r="E9" s="162"/>
      <c r="F9" s="162"/>
      <c r="G9" s="162">
        <f>SUM(G10:G18)</f>
        <v>2054000</v>
      </c>
      <c r="H9" s="162"/>
      <c r="S9" s="159"/>
      <c r="V9" s="158"/>
      <c r="AC9" s="159"/>
      <c r="AF9" s="158"/>
      <c r="AM9" s="159"/>
      <c r="AP9" s="158"/>
      <c r="AW9" s="159"/>
      <c r="AZ9" s="158"/>
      <c r="BG9" s="159"/>
      <c r="BJ9" s="158"/>
      <c r="BQ9" s="159"/>
      <c r="BT9" s="158"/>
      <c r="CA9" s="159"/>
      <c r="CD9" s="158"/>
      <c r="CK9" s="159"/>
      <c r="CN9" s="158"/>
      <c r="CU9" s="159"/>
      <c r="CX9" s="158"/>
      <c r="DE9" s="159"/>
      <c r="DH9" s="158"/>
      <c r="DO9" s="159"/>
      <c r="DR9" s="158"/>
      <c r="DY9" s="159"/>
      <c r="EB9" s="158"/>
      <c r="EI9" s="159"/>
      <c r="EL9" s="158"/>
      <c r="ES9" s="159"/>
      <c r="EV9" s="158"/>
      <c r="FC9" s="159"/>
      <c r="FF9" s="158"/>
      <c r="FM9" s="159"/>
      <c r="FP9" s="158"/>
      <c r="FW9" s="159"/>
      <c r="FZ9" s="158"/>
      <c r="GG9" s="159"/>
      <c r="GJ9" s="158"/>
      <c r="GQ9" s="159"/>
      <c r="GT9" s="158"/>
      <c r="HA9" s="159"/>
      <c r="HD9" s="158"/>
      <c r="HK9" s="159"/>
      <c r="HN9" s="158"/>
      <c r="HU9" s="159"/>
      <c r="HX9" s="158"/>
      <c r="IE9" s="159"/>
      <c r="IH9" s="158"/>
      <c r="IO9" s="159"/>
      <c r="IR9" s="158"/>
      <c r="IY9" s="159"/>
      <c r="JB9" s="158"/>
      <c r="JI9" s="159"/>
      <c r="JL9" s="158"/>
      <c r="JS9" s="159"/>
      <c r="JV9" s="158"/>
      <c r="KC9" s="159"/>
      <c r="KF9" s="158"/>
      <c r="KM9" s="159"/>
      <c r="KP9" s="158"/>
      <c r="KW9" s="159"/>
      <c r="KZ9" s="158"/>
      <c r="LG9" s="159"/>
      <c r="LJ9" s="158"/>
      <c r="LQ9" s="159"/>
      <c r="LT9" s="158"/>
      <c r="MA9" s="159"/>
      <c r="MD9" s="158"/>
      <c r="MK9" s="159"/>
      <c r="MN9" s="158"/>
      <c r="MU9" s="159"/>
      <c r="MX9" s="158"/>
      <c r="NE9" s="159"/>
      <c r="NH9" s="158"/>
      <c r="NO9" s="159"/>
      <c r="NR9" s="158"/>
      <c r="NY9" s="159"/>
      <c r="OB9" s="158"/>
      <c r="OI9" s="159"/>
      <c r="OL9" s="158"/>
      <c r="OS9" s="159"/>
      <c r="OV9" s="158"/>
      <c r="PC9" s="159"/>
      <c r="PF9" s="158"/>
      <c r="PM9" s="159"/>
      <c r="PP9" s="158"/>
      <c r="PW9" s="159"/>
      <c r="PZ9" s="158"/>
      <c r="QG9" s="159"/>
      <c r="QJ9" s="158"/>
      <c r="QQ9" s="159"/>
      <c r="QT9" s="158"/>
      <c r="RA9" s="159"/>
      <c r="RD9" s="158"/>
      <c r="RK9" s="159"/>
      <c r="RN9" s="158"/>
      <c r="RU9" s="159"/>
      <c r="RX9" s="158"/>
      <c r="SE9" s="159"/>
      <c r="SH9" s="158"/>
      <c r="SO9" s="159"/>
      <c r="SR9" s="158"/>
      <c r="SY9" s="159"/>
      <c r="TB9" s="158"/>
      <c r="TI9" s="159"/>
      <c r="TL9" s="158"/>
      <c r="TS9" s="159"/>
      <c r="TV9" s="158"/>
      <c r="UC9" s="159"/>
      <c r="UF9" s="158"/>
      <c r="UM9" s="159"/>
      <c r="UP9" s="158"/>
      <c r="UW9" s="159"/>
      <c r="UZ9" s="158"/>
      <c r="VG9" s="159"/>
      <c r="VJ9" s="158"/>
      <c r="VQ9" s="159"/>
      <c r="VT9" s="158"/>
      <c r="WA9" s="159"/>
      <c r="WD9" s="158"/>
      <c r="WK9" s="159"/>
      <c r="WN9" s="158"/>
      <c r="WU9" s="159"/>
      <c r="WX9" s="158"/>
      <c r="XE9" s="159"/>
      <c r="XH9" s="158"/>
      <c r="XO9" s="159"/>
      <c r="XR9" s="158"/>
      <c r="XY9" s="159"/>
      <c r="YB9" s="158"/>
      <c r="YI9" s="159"/>
      <c r="YL9" s="158"/>
      <c r="YS9" s="159"/>
      <c r="YV9" s="158"/>
      <c r="ZC9" s="159"/>
      <c r="ZF9" s="158"/>
      <c r="ZM9" s="159"/>
      <c r="ZP9" s="158"/>
      <c r="ZW9" s="159"/>
      <c r="ZZ9" s="158"/>
      <c r="AAG9" s="159"/>
      <c r="AAJ9" s="158"/>
      <c r="AAQ9" s="159"/>
      <c r="AAT9" s="158"/>
      <c r="ABA9" s="159"/>
      <c r="ABD9" s="158"/>
      <c r="ABK9" s="159"/>
      <c r="ABN9" s="158"/>
      <c r="ABU9" s="159"/>
      <c r="ABX9" s="158"/>
      <c r="ACE9" s="159"/>
      <c r="ACH9" s="158"/>
      <c r="ACO9" s="159"/>
      <c r="ACR9" s="158"/>
      <c r="ACY9" s="159"/>
      <c r="ADB9" s="158"/>
      <c r="ADI9" s="159"/>
      <c r="ADL9" s="158"/>
      <c r="ADS9" s="159"/>
      <c r="ADV9" s="158"/>
      <c r="AEC9" s="159"/>
      <c r="AEF9" s="158"/>
      <c r="AEM9" s="159"/>
      <c r="AEP9" s="158"/>
      <c r="AEW9" s="159"/>
      <c r="AEZ9" s="158"/>
      <c r="AFG9" s="159"/>
      <c r="AFJ9" s="158"/>
      <c r="AFQ9" s="159"/>
      <c r="AFT9" s="158"/>
      <c r="AGA9" s="159"/>
      <c r="AGD9" s="158"/>
      <c r="AGK9" s="159"/>
      <c r="AGN9" s="158"/>
      <c r="AGU9" s="159"/>
      <c r="AGX9" s="158"/>
      <c r="AHE9" s="159"/>
      <c r="AHH9" s="158"/>
      <c r="AHO9" s="159"/>
      <c r="AHR9" s="158"/>
      <c r="AHY9" s="159"/>
      <c r="AIB9" s="158"/>
      <c r="AII9" s="159"/>
      <c r="AIL9" s="158"/>
      <c r="AIS9" s="159"/>
      <c r="AIV9" s="158"/>
      <c r="AJC9" s="159"/>
      <c r="AJF9" s="158"/>
      <c r="AJM9" s="159"/>
      <c r="AJP9" s="158"/>
      <c r="AJW9" s="159"/>
      <c r="AJZ9" s="158"/>
      <c r="AKG9" s="159"/>
      <c r="AKJ9" s="158"/>
      <c r="AKQ9" s="159"/>
      <c r="AKT9" s="158"/>
      <c r="ALA9" s="159"/>
      <c r="ALD9" s="158"/>
      <c r="ALK9" s="159"/>
      <c r="ALN9" s="158"/>
      <c r="ALU9" s="159"/>
      <c r="ALX9" s="158"/>
      <c r="AME9" s="159"/>
      <c r="AMH9" s="158"/>
      <c r="AMO9" s="159"/>
      <c r="AMR9" s="158"/>
      <c r="AMY9" s="159"/>
      <c r="ANB9" s="158"/>
      <c r="ANI9" s="159"/>
      <c r="ANL9" s="158"/>
      <c r="ANS9" s="159"/>
      <c r="ANV9" s="158"/>
      <c r="AOC9" s="159"/>
      <c r="AOF9" s="158"/>
      <c r="AOM9" s="159"/>
      <c r="AOP9" s="158"/>
      <c r="AOW9" s="159"/>
      <c r="AOZ9" s="158"/>
      <c r="APG9" s="159"/>
      <c r="APJ9" s="158"/>
      <c r="APQ9" s="159"/>
      <c r="APT9" s="158"/>
      <c r="AQA9" s="159"/>
      <c r="AQD9" s="158"/>
      <c r="AQK9" s="159"/>
      <c r="AQN9" s="158"/>
      <c r="AQU9" s="159"/>
      <c r="AQX9" s="158"/>
      <c r="ARE9" s="159"/>
      <c r="ARH9" s="158"/>
      <c r="ARO9" s="159"/>
      <c r="ARR9" s="158"/>
      <c r="ARY9" s="159"/>
      <c r="ASB9" s="158"/>
      <c r="ASI9" s="159"/>
      <c r="ASL9" s="158"/>
      <c r="ASS9" s="159"/>
      <c r="ASV9" s="158"/>
      <c r="ATC9" s="159"/>
      <c r="ATF9" s="158"/>
      <c r="ATM9" s="159"/>
      <c r="ATP9" s="158"/>
      <c r="ATW9" s="159"/>
      <c r="ATZ9" s="158"/>
      <c r="AUG9" s="159"/>
      <c r="AUJ9" s="158"/>
      <c r="AUQ9" s="159"/>
      <c r="AUT9" s="158"/>
      <c r="AVA9" s="159"/>
      <c r="AVD9" s="158"/>
      <c r="AVK9" s="159"/>
      <c r="AVN9" s="158"/>
      <c r="AVU9" s="159"/>
      <c r="AVX9" s="158"/>
      <c r="AWE9" s="159"/>
      <c r="AWH9" s="158"/>
      <c r="AWO9" s="159"/>
      <c r="AWR9" s="158"/>
      <c r="AWY9" s="159"/>
      <c r="AXB9" s="158"/>
      <c r="AXI9" s="159"/>
      <c r="AXL9" s="158"/>
      <c r="AXS9" s="159"/>
      <c r="AXV9" s="158"/>
      <c r="AYC9" s="159"/>
      <c r="AYF9" s="158"/>
      <c r="AYM9" s="159"/>
      <c r="AYP9" s="158"/>
      <c r="AYW9" s="159"/>
      <c r="AYZ9" s="158"/>
      <c r="AZG9" s="159"/>
      <c r="AZJ9" s="158"/>
      <c r="AZQ9" s="159"/>
      <c r="AZT9" s="158"/>
      <c r="BAA9" s="159"/>
      <c r="BAD9" s="158"/>
      <c r="BAK9" s="159"/>
      <c r="BAN9" s="158"/>
      <c r="BAU9" s="159"/>
      <c r="BAX9" s="158"/>
      <c r="BBE9" s="159"/>
      <c r="BBH9" s="158"/>
      <c r="BBO9" s="159"/>
      <c r="BBR9" s="158"/>
      <c r="BBY9" s="159"/>
      <c r="BCB9" s="158"/>
      <c r="BCI9" s="159"/>
      <c r="BCL9" s="158"/>
      <c r="BCS9" s="159"/>
      <c r="BCV9" s="158"/>
      <c r="BDC9" s="159"/>
      <c r="BDF9" s="158"/>
      <c r="BDM9" s="159"/>
      <c r="BDP9" s="158"/>
      <c r="BDW9" s="159"/>
      <c r="BDZ9" s="158"/>
      <c r="BEG9" s="159"/>
      <c r="BEJ9" s="158"/>
      <c r="BEQ9" s="159"/>
      <c r="BET9" s="158"/>
      <c r="BFA9" s="159"/>
      <c r="BFD9" s="158"/>
      <c r="BFK9" s="159"/>
      <c r="BFN9" s="158"/>
      <c r="BFU9" s="159"/>
      <c r="BFX9" s="158"/>
      <c r="BGE9" s="159"/>
      <c r="BGH9" s="158"/>
      <c r="BGO9" s="159"/>
      <c r="BGR9" s="158"/>
      <c r="BGY9" s="159"/>
      <c r="BHB9" s="158"/>
      <c r="BHI9" s="159"/>
      <c r="BHL9" s="158"/>
      <c r="BHS9" s="159"/>
      <c r="BHV9" s="158"/>
      <c r="BIC9" s="159"/>
      <c r="BIF9" s="158"/>
      <c r="BIM9" s="159"/>
      <c r="BIP9" s="158"/>
      <c r="BIW9" s="159"/>
      <c r="BIZ9" s="158"/>
      <c r="BJG9" s="159"/>
      <c r="BJJ9" s="158"/>
      <c r="BJQ9" s="159"/>
      <c r="BJT9" s="158"/>
      <c r="BKA9" s="159"/>
      <c r="BKD9" s="158"/>
      <c r="BKK9" s="159"/>
      <c r="BKN9" s="158"/>
      <c r="BKU9" s="159"/>
      <c r="BKX9" s="158"/>
      <c r="BLE9" s="159"/>
      <c r="BLH9" s="158"/>
      <c r="BLO9" s="159"/>
      <c r="BLR9" s="158"/>
      <c r="BLY9" s="159"/>
      <c r="BMB9" s="158"/>
      <c r="BMI9" s="159"/>
      <c r="BML9" s="158"/>
      <c r="BMS9" s="159"/>
      <c r="BMV9" s="158"/>
      <c r="BNC9" s="159"/>
      <c r="BNF9" s="158"/>
      <c r="BNM9" s="159"/>
      <c r="BNP9" s="158"/>
      <c r="BNW9" s="159"/>
      <c r="BNZ9" s="158"/>
      <c r="BOG9" s="159"/>
      <c r="BOJ9" s="158"/>
      <c r="BOQ9" s="159"/>
      <c r="BOT9" s="158"/>
      <c r="BPA9" s="159"/>
      <c r="BPD9" s="158"/>
      <c r="BPK9" s="159"/>
      <c r="BPN9" s="158"/>
      <c r="BPU9" s="159"/>
      <c r="BPX9" s="158"/>
      <c r="BQE9" s="159"/>
      <c r="BQH9" s="158"/>
      <c r="BQO9" s="159"/>
      <c r="BQR9" s="158"/>
      <c r="BQY9" s="159"/>
      <c r="BRB9" s="158"/>
      <c r="BRI9" s="159"/>
      <c r="BRL9" s="158"/>
      <c r="BRS9" s="159"/>
      <c r="BRV9" s="158"/>
      <c r="BSC9" s="159"/>
      <c r="BSF9" s="158"/>
      <c r="BSM9" s="159"/>
      <c r="BSP9" s="158"/>
      <c r="BSW9" s="159"/>
      <c r="BSZ9" s="158"/>
      <c r="BTG9" s="159"/>
      <c r="BTJ9" s="158"/>
      <c r="BTQ9" s="159"/>
      <c r="BTT9" s="158"/>
      <c r="BUA9" s="159"/>
      <c r="BUD9" s="158"/>
      <c r="BUK9" s="159"/>
      <c r="BUN9" s="158"/>
      <c r="BUU9" s="159"/>
      <c r="BUX9" s="158"/>
      <c r="BVE9" s="159"/>
      <c r="BVH9" s="158"/>
      <c r="BVO9" s="159"/>
      <c r="BVR9" s="158"/>
      <c r="BVY9" s="159"/>
      <c r="BWB9" s="158"/>
      <c r="BWI9" s="159"/>
      <c r="BWL9" s="158"/>
      <c r="BWS9" s="159"/>
      <c r="BWV9" s="158"/>
      <c r="BXC9" s="159"/>
      <c r="BXF9" s="158"/>
      <c r="BXM9" s="159"/>
      <c r="BXP9" s="158"/>
      <c r="BXW9" s="159"/>
      <c r="BXZ9" s="158"/>
      <c r="BYG9" s="159"/>
      <c r="BYJ9" s="158"/>
      <c r="BYQ9" s="159"/>
      <c r="BYT9" s="158"/>
      <c r="BZA9" s="159"/>
      <c r="BZD9" s="158"/>
      <c r="BZK9" s="159"/>
      <c r="BZN9" s="158"/>
      <c r="BZU9" s="159"/>
      <c r="BZX9" s="158"/>
      <c r="CAE9" s="159"/>
      <c r="CAH9" s="158"/>
      <c r="CAO9" s="159"/>
      <c r="CAR9" s="158"/>
      <c r="CAY9" s="159"/>
      <c r="CBB9" s="158"/>
      <c r="CBI9" s="159"/>
      <c r="CBL9" s="158"/>
      <c r="CBS9" s="159"/>
      <c r="CBV9" s="158"/>
      <c r="CCC9" s="159"/>
      <c r="CCF9" s="158"/>
      <c r="CCM9" s="159"/>
      <c r="CCP9" s="158"/>
      <c r="CCW9" s="159"/>
      <c r="CCZ9" s="158"/>
      <c r="CDG9" s="159"/>
      <c r="CDJ9" s="158"/>
      <c r="CDQ9" s="159"/>
      <c r="CDT9" s="158"/>
      <c r="CEA9" s="159"/>
      <c r="CED9" s="158"/>
      <c r="CEK9" s="159"/>
      <c r="CEN9" s="158"/>
      <c r="CEU9" s="159"/>
      <c r="CEX9" s="158"/>
      <c r="CFE9" s="159"/>
      <c r="CFH9" s="158"/>
      <c r="CFO9" s="159"/>
      <c r="CFR9" s="158"/>
      <c r="CFY9" s="159"/>
      <c r="CGB9" s="158"/>
      <c r="CGI9" s="159"/>
      <c r="CGL9" s="158"/>
      <c r="CGS9" s="159"/>
      <c r="CGV9" s="158"/>
      <c r="CHC9" s="159"/>
      <c r="CHF9" s="158"/>
      <c r="CHM9" s="159"/>
      <c r="CHP9" s="158"/>
      <c r="CHW9" s="159"/>
      <c r="CHZ9" s="158"/>
      <c r="CIG9" s="159"/>
      <c r="CIJ9" s="158"/>
      <c r="CIQ9" s="159"/>
      <c r="CIT9" s="158"/>
      <c r="CJA9" s="159"/>
      <c r="CJD9" s="158"/>
      <c r="CJK9" s="159"/>
      <c r="CJN9" s="158"/>
      <c r="CJU9" s="159"/>
      <c r="CJX9" s="158"/>
      <c r="CKE9" s="159"/>
      <c r="CKH9" s="158"/>
      <c r="CKO9" s="159"/>
      <c r="CKR9" s="158"/>
      <c r="CKY9" s="159"/>
      <c r="CLB9" s="158"/>
      <c r="CLI9" s="159"/>
      <c r="CLL9" s="158"/>
      <c r="CLS9" s="159"/>
      <c r="CLV9" s="158"/>
      <c r="CMC9" s="159"/>
      <c r="CMF9" s="158"/>
      <c r="CMM9" s="159"/>
      <c r="CMP9" s="158"/>
      <c r="CMW9" s="159"/>
      <c r="CMZ9" s="158"/>
      <c r="CNG9" s="159"/>
      <c r="CNJ9" s="158"/>
      <c r="CNQ9" s="159"/>
      <c r="CNT9" s="158"/>
      <c r="COA9" s="159"/>
      <c r="COD9" s="158"/>
      <c r="COK9" s="159"/>
      <c r="CON9" s="158"/>
      <c r="COU9" s="159"/>
      <c r="COX9" s="158"/>
      <c r="CPE9" s="159"/>
      <c r="CPH9" s="158"/>
      <c r="CPO9" s="159"/>
      <c r="CPR9" s="158"/>
      <c r="CPY9" s="159"/>
      <c r="CQB9" s="158"/>
      <c r="CQI9" s="159"/>
      <c r="CQL9" s="158"/>
      <c r="CQS9" s="159"/>
      <c r="CQV9" s="158"/>
      <c r="CRC9" s="159"/>
      <c r="CRF9" s="158"/>
      <c r="CRM9" s="159"/>
      <c r="CRP9" s="158"/>
      <c r="CRW9" s="159"/>
      <c r="CRZ9" s="158"/>
      <c r="CSG9" s="159"/>
      <c r="CSJ9" s="158"/>
      <c r="CSQ9" s="159"/>
      <c r="CST9" s="158"/>
      <c r="CTA9" s="159"/>
      <c r="CTD9" s="158"/>
      <c r="CTK9" s="159"/>
      <c r="CTN9" s="158"/>
      <c r="CTU9" s="159"/>
      <c r="CTX9" s="158"/>
      <c r="CUE9" s="159"/>
      <c r="CUH9" s="158"/>
      <c r="CUO9" s="159"/>
      <c r="CUR9" s="158"/>
      <c r="CUY9" s="159"/>
      <c r="CVB9" s="158"/>
      <c r="CVI9" s="159"/>
      <c r="CVL9" s="158"/>
      <c r="CVS9" s="159"/>
      <c r="CVV9" s="158"/>
      <c r="CWC9" s="159"/>
      <c r="CWF9" s="158"/>
      <c r="CWM9" s="159"/>
      <c r="CWP9" s="158"/>
      <c r="CWW9" s="159"/>
      <c r="CWZ9" s="158"/>
      <c r="CXG9" s="159"/>
      <c r="CXJ9" s="158"/>
      <c r="CXQ9" s="159"/>
      <c r="CXT9" s="158"/>
      <c r="CYA9" s="159"/>
      <c r="CYD9" s="158"/>
      <c r="CYK9" s="159"/>
      <c r="CYN9" s="158"/>
      <c r="CYU9" s="159"/>
      <c r="CYX9" s="158"/>
      <c r="CZE9" s="159"/>
      <c r="CZH9" s="158"/>
      <c r="CZO9" s="159"/>
      <c r="CZR9" s="158"/>
      <c r="CZY9" s="159"/>
      <c r="DAB9" s="158"/>
      <c r="DAI9" s="159"/>
      <c r="DAL9" s="158"/>
      <c r="DAS9" s="159"/>
      <c r="DAV9" s="158"/>
      <c r="DBC9" s="159"/>
      <c r="DBF9" s="158"/>
      <c r="DBM9" s="159"/>
      <c r="DBP9" s="158"/>
      <c r="DBW9" s="159"/>
      <c r="DBZ9" s="158"/>
      <c r="DCG9" s="159"/>
      <c r="DCJ9" s="158"/>
      <c r="DCQ9" s="159"/>
      <c r="DCT9" s="158"/>
      <c r="DDA9" s="159"/>
      <c r="DDD9" s="158"/>
      <c r="DDK9" s="159"/>
      <c r="DDN9" s="158"/>
      <c r="DDU9" s="159"/>
      <c r="DDX9" s="158"/>
      <c r="DEE9" s="159"/>
      <c r="DEH9" s="158"/>
      <c r="DEO9" s="159"/>
      <c r="DER9" s="158"/>
      <c r="DEY9" s="159"/>
      <c r="DFB9" s="158"/>
      <c r="DFI9" s="159"/>
      <c r="DFL9" s="158"/>
      <c r="DFS9" s="159"/>
      <c r="DFV9" s="158"/>
      <c r="DGC9" s="159"/>
      <c r="DGF9" s="158"/>
      <c r="DGM9" s="159"/>
      <c r="DGP9" s="158"/>
      <c r="DGW9" s="159"/>
      <c r="DGZ9" s="158"/>
      <c r="DHG9" s="159"/>
      <c r="DHJ9" s="158"/>
      <c r="DHQ9" s="159"/>
      <c r="DHT9" s="158"/>
      <c r="DIA9" s="159"/>
      <c r="DID9" s="158"/>
      <c r="DIK9" s="159"/>
      <c r="DIN9" s="158"/>
      <c r="DIU9" s="159"/>
      <c r="DIX9" s="158"/>
      <c r="DJE9" s="159"/>
      <c r="DJH9" s="158"/>
      <c r="DJO9" s="159"/>
      <c r="DJR9" s="158"/>
      <c r="DJY9" s="159"/>
      <c r="DKB9" s="158"/>
      <c r="DKI9" s="159"/>
      <c r="DKL9" s="158"/>
      <c r="DKS9" s="159"/>
      <c r="DKV9" s="158"/>
      <c r="DLC9" s="159"/>
      <c r="DLF9" s="158"/>
      <c r="DLM9" s="159"/>
      <c r="DLP9" s="158"/>
      <c r="DLW9" s="159"/>
      <c r="DLZ9" s="158"/>
      <c r="DMG9" s="159"/>
      <c r="DMJ9" s="158"/>
      <c r="DMQ9" s="159"/>
      <c r="DMT9" s="158"/>
      <c r="DNA9" s="159"/>
      <c r="DND9" s="158"/>
      <c r="DNK9" s="159"/>
      <c r="DNN9" s="158"/>
      <c r="DNU9" s="159"/>
      <c r="DNX9" s="158"/>
      <c r="DOE9" s="159"/>
      <c r="DOH9" s="158"/>
      <c r="DOO9" s="159"/>
      <c r="DOR9" s="158"/>
      <c r="DOY9" s="159"/>
      <c r="DPB9" s="158"/>
      <c r="DPI9" s="159"/>
      <c r="DPL9" s="158"/>
      <c r="DPS9" s="159"/>
      <c r="DPV9" s="158"/>
      <c r="DQC9" s="159"/>
      <c r="DQF9" s="158"/>
      <c r="DQM9" s="159"/>
      <c r="DQP9" s="158"/>
      <c r="DQW9" s="159"/>
      <c r="DQZ9" s="158"/>
      <c r="DRG9" s="159"/>
      <c r="DRJ9" s="158"/>
      <c r="DRQ9" s="159"/>
      <c r="DRT9" s="158"/>
      <c r="DSA9" s="159"/>
      <c r="DSD9" s="158"/>
      <c r="DSK9" s="159"/>
      <c r="DSN9" s="158"/>
      <c r="DSU9" s="159"/>
      <c r="DSX9" s="158"/>
      <c r="DTE9" s="159"/>
      <c r="DTH9" s="158"/>
      <c r="DTO9" s="159"/>
      <c r="DTR9" s="158"/>
      <c r="DTY9" s="159"/>
      <c r="DUB9" s="158"/>
      <c r="DUI9" s="159"/>
      <c r="DUL9" s="158"/>
      <c r="DUS9" s="159"/>
      <c r="DUV9" s="158"/>
      <c r="DVC9" s="159"/>
      <c r="DVF9" s="158"/>
      <c r="DVM9" s="159"/>
      <c r="DVP9" s="158"/>
      <c r="DVW9" s="159"/>
      <c r="DVZ9" s="158"/>
      <c r="DWG9" s="159"/>
      <c r="DWJ9" s="158"/>
      <c r="DWQ9" s="159"/>
      <c r="DWT9" s="158"/>
      <c r="DXA9" s="159"/>
      <c r="DXD9" s="158"/>
      <c r="DXK9" s="159"/>
      <c r="DXN9" s="158"/>
      <c r="DXU9" s="159"/>
      <c r="DXX9" s="158"/>
      <c r="DYE9" s="159"/>
      <c r="DYH9" s="158"/>
      <c r="DYO9" s="159"/>
      <c r="DYR9" s="158"/>
      <c r="DYY9" s="159"/>
      <c r="DZB9" s="158"/>
      <c r="DZI9" s="159"/>
      <c r="DZL9" s="158"/>
      <c r="DZS9" s="159"/>
      <c r="DZV9" s="158"/>
      <c r="EAC9" s="159"/>
      <c r="EAF9" s="158"/>
      <c r="EAM9" s="159"/>
      <c r="EAP9" s="158"/>
      <c r="EAW9" s="159"/>
      <c r="EAZ9" s="158"/>
      <c r="EBG9" s="159"/>
      <c r="EBJ9" s="158"/>
      <c r="EBQ9" s="159"/>
      <c r="EBT9" s="158"/>
      <c r="ECA9" s="159"/>
      <c r="ECD9" s="158"/>
      <c r="ECK9" s="159"/>
      <c r="ECN9" s="158"/>
      <c r="ECU9" s="159"/>
      <c r="ECX9" s="158"/>
      <c r="EDE9" s="159"/>
      <c r="EDH9" s="158"/>
      <c r="EDO9" s="159"/>
      <c r="EDR9" s="158"/>
      <c r="EDY9" s="159"/>
      <c r="EEB9" s="158"/>
      <c r="EEI9" s="159"/>
      <c r="EEL9" s="158"/>
      <c r="EES9" s="159"/>
      <c r="EEV9" s="158"/>
      <c r="EFC9" s="159"/>
      <c r="EFF9" s="158"/>
      <c r="EFM9" s="159"/>
      <c r="EFP9" s="158"/>
      <c r="EFW9" s="159"/>
      <c r="EFZ9" s="158"/>
      <c r="EGG9" s="159"/>
      <c r="EGJ9" s="158"/>
      <c r="EGQ9" s="159"/>
      <c r="EGT9" s="158"/>
      <c r="EHA9" s="159"/>
      <c r="EHD9" s="158"/>
      <c r="EHK9" s="159"/>
      <c r="EHN9" s="158"/>
      <c r="EHU9" s="159"/>
      <c r="EHX9" s="158"/>
      <c r="EIE9" s="159"/>
      <c r="EIH9" s="158"/>
      <c r="EIO9" s="159"/>
      <c r="EIR9" s="158"/>
      <c r="EIY9" s="159"/>
      <c r="EJB9" s="158"/>
      <c r="EJI9" s="159"/>
      <c r="EJL9" s="158"/>
      <c r="EJS9" s="159"/>
      <c r="EJV9" s="158"/>
      <c r="EKC9" s="159"/>
      <c r="EKF9" s="158"/>
      <c r="EKM9" s="159"/>
      <c r="EKP9" s="158"/>
      <c r="EKW9" s="159"/>
      <c r="EKZ9" s="158"/>
      <c r="ELG9" s="159"/>
      <c r="ELJ9" s="158"/>
      <c r="ELQ9" s="159"/>
      <c r="ELT9" s="158"/>
      <c r="EMA9" s="159"/>
      <c r="EMD9" s="158"/>
      <c r="EMK9" s="159"/>
      <c r="EMN9" s="158"/>
      <c r="EMU9" s="159"/>
      <c r="EMX9" s="158"/>
      <c r="ENE9" s="159"/>
      <c r="ENH9" s="158"/>
      <c r="ENO9" s="159"/>
      <c r="ENR9" s="158"/>
      <c r="ENY9" s="159"/>
      <c r="EOB9" s="158"/>
      <c r="EOI9" s="159"/>
      <c r="EOL9" s="158"/>
      <c r="EOS9" s="159"/>
      <c r="EOV9" s="158"/>
      <c r="EPC9" s="159"/>
      <c r="EPF9" s="158"/>
      <c r="EPM9" s="159"/>
      <c r="EPP9" s="158"/>
      <c r="EPW9" s="159"/>
      <c r="EPZ9" s="158"/>
      <c r="EQG9" s="159"/>
      <c r="EQJ9" s="158"/>
      <c r="EQQ9" s="159"/>
      <c r="EQT9" s="158"/>
      <c r="ERA9" s="159"/>
      <c r="ERD9" s="158"/>
      <c r="ERK9" s="159"/>
      <c r="ERN9" s="158"/>
      <c r="ERU9" s="159"/>
      <c r="ERX9" s="158"/>
      <c r="ESE9" s="159"/>
      <c r="ESH9" s="158"/>
      <c r="ESO9" s="159"/>
      <c r="ESR9" s="158"/>
      <c r="ESY9" s="159"/>
      <c r="ETB9" s="158"/>
      <c r="ETI9" s="159"/>
      <c r="ETL9" s="158"/>
      <c r="ETS9" s="159"/>
      <c r="ETV9" s="158"/>
      <c r="EUC9" s="159"/>
      <c r="EUF9" s="158"/>
      <c r="EUM9" s="159"/>
      <c r="EUP9" s="158"/>
      <c r="EUW9" s="159"/>
      <c r="EUZ9" s="158"/>
      <c r="EVG9" s="159"/>
      <c r="EVJ9" s="158"/>
      <c r="EVQ9" s="159"/>
      <c r="EVT9" s="158"/>
      <c r="EWA9" s="159"/>
      <c r="EWD9" s="158"/>
      <c r="EWK9" s="159"/>
      <c r="EWN9" s="158"/>
      <c r="EWU9" s="159"/>
      <c r="EWX9" s="158"/>
      <c r="EXE9" s="159"/>
      <c r="EXH9" s="158"/>
      <c r="EXO9" s="159"/>
      <c r="EXR9" s="158"/>
      <c r="EXY9" s="159"/>
      <c r="EYB9" s="158"/>
      <c r="EYI9" s="159"/>
      <c r="EYL9" s="158"/>
      <c r="EYS9" s="159"/>
      <c r="EYV9" s="158"/>
      <c r="EZC9" s="159"/>
      <c r="EZF9" s="158"/>
      <c r="EZM9" s="159"/>
      <c r="EZP9" s="158"/>
      <c r="EZW9" s="159"/>
      <c r="EZZ9" s="158"/>
      <c r="FAG9" s="159"/>
      <c r="FAJ9" s="158"/>
      <c r="FAQ9" s="159"/>
      <c r="FAT9" s="158"/>
      <c r="FBA9" s="159"/>
      <c r="FBD9" s="158"/>
      <c r="FBK9" s="159"/>
      <c r="FBN9" s="158"/>
      <c r="FBU9" s="159"/>
      <c r="FBX9" s="158"/>
      <c r="FCE9" s="159"/>
      <c r="FCH9" s="158"/>
      <c r="FCO9" s="159"/>
      <c r="FCR9" s="158"/>
      <c r="FCY9" s="159"/>
      <c r="FDB9" s="158"/>
      <c r="FDI9" s="159"/>
      <c r="FDL9" s="158"/>
      <c r="FDS9" s="159"/>
      <c r="FDV9" s="158"/>
      <c r="FEC9" s="159"/>
      <c r="FEF9" s="158"/>
      <c r="FEM9" s="159"/>
      <c r="FEP9" s="158"/>
      <c r="FEW9" s="159"/>
      <c r="FEZ9" s="158"/>
      <c r="FFG9" s="159"/>
      <c r="FFJ9" s="158"/>
      <c r="FFQ9" s="159"/>
      <c r="FFT9" s="158"/>
      <c r="FGA9" s="159"/>
      <c r="FGD9" s="158"/>
      <c r="FGK9" s="159"/>
      <c r="FGN9" s="158"/>
      <c r="FGU9" s="159"/>
      <c r="FGX9" s="158"/>
      <c r="FHE9" s="159"/>
      <c r="FHH9" s="158"/>
      <c r="FHO9" s="159"/>
      <c r="FHR9" s="158"/>
      <c r="FHY9" s="159"/>
      <c r="FIB9" s="158"/>
      <c r="FII9" s="159"/>
      <c r="FIL9" s="158"/>
      <c r="FIS9" s="159"/>
      <c r="FIV9" s="158"/>
      <c r="FJC9" s="159"/>
      <c r="FJF9" s="158"/>
      <c r="FJM9" s="159"/>
      <c r="FJP9" s="158"/>
      <c r="FJW9" s="159"/>
      <c r="FJZ9" s="158"/>
      <c r="FKG9" s="159"/>
      <c r="FKJ9" s="158"/>
      <c r="FKQ9" s="159"/>
      <c r="FKT9" s="158"/>
      <c r="FLA9" s="159"/>
      <c r="FLD9" s="158"/>
      <c r="FLK9" s="159"/>
      <c r="FLN9" s="158"/>
      <c r="FLU9" s="159"/>
      <c r="FLX9" s="158"/>
      <c r="FME9" s="159"/>
      <c r="FMH9" s="158"/>
      <c r="FMO9" s="159"/>
      <c r="FMR9" s="158"/>
      <c r="FMY9" s="159"/>
      <c r="FNB9" s="158"/>
      <c r="FNI9" s="159"/>
      <c r="FNL9" s="158"/>
      <c r="FNS9" s="159"/>
      <c r="FNV9" s="158"/>
      <c r="FOC9" s="159"/>
      <c r="FOF9" s="158"/>
      <c r="FOM9" s="159"/>
      <c r="FOP9" s="158"/>
      <c r="FOW9" s="159"/>
      <c r="FOZ9" s="158"/>
      <c r="FPG9" s="159"/>
      <c r="FPJ9" s="158"/>
      <c r="FPQ9" s="159"/>
      <c r="FPT9" s="158"/>
      <c r="FQA9" s="159"/>
      <c r="FQD9" s="158"/>
      <c r="FQK9" s="159"/>
      <c r="FQN9" s="158"/>
      <c r="FQU9" s="159"/>
      <c r="FQX9" s="158"/>
      <c r="FRE9" s="159"/>
      <c r="FRH9" s="158"/>
      <c r="FRO9" s="159"/>
      <c r="FRR9" s="158"/>
      <c r="FRY9" s="159"/>
      <c r="FSB9" s="158"/>
      <c r="FSI9" s="159"/>
      <c r="FSL9" s="158"/>
      <c r="FSS9" s="159"/>
      <c r="FSV9" s="158"/>
      <c r="FTC9" s="159"/>
      <c r="FTF9" s="158"/>
      <c r="FTM9" s="159"/>
      <c r="FTP9" s="158"/>
      <c r="FTW9" s="159"/>
      <c r="FTZ9" s="158"/>
      <c r="FUG9" s="159"/>
      <c r="FUJ9" s="158"/>
      <c r="FUQ9" s="159"/>
      <c r="FUT9" s="158"/>
      <c r="FVA9" s="159"/>
      <c r="FVD9" s="158"/>
      <c r="FVK9" s="159"/>
      <c r="FVN9" s="158"/>
      <c r="FVU9" s="159"/>
      <c r="FVX9" s="158"/>
      <c r="FWE9" s="159"/>
      <c r="FWH9" s="158"/>
      <c r="FWO9" s="159"/>
      <c r="FWR9" s="158"/>
      <c r="FWY9" s="159"/>
      <c r="FXB9" s="158"/>
      <c r="FXI9" s="159"/>
      <c r="FXL9" s="158"/>
      <c r="FXS9" s="159"/>
      <c r="FXV9" s="158"/>
      <c r="FYC9" s="159"/>
      <c r="FYF9" s="158"/>
      <c r="FYM9" s="159"/>
      <c r="FYP9" s="158"/>
      <c r="FYW9" s="159"/>
      <c r="FYZ9" s="158"/>
      <c r="FZG9" s="159"/>
      <c r="FZJ9" s="158"/>
      <c r="FZQ9" s="159"/>
      <c r="FZT9" s="158"/>
      <c r="GAA9" s="159"/>
      <c r="GAD9" s="158"/>
      <c r="GAK9" s="159"/>
      <c r="GAN9" s="158"/>
      <c r="GAU9" s="159"/>
      <c r="GAX9" s="158"/>
      <c r="GBE9" s="159"/>
      <c r="GBH9" s="158"/>
      <c r="GBO9" s="159"/>
      <c r="GBR9" s="158"/>
      <c r="GBY9" s="159"/>
      <c r="GCB9" s="158"/>
      <c r="GCI9" s="159"/>
      <c r="GCL9" s="158"/>
      <c r="GCS9" s="159"/>
      <c r="GCV9" s="158"/>
      <c r="GDC9" s="159"/>
      <c r="GDF9" s="158"/>
      <c r="GDM9" s="159"/>
      <c r="GDP9" s="158"/>
      <c r="GDW9" s="159"/>
      <c r="GDZ9" s="158"/>
      <c r="GEG9" s="159"/>
      <c r="GEJ9" s="158"/>
      <c r="GEQ9" s="159"/>
      <c r="GET9" s="158"/>
      <c r="GFA9" s="159"/>
      <c r="GFD9" s="158"/>
      <c r="GFK9" s="159"/>
      <c r="GFN9" s="158"/>
      <c r="GFU9" s="159"/>
      <c r="GFX9" s="158"/>
      <c r="GGE9" s="159"/>
      <c r="GGH9" s="158"/>
      <c r="GGO9" s="159"/>
      <c r="GGR9" s="158"/>
      <c r="GGY9" s="159"/>
      <c r="GHB9" s="158"/>
      <c r="GHI9" s="159"/>
      <c r="GHL9" s="158"/>
      <c r="GHS9" s="159"/>
      <c r="GHV9" s="158"/>
      <c r="GIC9" s="159"/>
      <c r="GIF9" s="158"/>
      <c r="GIM9" s="159"/>
      <c r="GIP9" s="158"/>
      <c r="GIW9" s="159"/>
      <c r="GIZ9" s="158"/>
      <c r="GJG9" s="159"/>
      <c r="GJJ9" s="158"/>
      <c r="GJQ9" s="159"/>
      <c r="GJT9" s="158"/>
      <c r="GKA9" s="159"/>
      <c r="GKD9" s="158"/>
      <c r="GKK9" s="159"/>
      <c r="GKN9" s="158"/>
      <c r="GKU9" s="159"/>
      <c r="GKX9" s="158"/>
      <c r="GLE9" s="159"/>
      <c r="GLH9" s="158"/>
      <c r="GLO9" s="159"/>
      <c r="GLR9" s="158"/>
      <c r="GLY9" s="159"/>
      <c r="GMB9" s="158"/>
      <c r="GMI9" s="159"/>
      <c r="GML9" s="158"/>
      <c r="GMS9" s="159"/>
      <c r="GMV9" s="158"/>
      <c r="GNC9" s="159"/>
      <c r="GNF9" s="158"/>
      <c r="GNM9" s="159"/>
      <c r="GNP9" s="158"/>
      <c r="GNW9" s="159"/>
      <c r="GNZ9" s="158"/>
      <c r="GOG9" s="159"/>
      <c r="GOJ9" s="158"/>
      <c r="GOQ9" s="159"/>
      <c r="GOT9" s="158"/>
      <c r="GPA9" s="159"/>
      <c r="GPD9" s="158"/>
      <c r="GPK9" s="159"/>
      <c r="GPN9" s="158"/>
      <c r="GPU9" s="159"/>
      <c r="GPX9" s="158"/>
      <c r="GQE9" s="159"/>
      <c r="GQH9" s="158"/>
      <c r="GQO9" s="159"/>
      <c r="GQR9" s="158"/>
      <c r="GQY9" s="159"/>
      <c r="GRB9" s="158"/>
      <c r="GRI9" s="159"/>
      <c r="GRL9" s="158"/>
      <c r="GRS9" s="159"/>
      <c r="GRV9" s="158"/>
      <c r="GSC9" s="159"/>
      <c r="GSF9" s="158"/>
      <c r="GSM9" s="159"/>
      <c r="GSP9" s="158"/>
      <c r="GSW9" s="159"/>
      <c r="GSZ9" s="158"/>
      <c r="GTG9" s="159"/>
      <c r="GTJ9" s="158"/>
      <c r="GTQ9" s="159"/>
      <c r="GTT9" s="158"/>
      <c r="GUA9" s="159"/>
      <c r="GUD9" s="158"/>
      <c r="GUK9" s="159"/>
      <c r="GUN9" s="158"/>
      <c r="GUU9" s="159"/>
      <c r="GUX9" s="158"/>
      <c r="GVE9" s="159"/>
      <c r="GVH9" s="158"/>
      <c r="GVO9" s="159"/>
      <c r="GVR9" s="158"/>
      <c r="GVY9" s="159"/>
      <c r="GWB9" s="158"/>
      <c r="GWI9" s="159"/>
      <c r="GWL9" s="158"/>
      <c r="GWS9" s="159"/>
      <c r="GWV9" s="158"/>
      <c r="GXC9" s="159"/>
      <c r="GXF9" s="158"/>
      <c r="GXM9" s="159"/>
      <c r="GXP9" s="158"/>
      <c r="GXW9" s="159"/>
      <c r="GXZ9" s="158"/>
      <c r="GYG9" s="159"/>
      <c r="GYJ9" s="158"/>
      <c r="GYQ9" s="159"/>
      <c r="GYT9" s="158"/>
      <c r="GZA9" s="159"/>
      <c r="GZD9" s="158"/>
      <c r="GZK9" s="159"/>
      <c r="GZN9" s="158"/>
      <c r="GZU9" s="159"/>
      <c r="GZX9" s="158"/>
      <c r="HAE9" s="159"/>
      <c r="HAH9" s="158"/>
      <c r="HAO9" s="159"/>
      <c r="HAR9" s="158"/>
      <c r="HAY9" s="159"/>
      <c r="HBB9" s="158"/>
      <c r="HBI9" s="159"/>
      <c r="HBL9" s="158"/>
      <c r="HBS9" s="159"/>
      <c r="HBV9" s="158"/>
      <c r="HCC9" s="159"/>
      <c r="HCF9" s="158"/>
      <c r="HCM9" s="159"/>
      <c r="HCP9" s="158"/>
      <c r="HCW9" s="159"/>
      <c r="HCZ9" s="158"/>
      <c r="HDG9" s="159"/>
      <c r="HDJ9" s="158"/>
      <c r="HDQ9" s="159"/>
      <c r="HDT9" s="158"/>
      <c r="HEA9" s="159"/>
      <c r="HED9" s="158"/>
      <c r="HEK9" s="159"/>
      <c r="HEN9" s="158"/>
      <c r="HEU9" s="159"/>
      <c r="HEX9" s="158"/>
      <c r="HFE9" s="159"/>
      <c r="HFH9" s="158"/>
      <c r="HFO9" s="159"/>
      <c r="HFR9" s="158"/>
      <c r="HFY9" s="159"/>
      <c r="HGB9" s="158"/>
      <c r="HGI9" s="159"/>
      <c r="HGL9" s="158"/>
      <c r="HGS9" s="159"/>
      <c r="HGV9" s="158"/>
      <c r="HHC9" s="159"/>
      <c r="HHF9" s="158"/>
      <c r="HHM9" s="159"/>
      <c r="HHP9" s="158"/>
      <c r="HHW9" s="159"/>
      <c r="HHZ9" s="158"/>
      <c r="HIG9" s="159"/>
      <c r="HIJ9" s="158"/>
      <c r="HIQ9" s="159"/>
      <c r="HIT9" s="158"/>
      <c r="HJA9" s="159"/>
      <c r="HJD9" s="158"/>
      <c r="HJK9" s="159"/>
      <c r="HJN9" s="158"/>
      <c r="HJU9" s="159"/>
      <c r="HJX9" s="158"/>
      <c r="HKE9" s="159"/>
      <c r="HKH9" s="158"/>
      <c r="HKO9" s="159"/>
      <c r="HKR9" s="158"/>
      <c r="HKY9" s="159"/>
      <c r="HLB9" s="158"/>
      <c r="HLI9" s="159"/>
      <c r="HLL9" s="158"/>
      <c r="HLS9" s="159"/>
      <c r="HLV9" s="158"/>
      <c r="HMC9" s="159"/>
      <c r="HMF9" s="158"/>
      <c r="HMM9" s="159"/>
      <c r="HMP9" s="158"/>
      <c r="HMW9" s="159"/>
      <c r="HMZ9" s="158"/>
      <c r="HNG9" s="159"/>
      <c r="HNJ9" s="158"/>
      <c r="HNQ9" s="159"/>
      <c r="HNT9" s="158"/>
      <c r="HOA9" s="159"/>
      <c r="HOD9" s="158"/>
      <c r="HOK9" s="159"/>
      <c r="HON9" s="158"/>
      <c r="HOU9" s="159"/>
      <c r="HOX9" s="158"/>
      <c r="HPE9" s="159"/>
      <c r="HPH9" s="158"/>
      <c r="HPO9" s="159"/>
      <c r="HPR9" s="158"/>
      <c r="HPY9" s="159"/>
      <c r="HQB9" s="158"/>
      <c r="HQI9" s="159"/>
      <c r="HQL9" s="158"/>
      <c r="HQS9" s="159"/>
      <c r="HQV9" s="158"/>
      <c r="HRC9" s="159"/>
      <c r="HRF9" s="158"/>
      <c r="HRM9" s="159"/>
      <c r="HRP9" s="158"/>
      <c r="HRW9" s="159"/>
      <c r="HRZ9" s="158"/>
      <c r="HSG9" s="159"/>
      <c r="HSJ9" s="158"/>
      <c r="HSQ9" s="159"/>
      <c r="HST9" s="158"/>
      <c r="HTA9" s="159"/>
      <c r="HTD9" s="158"/>
      <c r="HTK9" s="159"/>
      <c r="HTN9" s="158"/>
      <c r="HTU9" s="159"/>
      <c r="HTX9" s="158"/>
      <c r="HUE9" s="159"/>
      <c r="HUH9" s="158"/>
      <c r="HUO9" s="159"/>
      <c r="HUR9" s="158"/>
      <c r="HUY9" s="159"/>
      <c r="HVB9" s="158"/>
      <c r="HVI9" s="159"/>
      <c r="HVL9" s="158"/>
      <c r="HVS9" s="159"/>
      <c r="HVV9" s="158"/>
      <c r="HWC9" s="159"/>
      <c r="HWF9" s="158"/>
      <c r="HWM9" s="159"/>
      <c r="HWP9" s="158"/>
      <c r="HWW9" s="159"/>
      <c r="HWZ9" s="158"/>
      <c r="HXG9" s="159"/>
      <c r="HXJ9" s="158"/>
      <c r="HXQ9" s="159"/>
      <c r="HXT9" s="158"/>
      <c r="HYA9" s="159"/>
      <c r="HYD9" s="158"/>
      <c r="HYK9" s="159"/>
      <c r="HYN9" s="158"/>
      <c r="HYU9" s="159"/>
      <c r="HYX9" s="158"/>
      <c r="HZE9" s="159"/>
      <c r="HZH9" s="158"/>
      <c r="HZO9" s="159"/>
      <c r="HZR9" s="158"/>
      <c r="HZY9" s="159"/>
      <c r="IAB9" s="158"/>
      <c r="IAI9" s="159"/>
      <c r="IAL9" s="158"/>
      <c r="IAS9" s="159"/>
      <c r="IAV9" s="158"/>
      <c r="IBC9" s="159"/>
      <c r="IBF9" s="158"/>
      <c r="IBM9" s="159"/>
      <c r="IBP9" s="158"/>
      <c r="IBW9" s="159"/>
      <c r="IBZ9" s="158"/>
      <c r="ICG9" s="159"/>
      <c r="ICJ9" s="158"/>
      <c r="ICQ9" s="159"/>
      <c r="ICT9" s="158"/>
      <c r="IDA9" s="159"/>
      <c r="IDD9" s="158"/>
      <c r="IDK9" s="159"/>
      <c r="IDN9" s="158"/>
      <c r="IDU9" s="159"/>
      <c r="IDX9" s="158"/>
      <c r="IEE9" s="159"/>
      <c r="IEH9" s="158"/>
      <c r="IEO9" s="159"/>
      <c r="IER9" s="158"/>
      <c r="IEY9" s="159"/>
      <c r="IFB9" s="158"/>
      <c r="IFI9" s="159"/>
      <c r="IFL9" s="158"/>
      <c r="IFS9" s="159"/>
      <c r="IFV9" s="158"/>
      <c r="IGC9" s="159"/>
      <c r="IGF9" s="158"/>
      <c r="IGM9" s="159"/>
      <c r="IGP9" s="158"/>
      <c r="IGW9" s="159"/>
      <c r="IGZ9" s="158"/>
      <c r="IHG9" s="159"/>
      <c r="IHJ9" s="158"/>
      <c r="IHQ9" s="159"/>
      <c r="IHT9" s="158"/>
      <c r="IIA9" s="159"/>
      <c r="IID9" s="158"/>
      <c r="IIK9" s="159"/>
      <c r="IIN9" s="158"/>
      <c r="IIU9" s="159"/>
      <c r="IIX9" s="158"/>
      <c r="IJE9" s="159"/>
      <c r="IJH9" s="158"/>
      <c r="IJO9" s="159"/>
      <c r="IJR9" s="158"/>
      <c r="IJY9" s="159"/>
      <c r="IKB9" s="158"/>
      <c r="IKI9" s="159"/>
      <c r="IKL9" s="158"/>
      <c r="IKS9" s="159"/>
      <c r="IKV9" s="158"/>
      <c r="ILC9" s="159"/>
      <c r="ILF9" s="158"/>
      <c r="ILM9" s="159"/>
      <c r="ILP9" s="158"/>
      <c r="ILW9" s="159"/>
      <c r="ILZ9" s="158"/>
      <c r="IMG9" s="159"/>
      <c r="IMJ9" s="158"/>
      <c r="IMQ9" s="159"/>
      <c r="IMT9" s="158"/>
      <c r="INA9" s="159"/>
      <c r="IND9" s="158"/>
      <c r="INK9" s="159"/>
      <c r="INN9" s="158"/>
      <c r="INU9" s="159"/>
      <c r="INX9" s="158"/>
      <c r="IOE9" s="159"/>
      <c r="IOH9" s="158"/>
      <c r="IOO9" s="159"/>
      <c r="IOR9" s="158"/>
      <c r="IOY9" s="159"/>
      <c r="IPB9" s="158"/>
      <c r="IPI9" s="159"/>
      <c r="IPL9" s="158"/>
      <c r="IPS9" s="159"/>
      <c r="IPV9" s="158"/>
      <c r="IQC9" s="159"/>
      <c r="IQF9" s="158"/>
      <c r="IQM9" s="159"/>
      <c r="IQP9" s="158"/>
      <c r="IQW9" s="159"/>
      <c r="IQZ9" s="158"/>
      <c r="IRG9" s="159"/>
      <c r="IRJ9" s="158"/>
      <c r="IRQ9" s="159"/>
      <c r="IRT9" s="158"/>
      <c r="ISA9" s="159"/>
      <c r="ISD9" s="158"/>
      <c r="ISK9" s="159"/>
      <c r="ISN9" s="158"/>
      <c r="ISU9" s="159"/>
      <c r="ISX9" s="158"/>
      <c r="ITE9" s="159"/>
      <c r="ITH9" s="158"/>
      <c r="ITO9" s="159"/>
      <c r="ITR9" s="158"/>
      <c r="ITY9" s="159"/>
      <c r="IUB9" s="158"/>
      <c r="IUI9" s="159"/>
      <c r="IUL9" s="158"/>
      <c r="IUS9" s="159"/>
      <c r="IUV9" s="158"/>
      <c r="IVC9" s="159"/>
      <c r="IVF9" s="158"/>
      <c r="IVM9" s="159"/>
      <c r="IVP9" s="158"/>
      <c r="IVW9" s="159"/>
      <c r="IVZ9" s="158"/>
      <c r="IWG9" s="159"/>
      <c r="IWJ9" s="158"/>
      <c r="IWQ9" s="159"/>
      <c r="IWT9" s="158"/>
      <c r="IXA9" s="159"/>
      <c r="IXD9" s="158"/>
      <c r="IXK9" s="159"/>
      <c r="IXN9" s="158"/>
      <c r="IXU9" s="159"/>
      <c r="IXX9" s="158"/>
      <c r="IYE9" s="159"/>
      <c r="IYH9" s="158"/>
      <c r="IYO9" s="159"/>
      <c r="IYR9" s="158"/>
      <c r="IYY9" s="159"/>
      <c r="IZB9" s="158"/>
      <c r="IZI9" s="159"/>
      <c r="IZL9" s="158"/>
      <c r="IZS9" s="159"/>
      <c r="IZV9" s="158"/>
      <c r="JAC9" s="159"/>
      <c r="JAF9" s="158"/>
      <c r="JAM9" s="159"/>
      <c r="JAP9" s="158"/>
      <c r="JAW9" s="159"/>
      <c r="JAZ9" s="158"/>
      <c r="JBG9" s="159"/>
      <c r="JBJ9" s="158"/>
      <c r="JBQ9" s="159"/>
      <c r="JBT9" s="158"/>
      <c r="JCA9" s="159"/>
      <c r="JCD9" s="158"/>
      <c r="JCK9" s="159"/>
      <c r="JCN9" s="158"/>
      <c r="JCU9" s="159"/>
      <c r="JCX9" s="158"/>
      <c r="JDE9" s="159"/>
      <c r="JDH9" s="158"/>
      <c r="JDO9" s="159"/>
      <c r="JDR9" s="158"/>
      <c r="JDY9" s="159"/>
      <c r="JEB9" s="158"/>
      <c r="JEI9" s="159"/>
      <c r="JEL9" s="158"/>
      <c r="JES9" s="159"/>
      <c r="JEV9" s="158"/>
      <c r="JFC9" s="159"/>
      <c r="JFF9" s="158"/>
      <c r="JFM9" s="159"/>
      <c r="JFP9" s="158"/>
      <c r="JFW9" s="159"/>
      <c r="JFZ9" s="158"/>
      <c r="JGG9" s="159"/>
      <c r="JGJ9" s="158"/>
      <c r="JGQ9" s="159"/>
      <c r="JGT9" s="158"/>
      <c r="JHA9" s="159"/>
      <c r="JHD9" s="158"/>
      <c r="JHK9" s="159"/>
      <c r="JHN9" s="158"/>
      <c r="JHU9" s="159"/>
      <c r="JHX9" s="158"/>
      <c r="JIE9" s="159"/>
      <c r="JIH9" s="158"/>
      <c r="JIO9" s="159"/>
      <c r="JIR9" s="158"/>
      <c r="JIY9" s="159"/>
      <c r="JJB9" s="158"/>
      <c r="JJI9" s="159"/>
      <c r="JJL9" s="158"/>
      <c r="JJS9" s="159"/>
      <c r="JJV9" s="158"/>
      <c r="JKC9" s="159"/>
      <c r="JKF9" s="158"/>
      <c r="JKM9" s="159"/>
      <c r="JKP9" s="158"/>
      <c r="JKW9" s="159"/>
      <c r="JKZ9" s="158"/>
      <c r="JLG9" s="159"/>
      <c r="JLJ9" s="158"/>
      <c r="JLQ9" s="159"/>
      <c r="JLT9" s="158"/>
      <c r="JMA9" s="159"/>
      <c r="JMD9" s="158"/>
      <c r="JMK9" s="159"/>
      <c r="JMN9" s="158"/>
      <c r="JMU9" s="159"/>
      <c r="JMX9" s="158"/>
      <c r="JNE9" s="159"/>
      <c r="JNH9" s="158"/>
      <c r="JNO9" s="159"/>
      <c r="JNR9" s="158"/>
      <c r="JNY9" s="159"/>
      <c r="JOB9" s="158"/>
      <c r="JOI9" s="159"/>
      <c r="JOL9" s="158"/>
      <c r="JOS9" s="159"/>
      <c r="JOV9" s="158"/>
      <c r="JPC9" s="159"/>
      <c r="JPF9" s="158"/>
      <c r="JPM9" s="159"/>
      <c r="JPP9" s="158"/>
      <c r="JPW9" s="159"/>
      <c r="JPZ9" s="158"/>
      <c r="JQG9" s="159"/>
      <c r="JQJ9" s="158"/>
      <c r="JQQ9" s="159"/>
      <c r="JQT9" s="158"/>
      <c r="JRA9" s="159"/>
      <c r="JRD9" s="158"/>
      <c r="JRK9" s="159"/>
      <c r="JRN9" s="158"/>
      <c r="JRU9" s="159"/>
      <c r="JRX9" s="158"/>
      <c r="JSE9" s="159"/>
      <c r="JSH9" s="158"/>
      <c r="JSO9" s="159"/>
      <c r="JSR9" s="158"/>
      <c r="JSY9" s="159"/>
      <c r="JTB9" s="158"/>
      <c r="JTI9" s="159"/>
      <c r="JTL9" s="158"/>
      <c r="JTS9" s="159"/>
      <c r="JTV9" s="158"/>
      <c r="JUC9" s="159"/>
      <c r="JUF9" s="158"/>
      <c r="JUM9" s="159"/>
      <c r="JUP9" s="158"/>
      <c r="JUW9" s="159"/>
      <c r="JUZ9" s="158"/>
      <c r="JVG9" s="159"/>
      <c r="JVJ9" s="158"/>
      <c r="JVQ9" s="159"/>
      <c r="JVT9" s="158"/>
      <c r="JWA9" s="159"/>
      <c r="JWD9" s="158"/>
      <c r="JWK9" s="159"/>
      <c r="JWN9" s="158"/>
      <c r="JWU9" s="159"/>
      <c r="JWX9" s="158"/>
      <c r="JXE9" s="159"/>
      <c r="JXH9" s="158"/>
      <c r="JXO9" s="159"/>
      <c r="JXR9" s="158"/>
      <c r="JXY9" s="159"/>
      <c r="JYB9" s="158"/>
      <c r="JYI9" s="159"/>
      <c r="JYL9" s="158"/>
      <c r="JYS9" s="159"/>
      <c r="JYV9" s="158"/>
      <c r="JZC9" s="159"/>
      <c r="JZF9" s="158"/>
      <c r="JZM9" s="159"/>
      <c r="JZP9" s="158"/>
      <c r="JZW9" s="159"/>
      <c r="JZZ9" s="158"/>
      <c r="KAG9" s="159"/>
      <c r="KAJ9" s="158"/>
      <c r="KAQ9" s="159"/>
      <c r="KAT9" s="158"/>
      <c r="KBA9" s="159"/>
      <c r="KBD9" s="158"/>
      <c r="KBK9" s="159"/>
      <c r="KBN9" s="158"/>
      <c r="KBU9" s="159"/>
      <c r="KBX9" s="158"/>
      <c r="KCE9" s="159"/>
      <c r="KCH9" s="158"/>
      <c r="KCO9" s="159"/>
      <c r="KCR9" s="158"/>
      <c r="KCY9" s="159"/>
      <c r="KDB9" s="158"/>
      <c r="KDI9" s="159"/>
      <c r="KDL9" s="158"/>
      <c r="KDS9" s="159"/>
      <c r="KDV9" s="158"/>
      <c r="KEC9" s="159"/>
      <c r="KEF9" s="158"/>
      <c r="KEM9" s="159"/>
      <c r="KEP9" s="158"/>
      <c r="KEW9" s="159"/>
      <c r="KEZ9" s="158"/>
      <c r="KFG9" s="159"/>
      <c r="KFJ9" s="158"/>
      <c r="KFQ9" s="159"/>
      <c r="KFT9" s="158"/>
      <c r="KGA9" s="159"/>
      <c r="KGD9" s="158"/>
      <c r="KGK9" s="159"/>
      <c r="KGN9" s="158"/>
      <c r="KGU9" s="159"/>
      <c r="KGX9" s="158"/>
      <c r="KHE9" s="159"/>
      <c r="KHH9" s="158"/>
      <c r="KHO9" s="159"/>
      <c r="KHR9" s="158"/>
      <c r="KHY9" s="159"/>
      <c r="KIB9" s="158"/>
      <c r="KII9" s="159"/>
      <c r="KIL9" s="158"/>
      <c r="KIS9" s="159"/>
      <c r="KIV9" s="158"/>
      <c r="KJC9" s="159"/>
      <c r="KJF9" s="158"/>
      <c r="KJM9" s="159"/>
      <c r="KJP9" s="158"/>
      <c r="KJW9" s="159"/>
      <c r="KJZ9" s="158"/>
      <c r="KKG9" s="159"/>
      <c r="KKJ9" s="158"/>
      <c r="KKQ9" s="159"/>
      <c r="KKT9" s="158"/>
      <c r="KLA9" s="159"/>
      <c r="KLD9" s="158"/>
      <c r="KLK9" s="159"/>
      <c r="KLN9" s="158"/>
      <c r="KLU9" s="159"/>
      <c r="KLX9" s="158"/>
      <c r="KME9" s="159"/>
      <c r="KMH9" s="158"/>
      <c r="KMO9" s="159"/>
      <c r="KMR9" s="158"/>
      <c r="KMY9" s="159"/>
      <c r="KNB9" s="158"/>
      <c r="KNI9" s="159"/>
      <c r="KNL9" s="158"/>
      <c r="KNS9" s="159"/>
      <c r="KNV9" s="158"/>
      <c r="KOC9" s="159"/>
      <c r="KOF9" s="158"/>
      <c r="KOM9" s="159"/>
      <c r="KOP9" s="158"/>
      <c r="KOW9" s="159"/>
      <c r="KOZ9" s="158"/>
      <c r="KPG9" s="159"/>
      <c r="KPJ9" s="158"/>
      <c r="KPQ9" s="159"/>
      <c r="KPT9" s="158"/>
      <c r="KQA9" s="159"/>
      <c r="KQD9" s="158"/>
      <c r="KQK9" s="159"/>
      <c r="KQN9" s="158"/>
      <c r="KQU9" s="159"/>
      <c r="KQX9" s="158"/>
      <c r="KRE9" s="159"/>
      <c r="KRH9" s="158"/>
      <c r="KRO9" s="159"/>
      <c r="KRR9" s="158"/>
      <c r="KRY9" s="159"/>
      <c r="KSB9" s="158"/>
      <c r="KSI9" s="159"/>
      <c r="KSL9" s="158"/>
      <c r="KSS9" s="159"/>
      <c r="KSV9" s="158"/>
      <c r="KTC9" s="159"/>
      <c r="KTF9" s="158"/>
      <c r="KTM9" s="159"/>
      <c r="KTP9" s="158"/>
      <c r="KTW9" s="159"/>
      <c r="KTZ9" s="158"/>
      <c r="KUG9" s="159"/>
      <c r="KUJ9" s="158"/>
      <c r="KUQ9" s="159"/>
      <c r="KUT9" s="158"/>
      <c r="KVA9" s="159"/>
      <c r="KVD9" s="158"/>
      <c r="KVK9" s="159"/>
      <c r="KVN9" s="158"/>
      <c r="KVU9" s="159"/>
      <c r="KVX9" s="158"/>
      <c r="KWE9" s="159"/>
      <c r="KWH9" s="158"/>
      <c r="KWO9" s="159"/>
      <c r="KWR9" s="158"/>
      <c r="KWY9" s="159"/>
      <c r="KXB9" s="158"/>
      <c r="KXI9" s="159"/>
      <c r="KXL9" s="158"/>
      <c r="KXS9" s="159"/>
      <c r="KXV9" s="158"/>
      <c r="KYC9" s="159"/>
      <c r="KYF9" s="158"/>
      <c r="KYM9" s="159"/>
      <c r="KYP9" s="158"/>
      <c r="KYW9" s="159"/>
      <c r="KYZ9" s="158"/>
      <c r="KZG9" s="159"/>
      <c r="KZJ9" s="158"/>
      <c r="KZQ9" s="159"/>
      <c r="KZT9" s="158"/>
      <c r="LAA9" s="159"/>
      <c r="LAD9" s="158"/>
      <c r="LAK9" s="159"/>
      <c r="LAN9" s="158"/>
      <c r="LAU9" s="159"/>
      <c r="LAX9" s="158"/>
      <c r="LBE9" s="159"/>
      <c r="LBH9" s="158"/>
      <c r="LBO9" s="159"/>
      <c r="LBR9" s="158"/>
      <c r="LBY9" s="159"/>
      <c r="LCB9" s="158"/>
      <c r="LCI9" s="159"/>
      <c r="LCL9" s="158"/>
      <c r="LCS9" s="159"/>
      <c r="LCV9" s="158"/>
      <c r="LDC9" s="159"/>
      <c r="LDF9" s="158"/>
      <c r="LDM9" s="159"/>
      <c r="LDP9" s="158"/>
      <c r="LDW9" s="159"/>
      <c r="LDZ9" s="158"/>
      <c r="LEG9" s="159"/>
      <c r="LEJ9" s="158"/>
      <c r="LEQ9" s="159"/>
      <c r="LET9" s="158"/>
      <c r="LFA9" s="159"/>
      <c r="LFD9" s="158"/>
      <c r="LFK9" s="159"/>
      <c r="LFN9" s="158"/>
      <c r="LFU9" s="159"/>
      <c r="LFX9" s="158"/>
      <c r="LGE9" s="159"/>
      <c r="LGH9" s="158"/>
      <c r="LGO9" s="159"/>
      <c r="LGR9" s="158"/>
      <c r="LGY9" s="159"/>
      <c r="LHB9" s="158"/>
      <c r="LHI9" s="159"/>
      <c r="LHL9" s="158"/>
      <c r="LHS9" s="159"/>
      <c r="LHV9" s="158"/>
      <c r="LIC9" s="159"/>
      <c r="LIF9" s="158"/>
      <c r="LIM9" s="159"/>
      <c r="LIP9" s="158"/>
      <c r="LIW9" s="159"/>
      <c r="LIZ9" s="158"/>
      <c r="LJG9" s="159"/>
      <c r="LJJ9" s="158"/>
      <c r="LJQ9" s="159"/>
      <c r="LJT9" s="158"/>
      <c r="LKA9" s="159"/>
      <c r="LKD9" s="158"/>
      <c r="LKK9" s="159"/>
      <c r="LKN9" s="158"/>
      <c r="LKU9" s="159"/>
      <c r="LKX9" s="158"/>
      <c r="LLE9" s="159"/>
      <c r="LLH9" s="158"/>
      <c r="LLO9" s="159"/>
      <c r="LLR9" s="158"/>
      <c r="LLY9" s="159"/>
      <c r="LMB9" s="158"/>
      <c r="LMI9" s="159"/>
      <c r="LML9" s="158"/>
      <c r="LMS9" s="159"/>
      <c r="LMV9" s="158"/>
      <c r="LNC9" s="159"/>
      <c r="LNF9" s="158"/>
      <c r="LNM9" s="159"/>
      <c r="LNP9" s="158"/>
      <c r="LNW9" s="159"/>
      <c r="LNZ9" s="158"/>
      <c r="LOG9" s="159"/>
      <c r="LOJ9" s="158"/>
      <c r="LOQ9" s="159"/>
      <c r="LOT9" s="158"/>
      <c r="LPA9" s="159"/>
      <c r="LPD9" s="158"/>
      <c r="LPK9" s="159"/>
      <c r="LPN9" s="158"/>
      <c r="LPU9" s="159"/>
      <c r="LPX9" s="158"/>
      <c r="LQE9" s="159"/>
      <c r="LQH9" s="158"/>
      <c r="LQO9" s="159"/>
      <c r="LQR9" s="158"/>
      <c r="LQY9" s="159"/>
      <c r="LRB9" s="158"/>
      <c r="LRI9" s="159"/>
      <c r="LRL9" s="158"/>
      <c r="LRS9" s="159"/>
      <c r="LRV9" s="158"/>
      <c r="LSC9" s="159"/>
      <c r="LSF9" s="158"/>
      <c r="LSM9" s="159"/>
      <c r="LSP9" s="158"/>
      <c r="LSW9" s="159"/>
      <c r="LSZ9" s="158"/>
      <c r="LTG9" s="159"/>
      <c r="LTJ9" s="158"/>
      <c r="LTQ9" s="159"/>
      <c r="LTT9" s="158"/>
      <c r="LUA9" s="159"/>
      <c r="LUD9" s="158"/>
      <c r="LUK9" s="159"/>
      <c r="LUN9" s="158"/>
      <c r="LUU9" s="159"/>
      <c r="LUX9" s="158"/>
      <c r="LVE9" s="159"/>
      <c r="LVH9" s="158"/>
      <c r="LVO9" s="159"/>
      <c r="LVR9" s="158"/>
      <c r="LVY9" s="159"/>
      <c r="LWB9" s="158"/>
      <c r="LWI9" s="159"/>
      <c r="LWL9" s="158"/>
      <c r="LWS9" s="159"/>
      <c r="LWV9" s="158"/>
      <c r="LXC9" s="159"/>
      <c r="LXF9" s="158"/>
      <c r="LXM9" s="159"/>
      <c r="LXP9" s="158"/>
      <c r="LXW9" s="159"/>
      <c r="LXZ9" s="158"/>
      <c r="LYG9" s="159"/>
      <c r="LYJ9" s="158"/>
      <c r="LYQ9" s="159"/>
      <c r="LYT9" s="158"/>
      <c r="LZA9" s="159"/>
      <c r="LZD9" s="158"/>
      <c r="LZK9" s="159"/>
      <c r="LZN9" s="158"/>
      <c r="LZU9" s="159"/>
      <c r="LZX9" s="158"/>
      <c r="MAE9" s="159"/>
      <c r="MAH9" s="158"/>
      <c r="MAO9" s="159"/>
      <c r="MAR9" s="158"/>
      <c r="MAY9" s="159"/>
      <c r="MBB9" s="158"/>
      <c r="MBI9" s="159"/>
      <c r="MBL9" s="158"/>
      <c r="MBS9" s="159"/>
      <c r="MBV9" s="158"/>
      <c r="MCC9" s="159"/>
      <c r="MCF9" s="158"/>
      <c r="MCM9" s="159"/>
      <c r="MCP9" s="158"/>
      <c r="MCW9" s="159"/>
      <c r="MCZ9" s="158"/>
      <c r="MDG9" s="159"/>
      <c r="MDJ9" s="158"/>
      <c r="MDQ9" s="159"/>
      <c r="MDT9" s="158"/>
      <c r="MEA9" s="159"/>
      <c r="MED9" s="158"/>
      <c r="MEK9" s="159"/>
      <c r="MEN9" s="158"/>
      <c r="MEU9" s="159"/>
      <c r="MEX9" s="158"/>
      <c r="MFE9" s="159"/>
      <c r="MFH9" s="158"/>
      <c r="MFO9" s="159"/>
      <c r="MFR9" s="158"/>
      <c r="MFY9" s="159"/>
      <c r="MGB9" s="158"/>
      <c r="MGI9" s="159"/>
      <c r="MGL9" s="158"/>
      <c r="MGS9" s="159"/>
      <c r="MGV9" s="158"/>
      <c r="MHC9" s="159"/>
      <c r="MHF9" s="158"/>
      <c r="MHM9" s="159"/>
      <c r="MHP9" s="158"/>
      <c r="MHW9" s="159"/>
      <c r="MHZ9" s="158"/>
      <c r="MIG9" s="159"/>
      <c r="MIJ9" s="158"/>
      <c r="MIQ9" s="159"/>
      <c r="MIT9" s="158"/>
      <c r="MJA9" s="159"/>
      <c r="MJD9" s="158"/>
      <c r="MJK9" s="159"/>
      <c r="MJN9" s="158"/>
      <c r="MJU9" s="159"/>
      <c r="MJX9" s="158"/>
      <c r="MKE9" s="159"/>
      <c r="MKH9" s="158"/>
      <c r="MKO9" s="159"/>
      <c r="MKR9" s="158"/>
      <c r="MKY9" s="159"/>
      <c r="MLB9" s="158"/>
      <c r="MLI9" s="159"/>
      <c r="MLL9" s="158"/>
      <c r="MLS9" s="159"/>
      <c r="MLV9" s="158"/>
      <c r="MMC9" s="159"/>
      <c r="MMF9" s="158"/>
      <c r="MMM9" s="159"/>
      <c r="MMP9" s="158"/>
      <c r="MMW9" s="159"/>
      <c r="MMZ9" s="158"/>
      <c r="MNG9" s="159"/>
      <c r="MNJ9" s="158"/>
      <c r="MNQ9" s="159"/>
      <c r="MNT9" s="158"/>
      <c r="MOA9" s="159"/>
      <c r="MOD9" s="158"/>
      <c r="MOK9" s="159"/>
      <c r="MON9" s="158"/>
      <c r="MOU9" s="159"/>
      <c r="MOX9" s="158"/>
      <c r="MPE9" s="159"/>
      <c r="MPH9" s="158"/>
      <c r="MPO9" s="159"/>
      <c r="MPR9" s="158"/>
      <c r="MPY9" s="159"/>
      <c r="MQB9" s="158"/>
      <c r="MQI9" s="159"/>
      <c r="MQL9" s="158"/>
      <c r="MQS9" s="159"/>
      <c r="MQV9" s="158"/>
      <c r="MRC9" s="159"/>
      <c r="MRF9" s="158"/>
      <c r="MRM9" s="159"/>
      <c r="MRP9" s="158"/>
      <c r="MRW9" s="159"/>
      <c r="MRZ9" s="158"/>
      <c r="MSG9" s="159"/>
      <c r="MSJ9" s="158"/>
      <c r="MSQ9" s="159"/>
      <c r="MST9" s="158"/>
      <c r="MTA9" s="159"/>
      <c r="MTD9" s="158"/>
      <c r="MTK9" s="159"/>
      <c r="MTN9" s="158"/>
      <c r="MTU9" s="159"/>
      <c r="MTX9" s="158"/>
      <c r="MUE9" s="159"/>
      <c r="MUH9" s="158"/>
      <c r="MUO9" s="159"/>
      <c r="MUR9" s="158"/>
      <c r="MUY9" s="159"/>
      <c r="MVB9" s="158"/>
      <c r="MVI9" s="159"/>
      <c r="MVL9" s="158"/>
      <c r="MVS9" s="159"/>
      <c r="MVV9" s="158"/>
      <c r="MWC9" s="159"/>
      <c r="MWF9" s="158"/>
      <c r="MWM9" s="159"/>
      <c r="MWP9" s="158"/>
      <c r="MWW9" s="159"/>
      <c r="MWZ9" s="158"/>
      <c r="MXG9" s="159"/>
      <c r="MXJ9" s="158"/>
      <c r="MXQ9" s="159"/>
      <c r="MXT9" s="158"/>
      <c r="MYA9" s="159"/>
      <c r="MYD9" s="158"/>
      <c r="MYK9" s="159"/>
      <c r="MYN9" s="158"/>
      <c r="MYU9" s="159"/>
      <c r="MYX9" s="158"/>
      <c r="MZE9" s="159"/>
      <c r="MZH9" s="158"/>
      <c r="MZO9" s="159"/>
      <c r="MZR9" s="158"/>
      <c r="MZY9" s="159"/>
      <c r="NAB9" s="158"/>
      <c r="NAI9" s="159"/>
      <c r="NAL9" s="158"/>
      <c r="NAS9" s="159"/>
      <c r="NAV9" s="158"/>
      <c r="NBC9" s="159"/>
      <c r="NBF9" s="158"/>
      <c r="NBM9" s="159"/>
      <c r="NBP9" s="158"/>
      <c r="NBW9" s="159"/>
      <c r="NBZ9" s="158"/>
      <c r="NCG9" s="159"/>
      <c r="NCJ9" s="158"/>
      <c r="NCQ9" s="159"/>
      <c r="NCT9" s="158"/>
      <c r="NDA9" s="159"/>
      <c r="NDD9" s="158"/>
      <c r="NDK9" s="159"/>
      <c r="NDN9" s="158"/>
      <c r="NDU9" s="159"/>
      <c r="NDX9" s="158"/>
      <c r="NEE9" s="159"/>
      <c r="NEH9" s="158"/>
      <c r="NEO9" s="159"/>
      <c r="NER9" s="158"/>
      <c r="NEY9" s="159"/>
      <c r="NFB9" s="158"/>
      <c r="NFI9" s="159"/>
      <c r="NFL9" s="158"/>
      <c r="NFS9" s="159"/>
      <c r="NFV9" s="158"/>
      <c r="NGC9" s="159"/>
      <c r="NGF9" s="158"/>
      <c r="NGM9" s="159"/>
      <c r="NGP9" s="158"/>
      <c r="NGW9" s="159"/>
      <c r="NGZ9" s="158"/>
      <c r="NHG9" s="159"/>
      <c r="NHJ9" s="158"/>
      <c r="NHQ9" s="159"/>
      <c r="NHT9" s="158"/>
      <c r="NIA9" s="159"/>
      <c r="NID9" s="158"/>
      <c r="NIK9" s="159"/>
      <c r="NIN9" s="158"/>
      <c r="NIU9" s="159"/>
      <c r="NIX9" s="158"/>
      <c r="NJE9" s="159"/>
      <c r="NJH9" s="158"/>
      <c r="NJO9" s="159"/>
      <c r="NJR9" s="158"/>
      <c r="NJY9" s="159"/>
      <c r="NKB9" s="158"/>
      <c r="NKI9" s="159"/>
      <c r="NKL9" s="158"/>
      <c r="NKS9" s="159"/>
      <c r="NKV9" s="158"/>
      <c r="NLC9" s="159"/>
      <c r="NLF9" s="158"/>
      <c r="NLM9" s="159"/>
      <c r="NLP9" s="158"/>
      <c r="NLW9" s="159"/>
      <c r="NLZ9" s="158"/>
      <c r="NMG9" s="159"/>
      <c r="NMJ9" s="158"/>
      <c r="NMQ9" s="159"/>
      <c r="NMT9" s="158"/>
      <c r="NNA9" s="159"/>
      <c r="NND9" s="158"/>
      <c r="NNK9" s="159"/>
      <c r="NNN9" s="158"/>
      <c r="NNU9" s="159"/>
      <c r="NNX9" s="158"/>
      <c r="NOE9" s="159"/>
      <c r="NOH9" s="158"/>
      <c r="NOO9" s="159"/>
      <c r="NOR9" s="158"/>
      <c r="NOY9" s="159"/>
      <c r="NPB9" s="158"/>
      <c r="NPI9" s="159"/>
      <c r="NPL9" s="158"/>
      <c r="NPS9" s="159"/>
      <c r="NPV9" s="158"/>
      <c r="NQC9" s="159"/>
      <c r="NQF9" s="158"/>
      <c r="NQM9" s="159"/>
      <c r="NQP9" s="158"/>
      <c r="NQW9" s="159"/>
      <c r="NQZ9" s="158"/>
      <c r="NRG9" s="159"/>
      <c r="NRJ9" s="158"/>
      <c r="NRQ9" s="159"/>
      <c r="NRT9" s="158"/>
      <c r="NSA9" s="159"/>
      <c r="NSD9" s="158"/>
      <c r="NSK9" s="159"/>
      <c r="NSN9" s="158"/>
      <c r="NSU9" s="159"/>
      <c r="NSX9" s="158"/>
      <c r="NTE9" s="159"/>
      <c r="NTH9" s="158"/>
      <c r="NTO9" s="159"/>
      <c r="NTR9" s="158"/>
      <c r="NTY9" s="159"/>
      <c r="NUB9" s="158"/>
      <c r="NUI9" s="159"/>
      <c r="NUL9" s="158"/>
      <c r="NUS9" s="159"/>
      <c r="NUV9" s="158"/>
      <c r="NVC9" s="159"/>
      <c r="NVF9" s="158"/>
      <c r="NVM9" s="159"/>
      <c r="NVP9" s="158"/>
      <c r="NVW9" s="159"/>
      <c r="NVZ9" s="158"/>
      <c r="NWG9" s="159"/>
      <c r="NWJ9" s="158"/>
      <c r="NWQ9" s="159"/>
      <c r="NWT9" s="158"/>
      <c r="NXA9" s="159"/>
      <c r="NXD9" s="158"/>
      <c r="NXK9" s="159"/>
      <c r="NXN9" s="158"/>
      <c r="NXU9" s="159"/>
      <c r="NXX9" s="158"/>
      <c r="NYE9" s="159"/>
      <c r="NYH9" s="158"/>
      <c r="NYO9" s="159"/>
      <c r="NYR9" s="158"/>
      <c r="NYY9" s="159"/>
      <c r="NZB9" s="158"/>
      <c r="NZI9" s="159"/>
      <c r="NZL9" s="158"/>
      <c r="NZS9" s="159"/>
      <c r="NZV9" s="158"/>
      <c r="OAC9" s="159"/>
      <c r="OAF9" s="158"/>
      <c r="OAM9" s="159"/>
      <c r="OAP9" s="158"/>
      <c r="OAW9" s="159"/>
      <c r="OAZ9" s="158"/>
      <c r="OBG9" s="159"/>
      <c r="OBJ9" s="158"/>
      <c r="OBQ9" s="159"/>
      <c r="OBT9" s="158"/>
      <c r="OCA9" s="159"/>
      <c r="OCD9" s="158"/>
      <c r="OCK9" s="159"/>
      <c r="OCN9" s="158"/>
      <c r="OCU9" s="159"/>
      <c r="OCX9" s="158"/>
      <c r="ODE9" s="159"/>
      <c r="ODH9" s="158"/>
      <c r="ODO9" s="159"/>
      <c r="ODR9" s="158"/>
      <c r="ODY9" s="159"/>
      <c r="OEB9" s="158"/>
      <c r="OEI9" s="159"/>
      <c r="OEL9" s="158"/>
      <c r="OES9" s="159"/>
      <c r="OEV9" s="158"/>
      <c r="OFC9" s="159"/>
      <c r="OFF9" s="158"/>
      <c r="OFM9" s="159"/>
      <c r="OFP9" s="158"/>
      <c r="OFW9" s="159"/>
      <c r="OFZ9" s="158"/>
      <c r="OGG9" s="159"/>
      <c r="OGJ9" s="158"/>
      <c r="OGQ9" s="159"/>
      <c r="OGT9" s="158"/>
      <c r="OHA9" s="159"/>
      <c r="OHD9" s="158"/>
      <c r="OHK9" s="159"/>
      <c r="OHN9" s="158"/>
      <c r="OHU9" s="159"/>
      <c r="OHX9" s="158"/>
      <c r="OIE9" s="159"/>
      <c r="OIH9" s="158"/>
      <c r="OIO9" s="159"/>
      <c r="OIR9" s="158"/>
      <c r="OIY9" s="159"/>
      <c r="OJB9" s="158"/>
      <c r="OJI9" s="159"/>
      <c r="OJL9" s="158"/>
      <c r="OJS9" s="159"/>
      <c r="OJV9" s="158"/>
      <c r="OKC9" s="159"/>
      <c r="OKF9" s="158"/>
      <c r="OKM9" s="159"/>
      <c r="OKP9" s="158"/>
      <c r="OKW9" s="159"/>
      <c r="OKZ9" s="158"/>
      <c r="OLG9" s="159"/>
      <c r="OLJ9" s="158"/>
      <c r="OLQ9" s="159"/>
      <c r="OLT9" s="158"/>
      <c r="OMA9" s="159"/>
      <c r="OMD9" s="158"/>
      <c r="OMK9" s="159"/>
      <c r="OMN9" s="158"/>
      <c r="OMU9" s="159"/>
      <c r="OMX9" s="158"/>
      <c r="ONE9" s="159"/>
      <c r="ONH9" s="158"/>
      <c r="ONO9" s="159"/>
      <c r="ONR9" s="158"/>
      <c r="ONY9" s="159"/>
      <c r="OOB9" s="158"/>
      <c r="OOI9" s="159"/>
      <c r="OOL9" s="158"/>
      <c r="OOS9" s="159"/>
      <c r="OOV9" s="158"/>
      <c r="OPC9" s="159"/>
      <c r="OPF9" s="158"/>
      <c r="OPM9" s="159"/>
      <c r="OPP9" s="158"/>
      <c r="OPW9" s="159"/>
      <c r="OPZ9" s="158"/>
      <c r="OQG9" s="159"/>
      <c r="OQJ9" s="158"/>
      <c r="OQQ9" s="159"/>
      <c r="OQT9" s="158"/>
      <c r="ORA9" s="159"/>
      <c r="ORD9" s="158"/>
      <c r="ORK9" s="159"/>
      <c r="ORN9" s="158"/>
      <c r="ORU9" s="159"/>
      <c r="ORX9" s="158"/>
      <c r="OSE9" s="159"/>
      <c r="OSH9" s="158"/>
      <c r="OSO9" s="159"/>
      <c r="OSR9" s="158"/>
      <c r="OSY9" s="159"/>
      <c r="OTB9" s="158"/>
      <c r="OTI9" s="159"/>
      <c r="OTL9" s="158"/>
      <c r="OTS9" s="159"/>
      <c r="OTV9" s="158"/>
      <c r="OUC9" s="159"/>
      <c r="OUF9" s="158"/>
      <c r="OUM9" s="159"/>
      <c r="OUP9" s="158"/>
      <c r="OUW9" s="159"/>
      <c r="OUZ9" s="158"/>
      <c r="OVG9" s="159"/>
      <c r="OVJ9" s="158"/>
      <c r="OVQ9" s="159"/>
      <c r="OVT9" s="158"/>
      <c r="OWA9" s="159"/>
      <c r="OWD9" s="158"/>
      <c r="OWK9" s="159"/>
      <c r="OWN9" s="158"/>
      <c r="OWU9" s="159"/>
      <c r="OWX9" s="158"/>
      <c r="OXE9" s="159"/>
      <c r="OXH9" s="158"/>
      <c r="OXO9" s="159"/>
      <c r="OXR9" s="158"/>
      <c r="OXY9" s="159"/>
      <c r="OYB9" s="158"/>
      <c r="OYI9" s="159"/>
      <c r="OYL9" s="158"/>
      <c r="OYS9" s="159"/>
      <c r="OYV9" s="158"/>
      <c r="OZC9" s="159"/>
      <c r="OZF9" s="158"/>
      <c r="OZM9" s="159"/>
      <c r="OZP9" s="158"/>
      <c r="OZW9" s="159"/>
      <c r="OZZ9" s="158"/>
      <c r="PAG9" s="159"/>
      <c r="PAJ9" s="158"/>
      <c r="PAQ9" s="159"/>
      <c r="PAT9" s="158"/>
      <c r="PBA9" s="159"/>
      <c r="PBD9" s="158"/>
      <c r="PBK9" s="159"/>
      <c r="PBN9" s="158"/>
      <c r="PBU9" s="159"/>
      <c r="PBX9" s="158"/>
      <c r="PCE9" s="159"/>
      <c r="PCH9" s="158"/>
      <c r="PCO9" s="159"/>
      <c r="PCR9" s="158"/>
      <c r="PCY9" s="159"/>
      <c r="PDB9" s="158"/>
      <c r="PDI9" s="159"/>
      <c r="PDL9" s="158"/>
      <c r="PDS9" s="159"/>
      <c r="PDV9" s="158"/>
      <c r="PEC9" s="159"/>
      <c r="PEF9" s="158"/>
      <c r="PEM9" s="159"/>
      <c r="PEP9" s="158"/>
      <c r="PEW9" s="159"/>
      <c r="PEZ9" s="158"/>
      <c r="PFG9" s="159"/>
      <c r="PFJ9" s="158"/>
      <c r="PFQ9" s="159"/>
      <c r="PFT9" s="158"/>
      <c r="PGA9" s="159"/>
      <c r="PGD9" s="158"/>
      <c r="PGK9" s="159"/>
      <c r="PGN9" s="158"/>
      <c r="PGU9" s="159"/>
      <c r="PGX9" s="158"/>
      <c r="PHE9" s="159"/>
      <c r="PHH9" s="158"/>
      <c r="PHO9" s="159"/>
      <c r="PHR9" s="158"/>
      <c r="PHY9" s="159"/>
      <c r="PIB9" s="158"/>
      <c r="PII9" s="159"/>
      <c r="PIL9" s="158"/>
      <c r="PIS9" s="159"/>
      <c r="PIV9" s="158"/>
      <c r="PJC9" s="159"/>
      <c r="PJF9" s="158"/>
      <c r="PJM9" s="159"/>
      <c r="PJP9" s="158"/>
      <c r="PJW9" s="159"/>
      <c r="PJZ9" s="158"/>
      <c r="PKG9" s="159"/>
      <c r="PKJ9" s="158"/>
      <c r="PKQ9" s="159"/>
      <c r="PKT9" s="158"/>
      <c r="PLA9" s="159"/>
      <c r="PLD9" s="158"/>
      <c r="PLK9" s="159"/>
      <c r="PLN9" s="158"/>
      <c r="PLU9" s="159"/>
      <c r="PLX9" s="158"/>
      <c r="PME9" s="159"/>
      <c r="PMH9" s="158"/>
      <c r="PMO9" s="159"/>
      <c r="PMR9" s="158"/>
      <c r="PMY9" s="159"/>
      <c r="PNB9" s="158"/>
      <c r="PNI9" s="159"/>
      <c r="PNL9" s="158"/>
      <c r="PNS9" s="159"/>
      <c r="PNV9" s="158"/>
      <c r="POC9" s="159"/>
      <c r="POF9" s="158"/>
      <c r="POM9" s="159"/>
      <c r="POP9" s="158"/>
      <c r="POW9" s="159"/>
      <c r="POZ9" s="158"/>
      <c r="PPG9" s="159"/>
      <c r="PPJ9" s="158"/>
      <c r="PPQ9" s="159"/>
      <c r="PPT9" s="158"/>
      <c r="PQA9" s="159"/>
      <c r="PQD9" s="158"/>
      <c r="PQK9" s="159"/>
      <c r="PQN9" s="158"/>
      <c r="PQU9" s="159"/>
      <c r="PQX9" s="158"/>
      <c r="PRE9" s="159"/>
      <c r="PRH9" s="158"/>
      <c r="PRO9" s="159"/>
      <c r="PRR9" s="158"/>
      <c r="PRY9" s="159"/>
      <c r="PSB9" s="158"/>
      <c r="PSI9" s="159"/>
      <c r="PSL9" s="158"/>
      <c r="PSS9" s="159"/>
      <c r="PSV9" s="158"/>
      <c r="PTC9" s="159"/>
      <c r="PTF9" s="158"/>
      <c r="PTM9" s="159"/>
      <c r="PTP9" s="158"/>
      <c r="PTW9" s="159"/>
      <c r="PTZ9" s="158"/>
      <c r="PUG9" s="159"/>
      <c r="PUJ9" s="158"/>
      <c r="PUQ9" s="159"/>
      <c r="PUT9" s="158"/>
      <c r="PVA9" s="159"/>
      <c r="PVD9" s="158"/>
      <c r="PVK9" s="159"/>
      <c r="PVN9" s="158"/>
      <c r="PVU9" s="159"/>
      <c r="PVX9" s="158"/>
      <c r="PWE9" s="159"/>
      <c r="PWH9" s="158"/>
      <c r="PWO9" s="159"/>
      <c r="PWR9" s="158"/>
      <c r="PWY9" s="159"/>
      <c r="PXB9" s="158"/>
      <c r="PXI9" s="159"/>
      <c r="PXL9" s="158"/>
      <c r="PXS9" s="159"/>
      <c r="PXV9" s="158"/>
      <c r="PYC9" s="159"/>
      <c r="PYF9" s="158"/>
      <c r="PYM9" s="159"/>
      <c r="PYP9" s="158"/>
      <c r="PYW9" s="159"/>
      <c r="PYZ9" s="158"/>
      <c r="PZG9" s="159"/>
      <c r="PZJ9" s="158"/>
      <c r="PZQ9" s="159"/>
      <c r="PZT9" s="158"/>
      <c r="QAA9" s="159"/>
      <c r="QAD9" s="158"/>
      <c r="QAK9" s="159"/>
      <c r="QAN9" s="158"/>
      <c r="QAU9" s="159"/>
      <c r="QAX9" s="158"/>
      <c r="QBE9" s="159"/>
      <c r="QBH9" s="158"/>
      <c r="QBO9" s="159"/>
      <c r="QBR9" s="158"/>
      <c r="QBY9" s="159"/>
      <c r="QCB9" s="158"/>
      <c r="QCI9" s="159"/>
      <c r="QCL9" s="158"/>
      <c r="QCS9" s="159"/>
      <c r="QCV9" s="158"/>
      <c r="QDC9" s="159"/>
      <c r="QDF9" s="158"/>
      <c r="QDM9" s="159"/>
      <c r="QDP9" s="158"/>
      <c r="QDW9" s="159"/>
      <c r="QDZ9" s="158"/>
      <c r="QEG9" s="159"/>
      <c r="QEJ9" s="158"/>
      <c r="QEQ9" s="159"/>
      <c r="QET9" s="158"/>
      <c r="QFA9" s="159"/>
      <c r="QFD9" s="158"/>
      <c r="QFK9" s="159"/>
      <c r="QFN9" s="158"/>
      <c r="QFU9" s="159"/>
      <c r="QFX9" s="158"/>
      <c r="QGE9" s="159"/>
      <c r="QGH9" s="158"/>
      <c r="QGO9" s="159"/>
      <c r="QGR9" s="158"/>
      <c r="QGY9" s="159"/>
      <c r="QHB9" s="158"/>
      <c r="QHI9" s="159"/>
      <c r="QHL9" s="158"/>
      <c r="QHS9" s="159"/>
      <c r="QHV9" s="158"/>
      <c r="QIC9" s="159"/>
      <c r="QIF9" s="158"/>
      <c r="QIM9" s="159"/>
      <c r="QIP9" s="158"/>
      <c r="QIW9" s="159"/>
      <c r="QIZ9" s="158"/>
      <c r="QJG9" s="159"/>
      <c r="QJJ9" s="158"/>
      <c r="QJQ9" s="159"/>
      <c r="QJT9" s="158"/>
      <c r="QKA9" s="159"/>
      <c r="QKD9" s="158"/>
      <c r="QKK9" s="159"/>
      <c r="QKN9" s="158"/>
      <c r="QKU9" s="159"/>
      <c r="QKX9" s="158"/>
      <c r="QLE9" s="159"/>
      <c r="QLH9" s="158"/>
      <c r="QLO9" s="159"/>
      <c r="QLR9" s="158"/>
      <c r="QLY9" s="159"/>
      <c r="QMB9" s="158"/>
      <c r="QMI9" s="159"/>
      <c r="QML9" s="158"/>
      <c r="QMS9" s="159"/>
      <c r="QMV9" s="158"/>
      <c r="QNC9" s="159"/>
      <c r="QNF9" s="158"/>
      <c r="QNM9" s="159"/>
      <c r="QNP9" s="158"/>
      <c r="QNW9" s="159"/>
      <c r="QNZ9" s="158"/>
      <c r="QOG9" s="159"/>
      <c r="QOJ9" s="158"/>
      <c r="QOQ9" s="159"/>
      <c r="QOT9" s="158"/>
      <c r="QPA9" s="159"/>
      <c r="QPD9" s="158"/>
      <c r="QPK9" s="159"/>
      <c r="QPN9" s="158"/>
      <c r="QPU9" s="159"/>
      <c r="QPX9" s="158"/>
      <c r="QQE9" s="159"/>
      <c r="QQH9" s="158"/>
      <c r="QQO9" s="159"/>
      <c r="QQR9" s="158"/>
      <c r="QQY9" s="159"/>
      <c r="QRB9" s="158"/>
      <c r="QRI9" s="159"/>
      <c r="QRL9" s="158"/>
      <c r="QRS9" s="159"/>
      <c r="QRV9" s="158"/>
      <c r="QSC9" s="159"/>
      <c r="QSF9" s="158"/>
      <c r="QSM9" s="159"/>
      <c r="QSP9" s="158"/>
      <c r="QSW9" s="159"/>
      <c r="QSZ9" s="158"/>
      <c r="QTG9" s="159"/>
      <c r="QTJ9" s="158"/>
      <c r="QTQ9" s="159"/>
      <c r="QTT9" s="158"/>
      <c r="QUA9" s="159"/>
      <c r="QUD9" s="158"/>
      <c r="QUK9" s="159"/>
      <c r="QUN9" s="158"/>
      <c r="QUU9" s="159"/>
      <c r="QUX9" s="158"/>
      <c r="QVE9" s="159"/>
      <c r="QVH9" s="158"/>
      <c r="QVO9" s="159"/>
      <c r="QVR9" s="158"/>
      <c r="QVY9" s="159"/>
      <c r="QWB9" s="158"/>
      <c r="QWI9" s="159"/>
      <c r="QWL9" s="158"/>
      <c r="QWS9" s="159"/>
      <c r="QWV9" s="158"/>
      <c r="QXC9" s="159"/>
      <c r="QXF9" s="158"/>
      <c r="QXM9" s="159"/>
      <c r="QXP9" s="158"/>
      <c r="QXW9" s="159"/>
      <c r="QXZ9" s="158"/>
      <c r="QYG9" s="159"/>
      <c r="QYJ9" s="158"/>
      <c r="QYQ9" s="159"/>
      <c r="QYT9" s="158"/>
      <c r="QZA9" s="159"/>
      <c r="QZD9" s="158"/>
      <c r="QZK9" s="159"/>
      <c r="QZN9" s="158"/>
      <c r="QZU9" s="159"/>
      <c r="QZX9" s="158"/>
      <c r="RAE9" s="159"/>
      <c r="RAH9" s="158"/>
      <c r="RAO9" s="159"/>
      <c r="RAR9" s="158"/>
      <c r="RAY9" s="159"/>
      <c r="RBB9" s="158"/>
      <c r="RBI9" s="159"/>
      <c r="RBL9" s="158"/>
      <c r="RBS9" s="159"/>
      <c r="RBV9" s="158"/>
      <c r="RCC9" s="159"/>
      <c r="RCF9" s="158"/>
      <c r="RCM9" s="159"/>
      <c r="RCP9" s="158"/>
      <c r="RCW9" s="159"/>
      <c r="RCZ9" s="158"/>
      <c r="RDG9" s="159"/>
      <c r="RDJ9" s="158"/>
      <c r="RDQ9" s="159"/>
      <c r="RDT9" s="158"/>
      <c r="REA9" s="159"/>
      <c r="RED9" s="158"/>
      <c r="REK9" s="159"/>
      <c r="REN9" s="158"/>
      <c r="REU9" s="159"/>
      <c r="REX9" s="158"/>
      <c r="RFE9" s="159"/>
      <c r="RFH9" s="158"/>
      <c r="RFO9" s="159"/>
      <c r="RFR9" s="158"/>
      <c r="RFY9" s="159"/>
      <c r="RGB9" s="158"/>
      <c r="RGI9" s="159"/>
      <c r="RGL9" s="158"/>
      <c r="RGS9" s="159"/>
      <c r="RGV9" s="158"/>
      <c r="RHC9" s="159"/>
      <c r="RHF9" s="158"/>
      <c r="RHM9" s="159"/>
      <c r="RHP9" s="158"/>
      <c r="RHW9" s="159"/>
      <c r="RHZ9" s="158"/>
      <c r="RIG9" s="159"/>
      <c r="RIJ9" s="158"/>
      <c r="RIQ9" s="159"/>
      <c r="RIT9" s="158"/>
      <c r="RJA9" s="159"/>
      <c r="RJD9" s="158"/>
      <c r="RJK9" s="159"/>
      <c r="RJN9" s="158"/>
      <c r="RJU9" s="159"/>
      <c r="RJX9" s="158"/>
      <c r="RKE9" s="159"/>
      <c r="RKH9" s="158"/>
      <c r="RKO9" s="159"/>
      <c r="RKR9" s="158"/>
      <c r="RKY9" s="159"/>
      <c r="RLB9" s="158"/>
      <c r="RLI9" s="159"/>
      <c r="RLL9" s="158"/>
      <c r="RLS9" s="159"/>
      <c r="RLV9" s="158"/>
      <c r="RMC9" s="159"/>
      <c r="RMF9" s="158"/>
      <c r="RMM9" s="159"/>
      <c r="RMP9" s="158"/>
      <c r="RMW9" s="159"/>
      <c r="RMZ9" s="158"/>
      <c r="RNG9" s="159"/>
      <c r="RNJ9" s="158"/>
      <c r="RNQ9" s="159"/>
      <c r="RNT9" s="158"/>
      <c r="ROA9" s="159"/>
      <c r="ROD9" s="158"/>
      <c r="ROK9" s="159"/>
      <c r="RON9" s="158"/>
      <c r="ROU9" s="159"/>
      <c r="ROX9" s="158"/>
      <c r="RPE9" s="159"/>
      <c r="RPH9" s="158"/>
      <c r="RPO9" s="159"/>
      <c r="RPR9" s="158"/>
      <c r="RPY9" s="159"/>
      <c r="RQB9" s="158"/>
      <c r="RQI9" s="159"/>
      <c r="RQL9" s="158"/>
      <c r="RQS9" s="159"/>
      <c r="RQV9" s="158"/>
      <c r="RRC9" s="159"/>
      <c r="RRF9" s="158"/>
      <c r="RRM9" s="159"/>
      <c r="RRP9" s="158"/>
      <c r="RRW9" s="159"/>
      <c r="RRZ9" s="158"/>
      <c r="RSG9" s="159"/>
      <c r="RSJ9" s="158"/>
      <c r="RSQ9" s="159"/>
      <c r="RST9" s="158"/>
      <c r="RTA9" s="159"/>
      <c r="RTD9" s="158"/>
      <c r="RTK9" s="159"/>
      <c r="RTN9" s="158"/>
      <c r="RTU9" s="159"/>
      <c r="RTX9" s="158"/>
      <c r="RUE9" s="159"/>
      <c r="RUH9" s="158"/>
      <c r="RUO9" s="159"/>
      <c r="RUR9" s="158"/>
      <c r="RUY9" s="159"/>
      <c r="RVB9" s="158"/>
      <c r="RVI9" s="159"/>
      <c r="RVL9" s="158"/>
      <c r="RVS9" s="159"/>
      <c r="RVV9" s="158"/>
      <c r="RWC9" s="159"/>
      <c r="RWF9" s="158"/>
      <c r="RWM9" s="159"/>
      <c r="RWP9" s="158"/>
      <c r="RWW9" s="159"/>
      <c r="RWZ9" s="158"/>
      <c r="RXG9" s="159"/>
      <c r="RXJ9" s="158"/>
      <c r="RXQ9" s="159"/>
      <c r="RXT9" s="158"/>
      <c r="RYA9" s="159"/>
      <c r="RYD9" s="158"/>
      <c r="RYK9" s="159"/>
      <c r="RYN9" s="158"/>
      <c r="RYU9" s="159"/>
      <c r="RYX9" s="158"/>
      <c r="RZE9" s="159"/>
      <c r="RZH9" s="158"/>
      <c r="RZO9" s="159"/>
      <c r="RZR9" s="158"/>
      <c r="RZY9" s="159"/>
      <c r="SAB9" s="158"/>
      <c r="SAI9" s="159"/>
      <c r="SAL9" s="158"/>
      <c r="SAS9" s="159"/>
      <c r="SAV9" s="158"/>
      <c r="SBC9" s="159"/>
      <c r="SBF9" s="158"/>
      <c r="SBM9" s="159"/>
      <c r="SBP9" s="158"/>
      <c r="SBW9" s="159"/>
      <c r="SBZ9" s="158"/>
      <c r="SCG9" s="159"/>
      <c r="SCJ9" s="158"/>
      <c r="SCQ9" s="159"/>
      <c r="SCT9" s="158"/>
      <c r="SDA9" s="159"/>
      <c r="SDD9" s="158"/>
      <c r="SDK9" s="159"/>
      <c r="SDN9" s="158"/>
      <c r="SDU9" s="159"/>
      <c r="SDX9" s="158"/>
      <c r="SEE9" s="159"/>
      <c r="SEH9" s="158"/>
      <c r="SEO9" s="159"/>
      <c r="SER9" s="158"/>
      <c r="SEY9" s="159"/>
      <c r="SFB9" s="158"/>
      <c r="SFI9" s="159"/>
      <c r="SFL9" s="158"/>
      <c r="SFS9" s="159"/>
      <c r="SFV9" s="158"/>
      <c r="SGC9" s="159"/>
      <c r="SGF9" s="158"/>
      <c r="SGM9" s="159"/>
      <c r="SGP9" s="158"/>
      <c r="SGW9" s="159"/>
      <c r="SGZ9" s="158"/>
      <c r="SHG9" s="159"/>
      <c r="SHJ9" s="158"/>
      <c r="SHQ9" s="159"/>
      <c r="SHT9" s="158"/>
      <c r="SIA9" s="159"/>
      <c r="SID9" s="158"/>
      <c r="SIK9" s="159"/>
      <c r="SIN9" s="158"/>
      <c r="SIU9" s="159"/>
      <c r="SIX9" s="158"/>
      <c r="SJE9" s="159"/>
      <c r="SJH9" s="158"/>
      <c r="SJO9" s="159"/>
      <c r="SJR9" s="158"/>
      <c r="SJY9" s="159"/>
      <c r="SKB9" s="158"/>
      <c r="SKI9" s="159"/>
      <c r="SKL9" s="158"/>
      <c r="SKS9" s="159"/>
      <c r="SKV9" s="158"/>
      <c r="SLC9" s="159"/>
      <c r="SLF9" s="158"/>
      <c r="SLM9" s="159"/>
      <c r="SLP9" s="158"/>
      <c r="SLW9" s="159"/>
      <c r="SLZ9" s="158"/>
      <c r="SMG9" s="159"/>
      <c r="SMJ9" s="158"/>
      <c r="SMQ9" s="159"/>
      <c r="SMT9" s="158"/>
      <c r="SNA9" s="159"/>
      <c r="SND9" s="158"/>
      <c r="SNK9" s="159"/>
      <c r="SNN9" s="158"/>
      <c r="SNU9" s="159"/>
      <c r="SNX9" s="158"/>
      <c r="SOE9" s="159"/>
      <c r="SOH9" s="158"/>
      <c r="SOO9" s="159"/>
      <c r="SOR9" s="158"/>
      <c r="SOY9" s="159"/>
      <c r="SPB9" s="158"/>
      <c r="SPI9" s="159"/>
      <c r="SPL9" s="158"/>
      <c r="SPS9" s="159"/>
      <c r="SPV9" s="158"/>
      <c r="SQC9" s="159"/>
      <c r="SQF9" s="158"/>
      <c r="SQM9" s="159"/>
      <c r="SQP9" s="158"/>
      <c r="SQW9" s="159"/>
      <c r="SQZ9" s="158"/>
      <c r="SRG9" s="159"/>
      <c r="SRJ9" s="158"/>
      <c r="SRQ9" s="159"/>
      <c r="SRT9" s="158"/>
      <c r="SSA9" s="159"/>
      <c r="SSD9" s="158"/>
      <c r="SSK9" s="159"/>
      <c r="SSN9" s="158"/>
      <c r="SSU9" s="159"/>
      <c r="SSX9" s="158"/>
      <c r="STE9" s="159"/>
      <c r="STH9" s="158"/>
      <c r="STO9" s="159"/>
      <c r="STR9" s="158"/>
      <c r="STY9" s="159"/>
      <c r="SUB9" s="158"/>
      <c r="SUI9" s="159"/>
      <c r="SUL9" s="158"/>
      <c r="SUS9" s="159"/>
      <c r="SUV9" s="158"/>
      <c r="SVC9" s="159"/>
      <c r="SVF9" s="158"/>
      <c r="SVM9" s="159"/>
      <c r="SVP9" s="158"/>
      <c r="SVW9" s="159"/>
      <c r="SVZ9" s="158"/>
      <c r="SWG9" s="159"/>
      <c r="SWJ9" s="158"/>
      <c r="SWQ9" s="159"/>
      <c r="SWT9" s="158"/>
      <c r="SXA9" s="159"/>
      <c r="SXD9" s="158"/>
      <c r="SXK9" s="159"/>
      <c r="SXN9" s="158"/>
      <c r="SXU9" s="159"/>
      <c r="SXX9" s="158"/>
      <c r="SYE9" s="159"/>
      <c r="SYH9" s="158"/>
      <c r="SYO9" s="159"/>
      <c r="SYR9" s="158"/>
      <c r="SYY9" s="159"/>
      <c r="SZB9" s="158"/>
      <c r="SZI9" s="159"/>
      <c r="SZL9" s="158"/>
      <c r="SZS9" s="159"/>
      <c r="SZV9" s="158"/>
      <c r="TAC9" s="159"/>
      <c r="TAF9" s="158"/>
      <c r="TAM9" s="159"/>
      <c r="TAP9" s="158"/>
      <c r="TAW9" s="159"/>
      <c r="TAZ9" s="158"/>
      <c r="TBG9" s="159"/>
      <c r="TBJ9" s="158"/>
      <c r="TBQ9" s="159"/>
      <c r="TBT9" s="158"/>
      <c r="TCA9" s="159"/>
      <c r="TCD9" s="158"/>
      <c r="TCK9" s="159"/>
      <c r="TCN9" s="158"/>
      <c r="TCU9" s="159"/>
      <c r="TCX9" s="158"/>
      <c r="TDE9" s="159"/>
      <c r="TDH9" s="158"/>
      <c r="TDO9" s="159"/>
      <c r="TDR9" s="158"/>
      <c r="TDY9" s="159"/>
      <c r="TEB9" s="158"/>
      <c r="TEI9" s="159"/>
      <c r="TEL9" s="158"/>
      <c r="TES9" s="159"/>
      <c r="TEV9" s="158"/>
      <c r="TFC9" s="159"/>
      <c r="TFF9" s="158"/>
      <c r="TFM9" s="159"/>
      <c r="TFP9" s="158"/>
      <c r="TFW9" s="159"/>
      <c r="TFZ9" s="158"/>
      <c r="TGG9" s="159"/>
      <c r="TGJ9" s="158"/>
      <c r="TGQ9" s="159"/>
      <c r="TGT9" s="158"/>
      <c r="THA9" s="159"/>
      <c r="THD9" s="158"/>
      <c r="THK9" s="159"/>
      <c r="THN9" s="158"/>
      <c r="THU9" s="159"/>
      <c r="THX9" s="158"/>
      <c r="TIE9" s="159"/>
      <c r="TIH9" s="158"/>
      <c r="TIO9" s="159"/>
      <c r="TIR9" s="158"/>
      <c r="TIY9" s="159"/>
      <c r="TJB9" s="158"/>
      <c r="TJI9" s="159"/>
      <c r="TJL9" s="158"/>
      <c r="TJS9" s="159"/>
      <c r="TJV9" s="158"/>
      <c r="TKC9" s="159"/>
      <c r="TKF9" s="158"/>
      <c r="TKM9" s="159"/>
      <c r="TKP9" s="158"/>
      <c r="TKW9" s="159"/>
      <c r="TKZ9" s="158"/>
      <c r="TLG9" s="159"/>
      <c r="TLJ9" s="158"/>
      <c r="TLQ9" s="159"/>
      <c r="TLT9" s="158"/>
      <c r="TMA9" s="159"/>
      <c r="TMD9" s="158"/>
      <c r="TMK9" s="159"/>
      <c r="TMN9" s="158"/>
      <c r="TMU9" s="159"/>
      <c r="TMX9" s="158"/>
      <c r="TNE9" s="159"/>
      <c r="TNH9" s="158"/>
      <c r="TNO9" s="159"/>
      <c r="TNR9" s="158"/>
      <c r="TNY9" s="159"/>
      <c r="TOB9" s="158"/>
      <c r="TOI9" s="159"/>
      <c r="TOL9" s="158"/>
      <c r="TOS9" s="159"/>
      <c r="TOV9" s="158"/>
      <c r="TPC9" s="159"/>
      <c r="TPF9" s="158"/>
      <c r="TPM9" s="159"/>
      <c r="TPP9" s="158"/>
      <c r="TPW9" s="159"/>
      <c r="TPZ9" s="158"/>
      <c r="TQG9" s="159"/>
      <c r="TQJ9" s="158"/>
      <c r="TQQ9" s="159"/>
      <c r="TQT9" s="158"/>
      <c r="TRA9" s="159"/>
      <c r="TRD9" s="158"/>
      <c r="TRK9" s="159"/>
      <c r="TRN9" s="158"/>
      <c r="TRU9" s="159"/>
      <c r="TRX9" s="158"/>
      <c r="TSE9" s="159"/>
      <c r="TSH9" s="158"/>
      <c r="TSO9" s="159"/>
      <c r="TSR9" s="158"/>
      <c r="TSY9" s="159"/>
      <c r="TTB9" s="158"/>
      <c r="TTI9" s="159"/>
      <c r="TTL9" s="158"/>
      <c r="TTS9" s="159"/>
      <c r="TTV9" s="158"/>
      <c r="TUC9" s="159"/>
      <c r="TUF9" s="158"/>
      <c r="TUM9" s="159"/>
      <c r="TUP9" s="158"/>
      <c r="TUW9" s="159"/>
      <c r="TUZ9" s="158"/>
      <c r="TVG9" s="159"/>
      <c r="TVJ9" s="158"/>
      <c r="TVQ9" s="159"/>
      <c r="TVT9" s="158"/>
      <c r="TWA9" s="159"/>
      <c r="TWD9" s="158"/>
      <c r="TWK9" s="159"/>
      <c r="TWN9" s="158"/>
      <c r="TWU9" s="159"/>
      <c r="TWX9" s="158"/>
      <c r="TXE9" s="159"/>
      <c r="TXH9" s="158"/>
      <c r="TXO9" s="159"/>
      <c r="TXR9" s="158"/>
      <c r="TXY9" s="159"/>
      <c r="TYB9" s="158"/>
      <c r="TYI9" s="159"/>
      <c r="TYL9" s="158"/>
      <c r="TYS9" s="159"/>
      <c r="TYV9" s="158"/>
      <c r="TZC9" s="159"/>
      <c r="TZF9" s="158"/>
      <c r="TZM9" s="159"/>
      <c r="TZP9" s="158"/>
      <c r="TZW9" s="159"/>
      <c r="TZZ9" s="158"/>
      <c r="UAG9" s="159"/>
      <c r="UAJ9" s="158"/>
      <c r="UAQ9" s="159"/>
      <c r="UAT9" s="158"/>
      <c r="UBA9" s="159"/>
      <c r="UBD9" s="158"/>
      <c r="UBK9" s="159"/>
      <c r="UBN9" s="158"/>
      <c r="UBU9" s="159"/>
      <c r="UBX9" s="158"/>
      <c r="UCE9" s="159"/>
      <c r="UCH9" s="158"/>
      <c r="UCO9" s="159"/>
      <c r="UCR9" s="158"/>
      <c r="UCY9" s="159"/>
      <c r="UDB9" s="158"/>
      <c r="UDI9" s="159"/>
      <c r="UDL9" s="158"/>
      <c r="UDS9" s="159"/>
      <c r="UDV9" s="158"/>
      <c r="UEC9" s="159"/>
      <c r="UEF9" s="158"/>
      <c r="UEM9" s="159"/>
      <c r="UEP9" s="158"/>
      <c r="UEW9" s="159"/>
      <c r="UEZ9" s="158"/>
      <c r="UFG9" s="159"/>
      <c r="UFJ9" s="158"/>
      <c r="UFQ9" s="159"/>
      <c r="UFT9" s="158"/>
      <c r="UGA9" s="159"/>
      <c r="UGD9" s="158"/>
      <c r="UGK9" s="159"/>
      <c r="UGN9" s="158"/>
      <c r="UGU9" s="159"/>
      <c r="UGX9" s="158"/>
      <c r="UHE9" s="159"/>
      <c r="UHH9" s="158"/>
      <c r="UHO9" s="159"/>
      <c r="UHR9" s="158"/>
      <c r="UHY9" s="159"/>
      <c r="UIB9" s="158"/>
      <c r="UII9" s="159"/>
      <c r="UIL9" s="158"/>
      <c r="UIS9" s="159"/>
      <c r="UIV9" s="158"/>
      <c r="UJC9" s="159"/>
      <c r="UJF9" s="158"/>
      <c r="UJM9" s="159"/>
      <c r="UJP9" s="158"/>
      <c r="UJW9" s="159"/>
      <c r="UJZ9" s="158"/>
      <c r="UKG9" s="159"/>
      <c r="UKJ9" s="158"/>
      <c r="UKQ9" s="159"/>
      <c r="UKT9" s="158"/>
      <c r="ULA9" s="159"/>
      <c r="ULD9" s="158"/>
      <c r="ULK9" s="159"/>
      <c r="ULN9" s="158"/>
      <c r="ULU9" s="159"/>
      <c r="ULX9" s="158"/>
      <c r="UME9" s="159"/>
      <c r="UMH9" s="158"/>
      <c r="UMO9" s="159"/>
      <c r="UMR9" s="158"/>
      <c r="UMY9" s="159"/>
      <c r="UNB9" s="158"/>
      <c r="UNI9" s="159"/>
      <c r="UNL9" s="158"/>
      <c r="UNS9" s="159"/>
      <c r="UNV9" s="158"/>
      <c r="UOC9" s="159"/>
      <c r="UOF9" s="158"/>
      <c r="UOM9" s="159"/>
      <c r="UOP9" s="158"/>
      <c r="UOW9" s="159"/>
      <c r="UOZ9" s="158"/>
      <c r="UPG9" s="159"/>
      <c r="UPJ9" s="158"/>
      <c r="UPQ9" s="159"/>
      <c r="UPT9" s="158"/>
      <c r="UQA9" s="159"/>
      <c r="UQD9" s="158"/>
      <c r="UQK9" s="159"/>
      <c r="UQN9" s="158"/>
      <c r="UQU9" s="159"/>
      <c r="UQX9" s="158"/>
      <c r="URE9" s="159"/>
      <c r="URH9" s="158"/>
      <c r="URO9" s="159"/>
      <c r="URR9" s="158"/>
      <c r="URY9" s="159"/>
      <c r="USB9" s="158"/>
      <c r="USI9" s="159"/>
      <c r="USL9" s="158"/>
      <c r="USS9" s="159"/>
      <c r="USV9" s="158"/>
      <c r="UTC9" s="159"/>
      <c r="UTF9" s="158"/>
      <c r="UTM9" s="159"/>
      <c r="UTP9" s="158"/>
      <c r="UTW9" s="159"/>
      <c r="UTZ9" s="158"/>
      <c r="UUG9" s="159"/>
      <c r="UUJ9" s="158"/>
      <c r="UUQ9" s="159"/>
      <c r="UUT9" s="158"/>
      <c r="UVA9" s="159"/>
      <c r="UVD9" s="158"/>
      <c r="UVK9" s="159"/>
      <c r="UVN9" s="158"/>
      <c r="UVU9" s="159"/>
      <c r="UVX9" s="158"/>
      <c r="UWE9" s="159"/>
      <c r="UWH9" s="158"/>
      <c r="UWO9" s="159"/>
      <c r="UWR9" s="158"/>
      <c r="UWY9" s="159"/>
      <c r="UXB9" s="158"/>
      <c r="UXI9" s="159"/>
      <c r="UXL9" s="158"/>
      <c r="UXS9" s="159"/>
      <c r="UXV9" s="158"/>
      <c r="UYC9" s="159"/>
      <c r="UYF9" s="158"/>
      <c r="UYM9" s="159"/>
      <c r="UYP9" s="158"/>
      <c r="UYW9" s="159"/>
      <c r="UYZ9" s="158"/>
      <c r="UZG9" s="159"/>
      <c r="UZJ9" s="158"/>
      <c r="UZQ9" s="159"/>
      <c r="UZT9" s="158"/>
      <c r="VAA9" s="159"/>
      <c r="VAD9" s="158"/>
      <c r="VAK9" s="159"/>
      <c r="VAN9" s="158"/>
      <c r="VAU9" s="159"/>
      <c r="VAX9" s="158"/>
      <c r="VBE9" s="159"/>
      <c r="VBH9" s="158"/>
      <c r="VBO9" s="159"/>
      <c r="VBR9" s="158"/>
      <c r="VBY9" s="159"/>
      <c r="VCB9" s="158"/>
      <c r="VCI9" s="159"/>
      <c r="VCL9" s="158"/>
      <c r="VCS9" s="159"/>
      <c r="VCV9" s="158"/>
      <c r="VDC9" s="159"/>
      <c r="VDF9" s="158"/>
      <c r="VDM9" s="159"/>
      <c r="VDP9" s="158"/>
      <c r="VDW9" s="159"/>
      <c r="VDZ9" s="158"/>
      <c r="VEG9" s="159"/>
      <c r="VEJ9" s="158"/>
      <c r="VEQ9" s="159"/>
      <c r="VET9" s="158"/>
      <c r="VFA9" s="159"/>
      <c r="VFD9" s="158"/>
      <c r="VFK9" s="159"/>
      <c r="VFN9" s="158"/>
      <c r="VFU9" s="159"/>
      <c r="VFX9" s="158"/>
      <c r="VGE9" s="159"/>
      <c r="VGH9" s="158"/>
      <c r="VGO9" s="159"/>
      <c r="VGR9" s="158"/>
      <c r="VGY9" s="159"/>
      <c r="VHB9" s="158"/>
      <c r="VHI9" s="159"/>
      <c r="VHL9" s="158"/>
      <c r="VHS9" s="159"/>
      <c r="VHV9" s="158"/>
      <c r="VIC9" s="159"/>
      <c r="VIF9" s="158"/>
      <c r="VIM9" s="159"/>
      <c r="VIP9" s="158"/>
      <c r="VIW9" s="159"/>
      <c r="VIZ9" s="158"/>
      <c r="VJG9" s="159"/>
      <c r="VJJ9" s="158"/>
      <c r="VJQ9" s="159"/>
      <c r="VJT9" s="158"/>
      <c r="VKA9" s="159"/>
      <c r="VKD9" s="158"/>
      <c r="VKK9" s="159"/>
      <c r="VKN9" s="158"/>
      <c r="VKU9" s="159"/>
      <c r="VKX9" s="158"/>
      <c r="VLE9" s="159"/>
      <c r="VLH9" s="158"/>
      <c r="VLO9" s="159"/>
      <c r="VLR9" s="158"/>
      <c r="VLY9" s="159"/>
      <c r="VMB9" s="158"/>
      <c r="VMI9" s="159"/>
      <c r="VML9" s="158"/>
      <c r="VMS9" s="159"/>
      <c r="VMV9" s="158"/>
      <c r="VNC9" s="159"/>
      <c r="VNF9" s="158"/>
      <c r="VNM9" s="159"/>
      <c r="VNP9" s="158"/>
      <c r="VNW9" s="159"/>
      <c r="VNZ9" s="158"/>
      <c r="VOG9" s="159"/>
      <c r="VOJ9" s="158"/>
      <c r="VOQ9" s="159"/>
      <c r="VOT9" s="158"/>
      <c r="VPA9" s="159"/>
      <c r="VPD9" s="158"/>
      <c r="VPK9" s="159"/>
      <c r="VPN9" s="158"/>
      <c r="VPU9" s="159"/>
      <c r="VPX9" s="158"/>
      <c r="VQE9" s="159"/>
      <c r="VQH9" s="158"/>
      <c r="VQO9" s="159"/>
      <c r="VQR9" s="158"/>
      <c r="VQY9" s="159"/>
      <c r="VRB9" s="158"/>
      <c r="VRI9" s="159"/>
      <c r="VRL9" s="158"/>
      <c r="VRS9" s="159"/>
      <c r="VRV9" s="158"/>
      <c r="VSC9" s="159"/>
      <c r="VSF9" s="158"/>
      <c r="VSM9" s="159"/>
      <c r="VSP9" s="158"/>
      <c r="VSW9" s="159"/>
      <c r="VSZ9" s="158"/>
      <c r="VTG9" s="159"/>
      <c r="VTJ9" s="158"/>
      <c r="VTQ9" s="159"/>
      <c r="VTT9" s="158"/>
      <c r="VUA9" s="159"/>
      <c r="VUD9" s="158"/>
      <c r="VUK9" s="159"/>
      <c r="VUN9" s="158"/>
      <c r="VUU9" s="159"/>
      <c r="VUX9" s="158"/>
      <c r="VVE9" s="159"/>
      <c r="VVH9" s="158"/>
      <c r="VVO9" s="159"/>
      <c r="VVR9" s="158"/>
      <c r="VVY9" s="159"/>
      <c r="VWB9" s="158"/>
      <c r="VWI9" s="159"/>
      <c r="VWL9" s="158"/>
      <c r="VWS9" s="159"/>
      <c r="VWV9" s="158"/>
      <c r="VXC9" s="159"/>
      <c r="VXF9" s="158"/>
      <c r="VXM9" s="159"/>
      <c r="VXP9" s="158"/>
      <c r="VXW9" s="159"/>
      <c r="VXZ9" s="158"/>
      <c r="VYG9" s="159"/>
      <c r="VYJ9" s="158"/>
      <c r="VYQ9" s="159"/>
      <c r="VYT9" s="158"/>
      <c r="VZA9" s="159"/>
      <c r="VZD9" s="158"/>
      <c r="VZK9" s="159"/>
      <c r="VZN9" s="158"/>
      <c r="VZU9" s="159"/>
      <c r="VZX9" s="158"/>
      <c r="WAE9" s="159"/>
      <c r="WAH9" s="158"/>
      <c r="WAO9" s="159"/>
      <c r="WAR9" s="158"/>
      <c r="WAY9" s="159"/>
      <c r="WBB9" s="158"/>
      <c r="WBI9" s="159"/>
      <c r="WBL9" s="158"/>
      <c r="WBS9" s="159"/>
      <c r="WBV9" s="158"/>
      <c r="WCC9" s="159"/>
      <c r="WCF9" s="158"/>
      <c r="WCM9" s="159"/>
      <c r="WCP9" s="158"/>
      <c r="WCW9" s="159"/>
      <c r="WCZ9" s="158"/>
      <c r="WDG9" s="159"/>
      <c r="WDJ9" s="158"/>
      <c r="WDQ9" s="159"/>
      <c r="WDT9" s="158"/>
      <c r="WEA9" s="159"/>
      <c r="WED9" s="158"/>
      <c r="WEK9" s="159"/>
      <c r="WEN9" s="158"/>
      <c r="WEU9" s="159"/>
      <c r="WEX9" s="158"/>
      <c r="WFE9" s="159"/>
      <c r="WFH9" s="158"/>
      <c r="WFO9" s="159"/>
      <c r="WFR9" s="158"/>
      <c r="WFY9" s="159"/>
      <c r="WGB9" s="158"/>
      <c r="WGI9" s="159"/>
      <c r="WGL9" s="158"/>
      <c r="WGS9" s="159"/>
      <c r="WGV9" s="158"/>
      <c r="WHC9" s="159"/>
      <c r="WHF9" s="158"/>
      <c r="WHM9" s="159"/>
      <c r="WHP9" s="158"/>
      <c r="WHW9" s="159"/>
      <c r="WHZ9" s="158"/>
      <c r="WIG9" s="159"/>
      <c r="WIJ9" s="158"/>
      <c r="WIQ9" s="159"/>
      <c r="WIT9" s="158"/>
      <c r="WJA9" s="159"/>
      <c r="WJD9" s="158"/>
      <c r="WJK9" s="159"/>
      <c r="WJN9" s="158"/>
      <c r="WJU9" s="159"/>
      <c r="WJX9" s="158"/>
      <c r="WKE9" s="159"/>
      <c r="WKH9" s="158"/>
      <c r="WKO9" s="159"/>
      <c r="WKR9" s="158"/>
      <c r="WKY9" s="159"/>
      <c r="WLB9" s="158"/>
      <c r="WLI9" s="159"/>
      <c r="WLL9" s="158"/>
      <c r="WLS9" s="159"/>
      <c r="WLV9" s="158"/>
      <c r="WMC9" s="159"/>
      <c r="WMF9" s="158"/>
      <c r="WMM9" s="159"/>
      <c r="WMP9" s="158"/>
      <c r="WMW9" s="159"/>
      <c r="WMZ9" s="158"/>
      <c r="WNG9" s="159"/>
      <c r="WNJ9" s="158"/>
      <c r="WNQ9" s="159"/>
      <c r="WNT9" s="158"/>
      <c r="WOA9" s="159"/>
      <c r="WOD9" s="158"/>
      <c r="WOK9" s="159"/>
      <c r="WON9" s="158"/>
      <c r="WOU9" s="159"/>
      <c r="WOX9" s="158"/>
      <c r="WPE9" s="159"/>
      <c r="WPH9" s="158"/>
      <c r="WPO9" s="159"/>
      <c r="WPR9" s="158"/>
      <c r="WPY9" s="159"/>
      <c r="WQB9" s="158"/>
      <c r="WQI9" s="159"/>
      <c r="WQL9" s="158"/>
      <c r="WQS9" s="159"/>
      <c r="WQV9" s="158"/>
      <c r="WRC9" s="159"/>
      <c r="WRF9" s="158"/>
      <c r="WRM9" s="159"/>
      <c r="WRP9" s="158"/>
      <c r="WRW9" s="159"/>
      <c r="WRZ9" s="158"/>
      <c r="WSG9" s="159"/>
      <c r="WSJ9" s="158"/>
      <c r="WSQ9" s="159"/>
      <c r="WST9" s="158"/>
      <c r="WTA9" s="159"/>
      <c r="WTD9" s="158"/>
      <c r="WTK9" s="159"/>
      <c r="WTN9" s="158"/>
      <c r="WTU9" s="159"/>
      <c r="WTX9" s="158"/>
      <c r="WUE9" s="159"/>
      <c r="WUH9" s="158"/>
      <c r="WUO9" s="159"/>
      <c r="WUR9" s="158"/>
      <c r="WUY9" s="159"/>
      <c r="WVB9" s="158"/>
      <c r="WVI9" s="159"/>
      <c r="WVL9" s="158"/>
      <c r="WVS9" s="159"/>
      <c r="WVV9" s="158"/>
      <c r="WWC9" s="159"/>
      <c r="WWF9" s="158"/>
      <c r="WWM9" s="159"/>
      <c r="WWP9" s="158"/>
      <c r="WWW9" s="159"/>
      <c r="WWZ9" s="158"/>
      <c r="WXG9" s="159"/>
      <c r="WXJ9" s="158"/>
      <c r="WXQ9" s="159"/>
      <c r="WXT9" s="158"/>
      <c r="WYA9" s="159"/>
      <c r="WYD9" s="158"/>
      <c r="WYK9" s="159"/>
      <c r="WYN9" s="158"/>
      <c r="WYU9" s="159"/>
      <c r="WYX9" s="158"/>
      <c r="WZE9" s="159"/>
      <c r="WZH9" s="158"/>
      <c r="WZO9" s="159"/>
      <c r="WZR9" s="158"/>
      <c r="WZY9" s="159"/>
      <c r="XAB9" s="158"/>
      <c r="XAI9" s="159"/>
      <c r="XAL9" s="158"/>
      <c r="XAS9" s="159"/>
      <c r="XAV9" s="158"/>
      <c r="XBC9" s="159"/>
      <c r="XBF9" s="158"/>
      <c r="XBM9" s="159"/>
      <c r="XBP9" s="158"/>
      <c r="XBW9" s="159"/>
      <c r="XBZ9" s="158"/>
      <c r="XCG9" s="159"/>
      <c r="XCJ9" s="158"/>
      <c r="XCQ9" s="159"/>
      <c r="XCT9" s="158"/>
      <c r="XDA9" s="159"/>
      <c r="XDD9" s="158"/>
      <c r="XDK9" s="159"/>
      <c r="XDN9" s="158"/>
      <c r="XDU9" s="159"/>
      <c r="XDX9" s="158"/>
      <c r="XEE9" s="159"/>
      <c r="XEH9" s="158"/>
      <c r="XEO9" s="159"/>
      <c r="XER9" s="158"/>
    </row>
    <row r="10" spans="1:1022 1029:2042 2049:3072 3079:4092 4099:5119 5122:6142 6149:7162 7169:8192 8199:9212 9219:10239 10242:11262 11269:12282 12289:13312 13319:14332 14339:15359 15362:16372" x14ac:dyDescent="0.25">
      <c r="B10" s="153" t="s">
        <v>42</v>
      </c>
      <c r="C10" s="153">
        <v>10</v>
      </c>
      <c r="D10" s="153" t="s">
        <v>168</v>
      </c>
      <c r="E10" s="153" t="s">
        <v>106</v>
      </c>
      <c r="F10" s="161">
        <v>25000</v>
      </c>
      <c r="G10" s="161">
        <f t="shared" si="0"/>
        <v>250000</v>
      </c>
      <c r="H10" s="161" t="s">
        <v>198</v>
      </c>
    </row>
    <row r="11" spans="1:1022 1029:2042 2049:3072 3079:4092 4099:5119 5122:6142 6149:7162 7169:8192 8199:9212 9219:10239 10242:11262 11269:12282 12289:13312 13319:14332 14339:15359 15362:16372" x14ac:dyDescent="0.25">
      <c r="B11" s="153" t="s">
        <v>43</v>
      </c>
      <c r="C11" s="153">
        <v>1</v>
      </c>
      <c r="D11" s="153" t="s">
        <v>171</v>
      </c>
      <c r="E11" s="153" t="s">
        <v>175</v>
      </c>
      <c r="F11" s="161">
        <v>200000</v>
      </c>
      <c r="G11" s="161">
        <f t="shared" si="0"/>
        <v>200000</v>
      </c>
      <c r="H11" s="161" t="s">
        <v>198</v>
      </c>
    </row>
    <row r="12" spans="1:1022 1029:2042 2049:3072 3079:4092 4099:5119 5122:6142 6149:7162 7169:8192 8199:9212 9219:10239 10242:11262 11269:12282 12289:13312 13319:14332 14339:15359 15362:16372" x14ac:dyDescent="0.25">
      <c r="B12" s="153" t="s">
        <v>45</v>
      </c>
      <c r="C12" s="153">
        <v>2</v>
      </c>
      <c r="D12" s="153" t="s">
        <v>171</v>
      </c>
      <c r="E12" s="153" t="s">
        <v>175</v>
      </c>
      <c r="F12" s="161">
        <v>100000</v>
      </c>
      <c r="G12" s="161">
        <f t="shared" si="0"/>
        <v>200000</v>
      </c>
      <c r="H12" s="161" t="s">
        <v>198</v>
      </c>
    </row>
    <row r="13" spans="1:1022 1029:2042 2049:3072 3079:4092 4099:5119 5122:6142 6149:7162 7169:8192 8199:9212 9219:10239 10242:11262 11269:12282 12289:13312 13319:14332 14339:15359 15362:16372" x14ac:dyDescent="0.25">
      <c r="B13" s="153" t="s">
        <v>47</v>
      </c>
      <c r="C13" s="153">
        <v>6</v>
      </c>
      <c r="D13" s="153" t="s">
        <v>171</v>
      </c>
      <c r="E13" s="153" t="s">
        <v>175</v>
      </c>
      <c r="F13" s="161">
        <v>90000</v>
      </c>
      <c r="G13" s="161">
        <f t="shared" si="0"/>
        <v>540000</v>
      </c>
      <c r="H13" s="161" t="s">
        <v>198</v>
      </c>
    </row>
    <row r="14" spans="1:1022 1029:2042 2049:3072 3079:4092 4099:5119 5122:6142 6149:7162 7169:8192 8199:9212 9219:10239 10242:11262 11269:12282 12289:13312 13319:14332 14339:15359 15362:16372" x14ac:dyDescent="0.25">
      <c r="B14" s="153" t="s">
        <v>48</v>
      </c>
      <c r="C14" s="153">
        <v>20</v>
      </c>
      <c r="D14" s="153" t="s">
        <v>172</v>
      </c>
      <c r="E14" s="153" t="s">
        <v>175</v>
      </c>
      <c r="F14" s="161">
        <v>16000</v>
      </c>
      <c r="G14" s="161">
        <f t="shared" si="0"/>
        <v>320000</v>
      </c>
      <c r="H14" s="161" t="s">
        <v>198</v>
      </c>
    </row>
    <row r="15" spans="1:1022 1029:2042 2049:3072 3079:4092 4099:5119 5122:6142 6149:7162 7169:8192 8199:9212 9219:10239 10242:11262 11269:12282 12289:13312 13319:14332 14339:15359 15362:16372" x14ac:dyDescent="0.25">
      <c r="B15" s="153" t="s">
        <v>49</v>
      </c>
      <c r="C15" s="153">
        <v>10</v>
      </c>
      <c r="D15" s="153" t="s">
        <v>173</v>
      </c>
      <c r="E15" s="153" t="s">
        <v>175</v>
      </c>
      <c r="F15" s="161">
        <v>16500</v>
      </c>
      <c r="G15" s="161">
        <f t="shared" si="0"/>
        <v>165000</v>
      </c>
      <c r="H15" s="161" t="s">
        <v>198</v>
      </c>
    </row>
    <row r="16" spans="1:1022 1029:2042 2049:3072 3079:4092 4099:5119 5122:6142 6149:7162 7169:8192 8199:9212 9219:10239 10242:11262 11269:12282 12289:13312 13319:14332 14339:15359 15362:16372" x14ac:dyDescent="0.25">
      <c r="B16" s="153" t="s">
        <v>51</v>
      </c>
      <c r="C16" s="153">
        <v>4</v>
      </c>
      <c r="D16" s="153" t="s">
        <v>173</v>
      </c>
      <c r="E16" s="153" t="s">
        <v>175</v>
      </c>
      <c r="F16" s="161">
        <v>80000</v>
      </c>
      <c r="G16" s="161">
        <f t="shared" si="0"/>
        <v>320000</v>
      </c>
      <c r="H16" s="161" t="s">
        <v>198</v>
      </c>
    </row>
    <row r="17" spans="1:1022 1029:2042 2049:3072 3079:4092 4099:5119 5122:6142 6149:7162 7169:8192 8199:9212 9219:10239 10242:11262 11269:12282 12289:13312 13319:14332 14339:15359 15362:16372" x14ac:dyDescent="0.25">
      <c r="B17" s="153" t="s">
        <v>53</v>
      </c>
      <c r="C17" s="153">
        <v>3</v>
      </c>
      <c r="D17" s="153" t="s">
        <v>174</v>
      </c>
      <c r="E17" s="153" t="s">
        <v>175</v>
      </c>
      <c r="F17" s="161">
        <v>3000</v>
      </c>
      <c r="G17" s="161">
        <f t="shared" si="0"/>
        <v>9000</v>
      </c>
      <c r="H17" s="161" t="s">
        <v>198</v>
      </c>
    </row>
    <row r="18" spans="1:1022 1029:2042 2049:3072 3079:4092 4099:5119 5122:6142 6149:7162 7169:8192 8199:9212 9219:10239 10242:11262 11269:12282 12289:13312 13319:14332 14339:15359 15362:16372" x14ac:dyDescent="0.25">
      <c r="B18" s="153" t="s">
        <v>55</v>
      </c>
      <c r="C18" s="153">
        <v>1</v>
      </c>
      <c r="D18" s="153" t="s">
        <v>183</v>
      </c>
      <c r="E18" s="153" t="s">
        <v>55</v>
      </c>
      <c r="F18" s="161">
        <v>50000</v>
      </c>
      <c r="G18" s="161">
        <f t="shared" si="0"/>
        <v>50000</v>
      </c>
      <c r="H18" s="161" t="s">
        <v>198</v>
      </c>
    </row>
    <row r="19" spans="1:1022 1029:2042 2049:3072 3079:4092 4099:5119 5122:6142 6149:7162 7169:8192 8199:9212 9219:10239 10242:11262 11269:12282 12289:13312 13319:14332 14339:15359 15362:16372" ht="12.75" x14ac:dyDescent="0.2">
      <c r="A19" s="162" t="s">
        <v>56</v>
      </c>
      <c r="B19" s="162"/>
      <c r="C19" s="162"/>
      <c r="D19" s="162"/>
      <c r="E19" s="162"/>
      <c r="F19" s="162"/>
      <c r="G19" s="162">
        <f>SUM(G20:G33)</f>
        <v>4857500</v>
      </c>
      <c r="H19" s="162"/>
      <c r="S19" s="159"/>
      <c r="V19" s="158"/>
      <c r="AC19" s="159"/>
      <c r="AF19" s="158"/>
      <c r="AM19" s="159"/>
      <c r="AP19" s="158"/>
      <c r="AW19" s="159"/>
      <c r="AZ19" s="158"/>
      <c r="BG19" s="159"/>
      <c r="BJ19" s="158"/>
      <c r="BQ19" s="159"/>
      <c r="BT19" s="158"/>
      <c r="CA19" s="159"/>
      <c r="CD19" s="158"/>
      <c r="CK19" s="159"/>
      <c r="CN19" s="158"/>
      <c r="CU19" s="159"/>
      <c r="CX19" s="158"/>
      <c r="DE19" s="159"/>
      <c r="DH19" s="158"/>
      <c r="DO19" s="159"/>
      <c r="DR19" s="158"/>
      <c r="DY19" s="159"/>
      <c r="EB19" s="158"/>
      <c r="EI19" s="159"/>
      <c r="EL19" s="158"/>
      <c r="ES19" s="159"/>
      <c r="EV19" s="158"/>
      <c r="FC19" s="159"/>
      <c r="FF19" s="158"/>
      <c r="FM19" s="159"/>
      <c r="FP19" s="158"/>
      <c r="FW19" s="159"/>
      <c r="FZ19" s="158"/>
      <c r="GG19" s="159"/>
      <c r="GJ19" s="158"/>
      <c r="GQ19" s="159"/>
      <c r="GT19" s="158"/>
      <c r="HA19" s="159"/>
      <c r="HD19" s="158"/>
      <c r="HK19" s="159"/>
      <c r="HN19" s="158"/>
      <c r="HU19" s="159"/>
      <c r="HX19" s="158"/>
      <c r="IE19" s="159"/>
      <c r="IH19" s="158"/>
      <c r="IO19" s="159"/>
      <c r="IR19" s="158"/>
      <c r="IY19" s="159"/>
      <c r="JB19" s="158"/>
      <c r="JI19" s="159"/>
      <c r="JL19" s="158"/>
      <c r="JS19" s="159"/>
      <c r="JV19" s="158"/>
      <c r="KC19" s="159"/>
      <c r="KF19" s="158"/>
      <c r="KM19" s="159"/>
      <c r="KP19" s="158"/>
      <c r="KW19" s="159"/>
      <c r="KZ19" s="158"/>
      <c r="LG19" s="159"/>
      <c r="LJ19" s="158"/>
      <c r="LQ19" s="159"/>
      <c r="LT19" s="158"/>
      <c r="MA19" s="159"/>
      <c r="MD19" s="158"/>
      <c r="MK19" s="159"/>
      <c r="MN19" s="158"/>
      <c r="MU19" s="159"/>
      <c r="MX19" s="158"/>
      <c r="NE19" s="159"/>
      <c r="NH19" s="158"/>
      <c r="NO19" s="159"/>
      <c r="NR19" s="158"/>
      <c r="NY19" s="159"/>
      <c r="OB19" s="158"/>
      <c r="OI19" s="159"/>
      <c r="OL19" s="158"/>
      <c r="OS19" s="159"/>
      <c r="OV19" s="158"/>
      <c r="PC19" s="159"/>
      <c r="PF19" s="158"/>
      <c r="PM19" s="159"/>
      <c r="PP19" s="158"/>
      <c r="PW19" s="159"/>
      <c r="PZ19" s="158"/>
      <c r="QG19" s="159"/>
      <c r="QJ19" s="158"/>
      <c r="QQ19" s="159"/>
      <c r="QT19" s="158"/>
      <c r="RA19" s="159"/>
      <c r="RD19" s="158"/>
      <c r="RK19" s="159"/>
      <c r="RN19" s="158"/>
      <c r="RU19" s="159"/>
      <c r="RX19" s="158"/>
      <c r="SE19" s="159"/>
      <c r="SH19" s="158"/>
      <c r="SO19" s="159"/>
      <c r="SR19" s="158"/>
      <c r="SY19" s="159"/>
      <c r="TB19" s="158"/>
      <c r="TI19" s="159"/>
      <c r="TL19" s="158"/>
      <c r="TS19" s="159"/>
      <c r="TV19" s="158"/>
      <c r="UC19" s="159"/>
      <c r="UF19" s="158"/>
      <c r="UM19" s="159"/>
      <c r="UP19" s="158"/>
      <c r="UW19" s="159"/>
      <c r="UZ19" s="158"/>
      <c r="VG19" s="159"/>
      <c r="VJ19" s="158"/>
      <c r="VQ19" s="159"/>
      <c r="VT19" s="158"/>
      <c r="WA19" s="159"/>
      <c r="WD19" s="158"/>
      <c r="WK19" s="159"/>
      <c r="WN19" s="158"/>
      <c r="WU19" s="159"/>
      <c r="WX19" s="158"/>
      <c r="XE19" s="159"/>
      <c r="XH19" s="158"/>
      <c r="XO19" s="159"/>
      <c r="XR19" s="158"/>
      <c r="XY19" s="159"/>
      <c r="YB19" s="158"/>
      <c r="YI19" s="159"/>
      <c r="YL19" s="158"/>
      <c r="YS19" s="159"/>
      <c r="YV19" s="158"/>
      <c r="ZC19" s="159"/>
      <c r="ZF19" s="158"/>
      <c r="ZM19" s="159"/>
      <c r="ZP19" s="158"/>
      <c r="ZW19" s="159"/>
      <c r="ZZ19" s="158"/>
      <c r="AAG19" s="159"/>
      <c r="AAJ19" s="158"/>
      <c r="AAQ19" s="159"/>
      <c r="AAT19" s="158"/>
      <c r="ABA19" s="159"/>
      <c r="ABD19" s="158"/>
      <c r="ABK19" s="159"/>
      <c r="ABN19" s="158"/>
      <c r="ABU19" s="159"/>
      <c r="ABX19" s="158"/>
      <c r="ACE19" s="159"/>
      <c r="ACH19" s="158"/>
      <c r="ACO19" s="159"/>
      <c r="ACR19" s="158"/>
      <c r="ACY19" s="159"/>
      <c r="ADB19" s="158"/>
      <c r="ADI19" s="159"/>
      <c r="ADL19" s="158"/>
      <c r="ADS19" s="159"/>
      <c r="ADV19" s="158"/>
      <c r="AEC19" s="159"/>
      <c r="AEF19" s="158"/>
      <c r="AEM19" s="159"/>
      <c r="AEP19" s="158"/>
      <c r="AEW19" s="159"/>
      <c r="AEZ19" s="158"/>
      <c r="AFG19" s="159"/>
      <c r="AFJ19" s="158"/>
      <c r="AFQ19" s="159"/>
      <c r="AFT19" s="158"/>
      <c r="AGA19" s="159"/>
      <c r="AGD19" s="158"/>
      <c r="AGK19" s="159"/>
      <c r="AGN19" s="158"/>
      <c r="AGU19" s="159"/>
      <c r="AGX19" s="158"/>
      <c r="AHE19" s="159"/>
      <c r="AHH19" s="158"/>
      <c r="AHO19" s="159"/>
      <c r="AHR19" s="158"/>
      <c r="AHY19" s="159"/>
      <c r="AIB19" s="158"/>
      <c r="AII19" s="159"/>
      <c r="AIL19" s="158"/>
      <c r="AIS19" s="159"/>
      <c r="AIV19" s="158"/>
      <c r="AJC19" s="159"/>
      <c r="AJF19" s="158"/>
      <c r="AJM19" s="159"/>
      <c r="AJP19" s="158"/>
      <c r="AJW19" s="159"/>
      <c r="AJZ19" s="158"/>
      <c r="AKG19" s="159"/>
      <c r="AKJ19" s="158"/>
      <c r="AKQ19" s="159"/>
      <c r="AKT19" s="158"/>
      <c r="ALA19" s="159"/>
      <c r="ALD19" s="158"/>
      <c r="ALK19" s="159"/>
      <c r="ALN19" s="158"/>
      <c r="ALU19" s="159"/>
      <c r="ALX19" s="158"/>
      <c r="AME19" s="159"/>
      <c r="AMH19" s="158"/>
      <c r="AMO19" s="159"/>
      <c r="AMR19" s="158"/>
      <c r="AMY19" s="159"/>
      <c r="ANB19" s="158"/>
      <c r="ANI19" s="159"/>
      <c r="ANL19" s="158"/>
      <c r="ANS19" s="159"/>
      <c r="ANV19" s="158"/>
      <c r="AOC19" s="159"/>
      <c r="AOF19" s="158"/>
      <c r="AOM19" s="159"/>
      <c r="AOP19" s="158"/>
      <c r="AOW19" s="159"/>
      <c r="AOZ19" s="158"/>
      <c r="APG19" s="159"/>
      <c r="APJ19" s="158"/>
      <c r="APQ19" s="159"/>
      <c r="APT19" s="158"/>
      <c r="AQA19" s="159"/>
      <c r="AQD19" s="158"/>
      <c r="AQK19" s="159"/>
      <c r="AQN19" s="158"/>
      <c r="AQU19" s="159"/>
      <c r="AQX19" s="158"/>
      <c r="ARE19" s="159"/>
      <c r="ARH19" s="158"/>
      <c r="ARO19" s="159"/>
      <c r="ARR19" s="158"/>
      <c r="ARY19" s="159"/>
      <c r="ASB19" s="158"/>
      <c r="ASI19" s="159"/>
      <c r="ASL19" s="158"/>
      <c r="ASS19" s="159"/>
      <c r="ASV19" s="158"/>
      <c r="ATC19" s="159"/>
      <c r="ATF19" s="158"/>
      <c r="ATM19" s="159"/>
      <c r="ATP19" s="158"/>
      <c r="ATW19" s="159"/>
      <c r="ATZ19" s="158"/>
      <c r="AUG19" s="159"/>
      <c r="AUJ19" s="158"/>
      <c r="AUQ19" s="159"/>
      <c r="AUT19" s="158"/>
      <c r="AVA19" s="159"/>
      <c r="AVD19" s="158"/>
      <c r="AVK19" s="159"/>
      <c r="AVN19" s="158"/>
      <c r="AVU19" s="159"/>
      <c r="AVX19" s="158"/>
      <c r="AWE19" s="159"/>
      <c r="AWH19" s="158"/>
      <c r="AWO19" s="159"/>
      <c r="AWR19" s="158"/>
      <c r="AWY19" s="159"/>
      <c r="AXB19" s="158"/>
      <c r="AXI19" s="159"/>
      <c r="AXL19" s="158"/>
      <c r="AXS19" s="159"/>
      <c r="AXV19" s="158"/>
      <c r="AYC19" s="159"/>
      <c r="AYF19" s="158"/>
      <c r="AYM19" s="159"/>
      <c r="AYP19" s="158"/>
      <c r="AYW19" s="159"/>
      <c r="AYZ19" s="158"/>
      <c r="AZG19" s="159"/>
      <c r="AZJ19" s="158"/>
      <c r="AZQ19" s="159"/>
      <c r="AZT19" s="158"/>
      <c r="BAA19" s="159"/>
      <c r="BAD19" s="158"/>
      <c r="BAK19" s="159"/>
      <c r="BAN19" s="158"/>
      <c r="BAU19" s="159"/>
      <c r="BAX19" s="158"/>
      <c r="BBE19" s="159"/>
      <c r="BBH19" s="158"/>
      <c r="BBO19" s="159"/>
      <c r="BBR19" s="158"/>
      <c r="BBY19" s="159"/>
      <c r="BCB19" s="158"/>
      <c r="BCI19" s="159"/>
      <c r="BCL19" s="158"/>
      <c r="BCS19" s="159"/>
      <c r="BCV19" s="158"/>
      <c r="BDC19" s="159"/>
      <c r="BDF19" s="158"/>
      <c r="BDM19" s="159"/>
      <c r="BDP19" s="158"/>
      <c r="BDW19" s="159"/>
      <c r="BDZ19" s="158"/>
      <c r="BEG19" s="159"/>
      <c r="BEJ19" s="158"/>
      <c r="BEQ19" s="159"/>
      <c r="BET19" s="158"/>
      <c r="BFA19" s="159"/>
      <c r="BFD19" s="158"/>
      <c r="BFK19" s="159"/>
      <c r="BFN19" s="158"/>
      <c r="BFU19" s="159"/>
      <c r="BFX19" s="158"/>
      <c r="BGE19" s="159"/>
      <c r="BGH19" s="158"/>
      <c r="BGO19" s="159"/>
      <c r="BGR19" s="158"/>
      <c r="BGY19" s="159"/>
      <c r="BHB19" s="158"/>
      <c r="BHI19" s="159"/>
      <c r="BHL19" s="158"/>
      <c r="BHS19" s="159"/>
      <c r="BHV19" s="158"/>
      <c r="BIC19" s="159"/>
      <c r="BIF19" s="158"/>
      <c r="BIM19" s="159"/>
      <c r="BIP19" s="158"/>
      <c r="BIW19" s="159"/>
      <c r="BIZ19" s="158"/>
      <c r="BJG19" s="159"/>
      <c r="BJJ19" s="158"/>
      <c r="BJQ19" s="159"/>
      <c r="BJT19" s="158"/>
      <c r="BKA19" s="159"/>
      <c r="BKD19" s="158"/>
      <c r="BKK19" s="159"/>
      <c r="BKN19" s="158"/>
      <c r="BKU19" s="159"/>
      <c r="BKX19" s="158"/>
      <c r="BLE19" s="159"/>
      <c r="BLH19" s="158"/>
      <c r="BLO19" s="159"/>
      <c r="BLR19" s="158"/>
      <c r="BLY19" s="159"/>
      <c r="BMB19" s="158"/>
      <c r="BMI19" s="159"/>
      <c r="BML19" s="158"/>
      <c r="BMS19" s="159"/>
      <c r="BMV19" s="158"/>
      <c r="BNC19" s="159"/>
      <c r="BNF19" s="158"/>
      <c r="BNM19" s="159"/>
      <c r="BNP19" s="158"/>
      <c r="BNW19" s="159"/>
      <c r="BNZ19" s="158"/>
      <c r="BOG19" s="159"/>
      <c r="BOJ19" s="158"/>
      <c r="BOQ19" s="159"/>
      <c r="BOT19" s="158"/>
      <c r="BPA19" s="159"/>
      <c r="BPD19" s="158"/>
      <c r="BPK19" s="159"/>
      <c r="BPN19" s="158"/>
      <c r="BPU19" s="159"/>
      <c r="BPX19" s="158"/>
      <c r="BQE19" s="159"/>
      <c r="BQH19" s="158"/>
      <c r="BQO19" s="159"/>
      <c r="BQR19" s="158"/>
      <c r="BQY19" s="159"/>
      <c r="BRB19" s="158"/>
      <c r="BRI19" s="159"/>
      <c r="BRL19" s="158"/>
      <c r="BRS19" s="159"/>
      <c r="BRV19" s="158"/>
      <c r="BSC19" s="159"/>
      <c r="BSF19" s="158"/>
      <c r="BSM19" s="159"/>
      <c r="BSP19" s="158"/>
      <c r="BSW19" s="159"/>
      <c r="BSZ19" s="158"/>
      <c r="BTG19" s="159"/>
      <c r="BTJ19" s="158"/>
      <c r="BTQ19" s="159"/>
      <c r="BTT19" s="158"/>
      <c r="BUA19" s="159"/>
      <c r="BUD19" s="158"/>
      <c r="BUK19" s="159"/>
      <c r="BUN19" s="158"/>
      <c r="BUU19" s="159"/>
      <c r="BUX19" s="158"/>
      <c r="BVE19" s="159"/>
      <c r="BVH19" s="158"/>
      <c r="BVO19" s="159"/>
      <c r="BVR19" s="158"/>
      <c r="BVY19" s="159"/>
      <c r="BWB19" s="158"/>
      <c r="BWI19" s="159"/>
      <c r="BWL19" s="158"/>
      <c r="BWS19" s="159"/>
      <c r="BWV19" s="158"/>
      <c r="BXC19" s="159"/>
      <c r="BXF19" s="158"/>
      <c r="BXM19" s="159"/>
      <c r="BXP19" s="158"/>
      <c r="BXW19" s="159"/>
      <c r="BXZ19" s="158"/>
      <c r="BYG19" s="159"/>
      <c r="BYJ19" s="158"/>
      <c r="BYQ19" s="159"/>
      <c r="BYT19" s="158"/>
      <c r="BZA19" s="159"/>
      <c r="BZD19" s="158"/>
      <c r="BZK19" s="159"/>
      <c r="BZN19" s="158"/>
      <c r="BZU19" s="159"/>
      <c r="BZX19" s="158"/>
      <c r="CAE19" s="159"/>
      <c r="CAH19" s="158"/>
      <c r="CAO19" s="159"/>
      <c r="CAR19" s="158"/>
      <c r="CAY19" s="159"/>
      <c r="CBB19" s="158"/>
      <c r="CBI19" s="159"/>
      <c r="CBL19" s="158"/>
      <c r="CBS19" s="159"/>
      <c r="CBV19" s="158"/>
      <c r="CCC19" s="159"/>
      <c r="CCF19" s="158"/>
      <c r="CCM19" s="159"/>
      <c r="CCP19" s="158"/>
      <c r="CCW19" s="159"/>
      <c r="CCZ19" s="158"/>
      <c r="CDG19" s="159"/>
      <c r="CDJ19" s="158"/>
      <c r="CDQ19" s="159"/>
      <c r="CDT19" s="158"/>
      <c r="CEA19" s="159"/>
      <c r="CED19" s="158"/>
      <c r="CEK19" s="159"/>
      <c r="CEN19" s="158"/>
      <c r="CEU19" s="159"/>
      <c r="CEX19" s="158"/>
      <c r="CFE19" s="159"/>
      <c r="CFH19" s="158"/>
      <c r="CFO19" s="159"/>
      <c r="CFR19" s="158"/>
      <c r="CFY19" s="159"/>
      <c r="CGB19" s="158"/>
      <c r="CGI19" s="159"/>
      <c r="CGL19" s="158"/>
      <c r="CGS19" s="159"/>
      <c r="CGV19" s="158"/>
      <c r="CHC19" s="159"/>
      <c r="CHF19" s="158"/>
      <c r="CHM19" s="159"/>
      <c r="CHP19" s="158"/>
      <c r="CHW19" s="159"/>
      <c r="CHZ19" s="158"/>
      <c r="CIG19" s="159"/>
      <c r="CIJ19" s="158"/>
      <c r="CIQ19" s="159"/>
      <c r="CIT19" s="158"/>
      <c r="CJA19" s="159"/>
      <c r="CJD19" s="158"/>
      <c r="CJK19" s="159"/>
      <c r="CJN19" s="158"/>
      <c r="CJU19" s="159"/>
      <c r="CJX19" s="158"/>
      <c r="CKE19" s="159"/>
      <c r="CKH19" s="158"/>
      <c r="CKO19" s="159"/>
      <c r="CKR19" s="158"/>
      <c r="CKY19" s="159"/>
      <c r="CLB19" s="158"/>
      <c r="CLI19" s="159"/>
      <c r="CLL19" s="158"/>
      <c r="CLS19" s="159"/>
      <c r="CLV19" s="158"/>
      <c r="CMC19" s="159"/>
      <c r="CMF19" s="158"/>
      <c r="CMM19" s="159"/>
      <c r="CMP19" s="158"/>
      <c r="CMW19" s="159"/>
      <c r="CMZ19" s="158"/>
      <c r="CNG19" s="159"/>
      <c r="CNJ19" s="158"/>
      <c r="CNQ19" s="159"/>
      <c r="CNT19" s="158"/>
      <c r="COA19" s="159"/>
      <c r="COD19" s="158"/>
      <c r="COK19" s="159"/>
      <c r="CON19" s="158"/>
      <c r="COU19" s="159"/>
      <c r="COX19" s="158"/>
      <c r="CPE19" s="159"/>
      <c r="CPH19" s="158"/>
      <c r="CPO19" s="159"/>
      <c r="CPR19" s="158"/>
      <c r="CPY19" s="159"/>
      <c r="CQB19" s="158"/>
      <c r="CQI19" s="159"/>
      <c r="CQL19" s="158"/>
      <c r="CQS19" s="159"/>
      <c r="CQV19" s="158"/>
      <c r="CRC19" s="159"/>
      <c r="CRF19" s="158"/>
      <c r="CRM19" s="159"/>
      <c r="CRP19" s="158"/>
      <c r="CRW19" s="159"/>
      <c r="CRZ19" s="158"/>
      <c r="CSG19" s="159"/>
      <c r="CSJ19" s="158"/>
      <c r="CSQ19" s="159"/>
      <c r="CST19" s="158"/>
      <c r="CTA19" s="159"/>
      <c r="CTD19" s="158"/>
      <c r="CTK19" s="159"/>
      <c r="CTN19" s="158"/>
      <c r="CTU19" s="159"/>
      <c r="CTX19" s="158"/>
      <c r="CUE19" s="159"/>
      <c r="CUH19" s="158"/>
      <c r="CUO19" s="159"/>
      <c r="CUR19" s="158"/>
      <c r="CUY19" s="159"/>
      <c r="CVB19" s="158"/>
      <c r="CVI19" s="159"/>
      <c r="CVL19" s="158"/>
      <c r="CVS19" s="159"/>
      <c r="CVV19" s="158"/>
      <c r="CWC19" s="159"/>
      <c r="CWF19" s="158"/>
      <c r="CWM19" s="159"/>
      <c r="CWP19" s="158"/>
      <c r="CWW19" s="159"/>
      <c r="CWZ19" s="158"/>
      <c r="CXG19" s="159"/>
      <c r="CXJ19" s="158"/>
      <c r="CXQ19" s="159"/>
      <c r="CXT19" s="158"/>
      <c r="CYA19" s="159"/>
      <c r="CYD19" s="158"/>
      <c r="CYK19" s="159"/>
      <c r="CYN19" s="158"/>
      <c r="CYU19" s="159"/>
      <c r="CYX19" s="158"/>
      <c r="CZE19" s="159"/>
      <c r="CZH19" s="158"/>
      <c r="CZO19" s="159"/>
      <c r="CZR19" s="158"/>
      <c r="CZY19" s="159"/>
      <c r="DAB19" s="158"/>
      <c r="DAI19" s="159"/>
      <c r="DAL19" s="158"/>
      <c r="DAS19" s="159"/>
      <c r="DAV19" s="158"/>
      <c r="DBC19" s="159"/>
      <c r="DBF19" s="158"/>
      <c r="DBM19" s="159"/>
      <c r="DBP19" s="158"/>
      <c r="DBW19" s="159"/>
      <c r="DBZ19" s="158"/>
      <c r="DCG19" s="159"/>
      <c r="DCJ19" s="158"/>
      <c r="DCQ19" s="159"/>
      <c r="DCT19" s="158"/>
      <c r="DDA19" s="159"/>
      <c r="DDD19" s="158"/>
      <c r="DDK19" s="159"/>
      <c r="DDN19" s="158"/>
      <c r="DDU19" s="159"/>
      <c r="DDX19" s="158"/>
      <c r="DEE19" s="159"/>
      <c r="DEH19" s="158"/>
      <c r="DEO19" s="159"/>
      <c r="DER19" s="158"/>
      <c r="DEY19" s="159"/>
      <c r="DFB19" s="158"/>
      <c r="DFI19" s="159"/>
      <c r="DFL19" s="158"/>
      <c r="DFS19" s="159"/>
      <c r="DFV19" s="158"/>
      <c r="DGC19" s="159"/>
      <c r="DGF19" s="158"/>
      <c r="DGM19" s="159"/>
      <c r="DGP19" s="158"/>
      <c r="DGW19" s="159"/>
      <c r="DGZ19" s="158"/>
      <c r="DHG19" s="159"/>
      <c r="DHJ19" s="158"/>
      <c r="DHQ19" s="159"/>
      <c r="DHT19" s="158"/>
      <c r="DIA19" s="159"/>
      <c r="DID19" s="158"/>
      <c r="DIK19" s="159"/>
      <c r="DIN19" s="158"/>
      <c r="DIU19" s="159"/>
      <c r="DIX19" s="158"/>
      <c r="DJE19" s="159"/>
      <c r="DJH19" s="158"/>
      <c r="DJO19" s="159"/>
      <c r="DJR19" s="158"/>
      <c r="DJY19" s="159"/>
      <c r="DKB19" s="158"/>
      <c r="DKI19" s="159"/>
      <c r="DKL19" s="158"/>
      <c r="DKS19" s="159"/>
      <c r="DKV19" s="158"/>
      <c r="DLC19" s="159"/>
      <c r="DLF19" s="158"/>
      <c r="DLM19" s="159"/>
      <c r="DLP19" s="158"/>
      <c r="DLW19" s="159"/>
      <c r="DLZ19" s="158"/>
      <c r="DMG19" s="159"/>
      <c r="DMJ19" s="158"/>
      <c r="DMQ19" s="159"/>
      <c r="DMT19" s="158"/>
      <c r="DNA19" s="159"/>
      <c r="DND19" s="158"/>
      <c r="DNK19" s="159"/>
      <c r="DNN19" s="158"/>
      <c r="DNU19" s="159"/>
      <c r="DNX19" s="158"/>
      <c r="DOE19" s="159"/>
      <c r="DOH19" s="158"/>
      <c r="DOO19" s="159"/>
      <c r="DOR19" s="158"/>
      <c r="DOY19" s="159"/>
      <c r="DPB19" s="158"/>
      <c r="DPI19" s="159"/>
      <c r="DPL19" s="158"/>
      <c r="DPS19" s="159"/>
      <c r="DPV19" s="158"/>
      <c r="DQC19" s="159"/>
      <c r="DQF19" s="158"/>
      <c r="DQM19" s="159"/>
      <c r="DQP19" s="158"/>
      <c r="DQW19" s="159"/>
      <c r="DQZ19" s="158"/>
      <c r="DRG19" s="159"/>
      <c r="DRJ19" s="158"/>
      <c r="DRQ19" s="159"/>
      <c r="DRT19" s="158"/>
      <c r="DSA19" s="159"/>
      <c r="DSD19" s="158"/>
      <c r="DSK19" s="159"/>
      <c r="DSN19" s="158"/>
      <c r="DSU19" s="159"/>
      <c r="DSX19" s="158"/>
      <c r="DTE19" s="159"/>
      <c r="DTH19" s="158"/>
      <c r="DTO19" s="159"/>
      <c r="DTR19" s="158"/>
      <c r="DTY19" s="159"/>
      <c r="DUB19" s="158"/>
      <c r="DUI19" s="159"/>
      <c r="DUL19" s="158"/>
      <c r="DUS19" s="159"/>
      <c r="DUV19" s="158"/>
      <c r="DVC19" s="159"/>
      <c r="DVF19" s="158"/>
      <c r="DVM19" s="159"/>
      <c r="DVP19" s="158"/>
      <c r="DVW19" s="159"/>
      <c r="DVZ19" s="158"/>
      <c r="DWG19" s="159"/>
      <c r="DWJ19" s="158"/>
      <c r="DWQ19" s="159"/>
      <c r="DWT19" s="158"/>
      <c r="DXA19" s="159"/>
      <c r="DXD19" s="158"/>
      <c r="DXK19" s="159"/>
      <c r="DXN19" s="158"/>
      <c r="DXU19" s="159"/>
      <c r="DXX19" s="158"/>
      <c r="DYE19" s="159"/>
      <c r="DYH19" s="158"/>
      <c r="DYO19" s="159"/>
      <c r="DYR19" s="158"/>
      <c r="DYY19" s="159"/>
      <c r="DZB19" s="158"/>
      <c r="DZI19" s="159"/>
      <c r="DZL19" s="158"/>
      <c r="DZS19" s="159"/>
      <c r="DZV19" s="158"/>
      <c r="EAC19" s="159"/>
      <c r="EAF19" s="158"/>
      <c r="EAM19" s="159"/>
      <c r="EAP19" s="158"/>
      <c r="EAW19" s="159"/>
      <c r="EAZ19" s="158"/>
      <c r="EBG19" s="159"/>
      <c r="EBJ19" s="158"/>
      <c r="EBQ19" s="159"/>
      <c r="EBT19" s="158"/>
      <c r="ECA19" s="159"/>
      <c r="ECD19" s="158"/>
      <c r="ECK19" s="159"/>
      <c r="ECN19" s="158"/>
      <c r="ECU19" s="159"/>
      <c r="ECX19" s="158"/>
      <c r="EDE19" s="159"/>
      <c r="EDH19" s="158"/>
      <c r="EDO19" s="159"/>
      <c r="EDR19" s="158"/>
      <c r="EDY19" s="159"/>
      <c r="EEB19" s="158"/>
      <c r="EEI19" s="159"/>
      <c r="EEL19" s="158"/>
      <c r="EES19" s="159"/>
      <c r="EEV19" s="158"/>
      <c r="EFC19" s="159"/>
      <c r="EFF19" s="158"/>
      <c r="EFM19" s="159"/>
      <c r="EFP19" s="158"/>
      <c r="EFW19" s="159"/>
      <c r="EFZ19" s="158"/>
      <c r="EGG19" s="159"/>
      <c r="EGJ19" s="158"/>
      <c r="EGQ19" s="159"/>
      <c r="EGT19" s="158"/>
      <c r="EHA19" s="159"/>
      <c r="EHD19" s="158"/>
      <c r="EHK19" s="159"/>
      <c r="EHN19" s="158"/>
      <c r="EHU19" s="159"/>
      <c r="EHX19" s="158"/>
      <c r="EIE19" s="159"/>
      <c r="EIH19" s="158"/>
      <c r="EIO19" s="159"/>
      <c r="EIR19" s="158"/>
      <c r="EIY19" s="159"/>
      <c r="EJB19" s="158"/>
      <c r="EJI19" s="159"/>
      <c r="EJL19" s="158"/>
      <c r="EJS19" s="159"/>
      <c r="EJV19" s="158"/>
      <c r="EKC19" s="159"/>
      <c r="EKF19" s="158"/>
      <c r="EKM19" s="159"/>
      <c r="EKP19" s="158"/>
      <c r="EKW19" s="159"/>
      <c r="EKZ19" s="158"/>
      <c r="ELG19" s="159"/>
      <c r="ELJ19" s="158"/>
      <c r="ELQ19" s="159"/>
      <c r="ELT19" s="158"/>
      <c r="EMA19" s="159"/>
      <c r="EMD19" s="158"/>
      <c r="EMK19" s="159"/>
      <c r="EMN19" s="158"/>
      <c r="EMU19" s="159"/>
      <c r="EMX19" s="158"/>
      <c r="ENE19" s="159"/>
      <c r="ENH19" s="158"/>
      <c r="ENO19" s="159"/>
      <c r="ENR19" s="158"/>
      <c r="ENY19" s="159"/>
      <c r="EOB19" s="158"/>
      <c r="EOI19" s="159"/>
      <c r="EOL19" s="158"/>
      <c r="EOS19" s="159"/>
      <c r="EOV19" s="158"/>
      <c r="EPC19" s="159"/>
      <c r="EPF19" s="158"/>
      <c r="EPM19" s="159"/>
      <c r="EPP19" s="158"/>
      <c r="EPW19" s="159"/>
      <c r="EPZ19" s="158"/>
      <c r="EQG19" s="159"/>
      <c r="EQJ19" s="158"/>
      <c r="EQQ19" s="159"/>
      <c r="EQT19" s="158"/>
      <c r="ERA19" s="159"/>
      <c r="ERD19" s="158"/>
      <c r="ERK19" s="159"/>
      <c r="ERN19" s="158"/>
      <c r="ERU19" s="159"/>
      <c r="ERX19" s="158"/>
      <c r="ESE19" s="159"/>
      <c r="ESH19" s="158"/>
      <c r="ESO19" s="159"/>
      <c r="ESR19" s="158"/>
      <c r="ESY19" s="159"/>
      <c r="ETB19" s="158"/>
      <c r="ETI19" s="159"/>
      <c r="ETL19" s="158"/>
      <c r="ETS19" s="159"/>
      <c r="ETV19" s="158"/>
      <c r="EUC19" s="159"/>
      <c r="EUF19" s="158"/>
      <c r="EUM19" s="159"/>
      <c r="EUP19" s="158"/>
      <c r="EUW19" s="159"/>
      <c r="EUZ19" s="158"/>
      <c r="EVG19" s="159"/>
      <c r="EVJ19" s="158"/>
      <c r="EVQ19" s="159"/>
      <c r="EVT19" s="158"/>
      <c r="EWA19" s="159"/>
      <c r="EWD19" s="158"/>
      <c r="EWK19" s="159"/>
      <c r="EWN19" s="158"/>
      <c r="EWU19" s="159"/>
      <c r="EWX19" s="158"/>
      <c r="EXE19" s="159"/>
      <c r="EXH19" s="158"/>
      <c r="EXO19" s="159"/>
      <c r="EXR19" s="158"/>
      <c r="EXY19" s="159"/>
      <c r="EYB19" s="158"/>
      <c r="EYI19" s="159"/>
      <c r="EYL19" s="158"/>
      <c r="EYS19" s="159"/>
      <c r="EYV19" s="158"/>
      <c r="EZC19" s="159"/>
      <c r="EZF19" s="158"/>
      <c r="EZM19" s="159"/>
      <c r="EZP19" s="158"/>
      <c r="EZW19" s="159"/>
      <c r="EZZ19" s="158"/>
      <c r="FAG19" s="159"/>
      <c r="FAJ19" s="158"/>
      <c r="FAQ19" s="159"/>
      <c r="FAT19" s="158"/>
      <c r="FBA19" s="159"/>
      <c r="FBD19" s="158"/>
      <c r="FBK19" s="159"/>
      <c r="FBN19" s="158"/>
      <c r="FBU19" s="159"/>
      <c r="FBX19" s="158"/>
      <c r="FCE19" s="159"/>
      <c r="FCH19" s="158"/>
      <c r="FCO19" s="159"/>
      <c r="FCR19" s="158"/>
      <c r="FCY19" s="159"/>
      <c r="FDB19" s="158"/>
      <c r="FDI19" s="159"/>
      <c r="FDL19" s="158"/>
      <c r="FDS19" s="159"/>
      <c r="FDV19" s="158"/>
      <c r="FEC19" s="159"/>
      <c r="FEF19" s="158"/>
      <c r="FEM19" s="159"/>
      <c r="FEP19" s="158"/>
      <c r="FEW19" s="159"/>
      <c r="FEZ19" s="158"/>
      <c r="FFG19" s="159"/>
      <c r="FFJ19" s="158"/>
      <c r="FFQ19" s="159"/>
      <c r="FFT19" s="158"/>
      <c r="FGA19" s="159"/>
      <c r="FGD19" s="158"/>
      <c r="FGK19" s="159"/>
      <c r="FGN19" s="158"/>
      <c r="FGU19" s="159"/>
      <c r="FGX19" s="158"/>
      <c r="FHE19" s="159"/>
      <c r="FHH19" s="158"/>
      <c r="FHO19" s="159"/>
      <c r="FHR19" s="158"/>
      <c r="FHY19" s="159"/>
      <c r="FIB19" s="158"/>
      <c r="FII19" s="159"/>
      <c r="FIL19" s="158"/>
      <c r="FIS19" s="159"/>
      <c r="FIV19" s="158"/>
      <c r="FJC19" s="159"/>
      <c r="FJF19" s="158"/>
      <c r="FJM19" s="159"/>
      <c r="FJP19" s="158"/>
      <c r="FJW19" s="159"/>
      <c r="FJZ19" s="158"/>
      <c r="FKG19" s="159"/>
      <c r="FKJ19" s="158"/>
      <c r="FKQ19" s="159"/>
      <c r="FKT19" s="158"/>
      <c r="FLA19" s="159"/>
      <c r="FLD19" s="158"/>
      <c r="FLK19" s="159"/>
      <c r="FLN19" s="158"/>
      <c r="FLU19" s="159"/>
      <c r="FLX19" s="158"/>
      <c r="FME19" s="159"/>
      <c r="FMH19" s="158"/>
      <c r="FMO19" s="159"/>
      <c r="FMR19" s="158"/>
      <c r="FMY19" s="159"/>
      <c r="FNB19" s="158"/>
      <c r="FNI19" s="159"/>
      <c r="FNL19" s="158"/>
      <c r="FNS19" s="159"/>
      <c r="FNV19" s="158"/>
      <c r="FOC19" s="159"/>
      <c r="FOF19" s="158"/>
      <c r="FOM19" s="159"/>
      <c r="FOP19" s="158"/>
      <c r="FOW19" s="159"/>
      <c r="FOZ19" s="158"/>
      <c r="FPG19" s="159"/>
      <c r="FPJ19" s="158"/>
      <c r="FPQ19" s="159"/>
      <c r="FPT19" s="158"/>
      <c r="FQA19" s="159"/>
      <c r="FQD19" s="158"/>
      <c r="FQK19" s="159"/>
      <c r="FQN19" s="158"/>
      <c r="FQU19" s="159"/>
      <c r="FQX19" s="158"/>
      <c r="FRE19" s="159"/>
      <c r="FRH19" s="158"/>
      <c r="FRO19" s="159"/>
      <c r="FRR19" s="158"/>
      <c r="FRY19" s="159"/>
      <c r="FSB19" s="158"/>
      <c r="FSI19" s="159"/>
      <c r="FSL19" s="158"/>
      <c r="FSS19" s="159"/>
      <c r="FSV19" s="158"/>
      <c r="FTC19" s="159"/>
      <c r="FTF19" s="158"/>
      <c r="FTM19" s="159"/>
      <c r="FTP19" s="158"/>
      <c r="FTW19" s="159"/>
      <c r="FTZ19" s="158"/>
      <c r="FUG19" s="159"/>
      <c r="FUJ19" s="158"/>
      <c r="FUQ19" s="159"/>
      <c r="FUT19" s="158"/>
      <c r="FVA19" s="159"/>
      <c r="FVD19" s="158"/>
      <c r="FVK19" s="159"/>
      <c r="FVN19" s="158"/>
      <c r="FVU19" s="159"/>
      <c r="FVX19" s="158"/>
      <c r="FWE19" s="159"/>
      <c r="FWH19" s="158"/>
      <c r="FWO19" s="159"/>
      <c r="FWR19" s="158"/>
      <c r="FWY19" s="159"/>
      <c r="FXB19" s="158"/>
      <c r="FXI19" s="159"/>
      <c r="FXL19" s="158"/>
      <c r="FXS19" s="159"/>
      <c r="FXV19" s="158"/>
      <c r="FYC19" s="159"/>
      <c r="FYF19" s="158"/>
      <c r="FYM19" s="159"/>
      <c r="FYP19" s="158"/>
      <c r="FYW19" s="159"/>
      <c r="FYZ19" s="158"/>
      <c r="FZG19" s="159"/>
      <c r="FZJ19" s="158"/>
      <c r="FZQ19" s="159"/>
      <c r="FZT19" s="158"/>
      <c r="GAA19" s="159"/>
      <c r="GAD19" s="158"/>
      <c r="GAK19" s="159"/>
      <c r="GAN19" s="158"/>
      <c r="GAU19" s="159"/>
      <c r="GAX19" s="158"/>
      <c r="GBE19" s="159"/>
      <c r="GBH19" s="158"/>
      <c r="GBO19" s="159"/>
      <c r="GBR19" s="158"/>
      <c r="GBY19" s="159"/>
      <c r="GCB19" s="158"/>
      <c r="GCI19" s="159"/>
      <c r="GCL19" s="158"/>
      <c r="GCS19" s="159"/>
      <c r="GCV19" s="158"/>
      <c r="GDC19" s="159"/>
      <c r="GDF19" s="158"/>
      <c r="GDM19" s="159"/>
      <c r="GDP19" s="158"/>
      <c r="GDW19" s="159"/>
      <c r="GDZ19" s="158"/>
      <c r="GEG19" s="159"/>
      <c r="GEJ19" s="158"/>
      <c r="GEQ19" s="159"/>
      <c r="GET19" s="158"/>
      <c r="GFA19" s="159"/>
      <c r="GFD19" s="158"/>
      <c r="GFK19" s="159"/>
      <c r="GFN19" s="158"/>
      <c r="GFU19" s="159"/>
      <c r="GFX19" s="158"/>
      <c r="GGE19" s="159"/>
      <c r="GGH19" s="158"/>
      <c r="GGO19" s="159"/>
      <c r="GGR19" s="158"/>
      <c r="GGY19" s="159"/>
      <c r="GHB19" s="158"/>
      <c r="GHI19" s="159"/>
      <c r="GHL19" s="158"/>
      <c r="GHS19" s="159"/>
      <c r="GHV19" s="158"/>
      <c r="GIC19" s="159"/>
      <c r="GIF19" s="158"/>
      <c r="GIM19" s="159"/>
      <c r="GIP19" s="158"/>
      <c r="GIW19" s="159"/>
      <c r="GIZ19" s="158"/>
      <c r="GJG19" s="159"/>
      <c r="GJJ19" s="158"/>
      <c r="GJQ19" s="159"/>
      <c r="GJT19" s="158"/>
      <c r="GKA19" s="159"/>
      <c r="GKD19" s="158"/>
      <c r="GKK19" s="159"/>
      <c r="GKN19" s="158"/>
      <c r="GKU19" s="159"/>
      <c r="GKX19" s="158"/>
      <c r="GLE19" s="159"/>
      <c r="GLH19" s="158"/>
      <c r="GLO19" s="159"/>
      <c r="GLR19" s="158"/>
      <c r="GLY19" s="159"/>
      <c r="GMB19" s="158"/>
      <c r="GMI19" s="159"/>
      <c r="GML19" s="158"/>
      <c r="GMS19" s="159"/>
      <c r="GMV19" s="158"/>
      <c r="GNC19" s="159"/>
      <c r="GNF19" s="158"/>
      <c r="GNM19" s="159"/>
      <c r="GNP19" s="158"/>
      <c r="GNW19" s="159"/>
      <c r="GNZ19" s="158"/>
      <c r="GOG19" s="159"/>
      <c r="GOJ19" s="158"/>
      <c r="GOQ19" s="159"/>
      <c r="GOT19" s="158"/>
      <c r="GPA19" s="159"/>
      <c r="GPD19" s="158"/>
      <c r="GPK19" s="159"/>
      <c r="GPN19" s="158"/>
      <c r="GPU19" s="159"/>
      <c r="GPX19" s="158"/>
      <c r="GQE19" s="159"/>
      <c r="GQH19" s="158"/>
      <c r="GQO19" s="159"/>
      <c r="GQR19" s="158"/>
      <c r="GQY19" s="159"/>
      <c r="GRB19" s="158"/>
      <c r="GRI19" s="159"/>
      <c r="GRL19" s="158"/>
      <c r="GRS19" s="159"/>
      <c r="GRV19" s="158"/>
      <c r="GSC19" s="159"/>
      <c r="GSF19" s="158"/>
      <c r="GSM19" s="159"/>
      <c r="GSP19" s="158"/>
      <c r="GSW19" s="159"/>
      <c r="GSZ19" s="158"/>
      <c r="GTG19" s="159"/>
      <c r="GTJ19" s="158"/>
      <c r="GTQ19" s="159"/>
      <c r="GTT19" s="158"/>
      <c r="GUA19" s="159"/>
      <c r="GUD19" s="158"/>
      <c r="GUK19" s="159"/>
      <c r="GUN19" s="158"/>
      <c r="GUU19" s="159"/>
      <c r="GUX19" s="158"/>
      <c r="GVE19" s="159"/>
      <c r="GVH19" s="158"/>
      <c r="GVO19" s="159"/>
      <c r="GVR19" s="158"/>
      <c r="GVY19" s="159"/>
      <c r="GWB19" s="158"/>
      <c r="GWI19" s="159"/>
      <c r="GWL19" s="158"/>
      <c r="GWS19" s="159"/>
      <c r="GWV19" s="158"/>
      <c r="GXC19" s="159"/>
      <c r="GXF19" s="158"/>
      <c r="GXM19" s="159"/>
      <c r="GXP19" s="158"/>
      <c r="GXW19" s="159"/>
      <c r="GXZ19" s="158"/>
      <c r="GYG19" s="159"/>
      <c r="GYJ19" s="158"/>
      <c r="GYQ19" s="159"/>
      <c r="GYT19" s="158"/>
      <c r="GZA19" s="159"/>
      <c r="GZD19" s="158"/>
      <c r="GZK19" s="159"/>
      <c r="GZN19" s="158"/>
      <c r="GZU19" s="159"/>
      <c r="GZX19" s="158"/>
      <c r="HAE19" s="159"/>
      <c r="HAH19" s="158"/>
      <c r="HAO19" s="159"/>
      <c r="HAR19" s="158"/>
      <c r="HAY19" s="159"/>
      <c r="HBB19" s="158"/>
      <c r="HBI19" s="159"/>
      <c r="HBL19" s="158"/>
      <c r="HBS19" s="159"/>
      <c r="HBV19" s="158"/>
      <c r="HCC19" s="159"/>
      <c r="HCF19" s="158"/>
      <c r="HCM19" s="159"/>
      <c r="HCP19" s="158"/>
      <c r="HCW19" s="159"/>
      <c r="HCZ19" s="158"/>
      <c r="HDG19" s="159"/>
      <c r="HDJ19" s="158"/>
      <c r="HDQ19" s="159"/>
      <c r="HDT19" s="158"/>
      <c r="HEA19" s="159"/>
      <c r="HED19" s="158"/>
      <c r="HEK19" s="159"/>
      <c r="HEN19" s="158"/>
      <c r="HEU19" s="159"/>
      <c r="HEX19" s="158"/>
      <c r="HFE19" s="159"/>
      <c r="HFH19" s="158"/>
      <c r="HFO19" s="159"/>
      <c r="HFR19" s="158"/>
      <c r="HFY19" s="159"/>
      <c r="HGB19" s="158"/>
      <c r="HGI19" s="159"/>
      <c r="HGL19" s="158"/>
      <c r="HGS19" s="159"/>
      <c r="HGV19" s="158"/>
      <c r="HHC19" s="159"/>
      <c r="HHF19" s="158"/>
      <c r="HHM19" s="159"/>
      <c r="HHP19" s="158"/>
      <c r="HHW19" s="159"/>
      <c r="HHZ19" s="158"/>
      <c r="HIG19" s="159"/>
      <c r="HIJ19" s="158"/>
      <c r="HIQ19" s="159"/>
      <c r="HIT19" s="158"/>
      <c r="HJA19" s="159"/>
      <c r="HJD19" s="158"/>
      <c r="HJK19" s="159"/>
      <c r="HJN19" s="158"/>
      <c r="HJU19" s="159"/>
      <c r="HJX19" s="158"/>
      <c r="HKE19" s="159"/>
      <c r="HKH19" s="158"/>
      <c r="HKO19" s="159"/>
      <c r="HKR19" s="158"/>
      <c r="HKY19" s="159"/>
      <c r="HLB19" s="158"/>
      <c r="HLI19" s="159"/>
      <c r="HLL19" s="158"/>
      <c r="HLS19" s="159"/>
      <c r="HLV19" s="158"/>
      <c r="HMC19" s="159"/>
      <c r="HMF19" s="158"/>
      <c r="HMM19" s="159"/>
      <c r="HMP19" s="158"/>
      <c r="HMW19" s="159"/>
      <c r="HMZ19" s="158"/>
      <c r="HNG19" s="159"/>
      <c r="HNJ19" s="158"/>
      <c r="HNQ19" s="159"/>
      <c r="HNT19" s="158"/>
      <c r="HOA19" s="159"/>
      <c r="HOD19" s="158"/>
      <c r="HOK19" s="159"/>
      <c r="HON19" s="158"/>
      <c r="HOU19" s="159"/>
      <c r="HOX19" s="158"/>
      <c r="HPE19" s="159"/>
      <c r="HPH19" s="158"/>
      <c r="HPO19" s="159"/>
      <c r="HPR19" s="158"/>
      <c r="HPY19" s="159"/>
      <c r="HQB19" s="158"/>
      <c r="HQI19" s="159"/>
      <c r="HQL19" s="158"/>
      <c r="HQS19" s="159"/>
      <c r="HQV19" s="158"/>
      <c r="HRC19" s="159"/>
      <c r="HRF19" s="158"/>
      <c r="HRM19" s="159"/>
      <c r="HRP19" s="158"/>
      <c r="HRW19" s="159"/>
      <c r="HRZ19" s="158"/>
      <c r="HSG19" s="159"/>
      <c r="HSJ19" s="158"/>
      <c r="HSQ19" s="159"/>
      <c r="HST19" s="158"/>
      <c r="HTA19" s="159"/>
      <c r="HTD19" s="158"/>
      <c r="HTK19" s="159"/>
      <c r="HTN19" s="158"/>
      <c r="HTU19" s="159"/>
      <c r="HTX19" s="158"/>
      <c r="HUE19" s="159"/>
      <c r="HUH19" s="158"/>
      <c r="HUO19" s="159"/>
      <c r="HUR19" s="158"/>
      <c r="HUY19" s="159"/>
      <c r="HVB19" s="158"/>
      <c r="HVI19" s="159"/>
      <c r="HVL19" s="158"/>
      <c r="HVS19" s="159"/>
      <c r="HVV19" s="158"/>
      <c r="HWC19" s="159"/>
      <c r="HWF19" s="158"/>
      <c r="HWM19" s="159"/>
      <c r="HWP19" s="158"/>
      <c r="HWW19" s="159"/>
      <c r="HWZ19" s="158"/>
      <c r="HXG19" s="159"/>
      <c r="HXJ19" s="158"/>
      <c r="HXQ19" s="159"/>
      <c r="HXT19" s="158"/>
      <c r="HYA19" s="159"/>
      <c r="HYD19" s="158"/>
      <c r="HYK19" s="159"/>
      <c r="HYN19" s="158"/>
      <c r="HYU19" s="159"/>
      <c r="HYX19" s="158"/>
      <c r="HZE19" s="159"/>
      <c r="HZH19" s="158"/>
      <c r="HZO19" s="159"/>
      <c r="HZR19" s="158"/>
      <c r="HZY19" s="159"/>
      <c r="IAB19" s="158"/>
      <c r="IAI19" s="159"/>
      <c r="IAL19" s="158"/>
      <c r="IAS19" s="159"/>
      <c r="IAV19" s="158"/>
      <c r="IBC19" s="159"/>
      <c r="IBF19" s="158"/>
      <c r="IBM19" s="159"/>
      <c r="IBP19" s="158"/>
      <c r="IBW19" s="159"/>
      <c r="IBZ19" s="158"/>
      <c r="ICG19" s="159"/>
      <c r="ICJ19" s="158"/>
      <c r="ICQ19" s="159"/>
      <c r="ICT19" s="158"/>
      <c r="IDA19" s="159"/>
      <c r="IDD19" s="158"/>
      <c r="IDK19" s="159"/>
      <c r="IDN19" s="158"/>
      <c r="IDU19" s="159"/>
      <c r="IDX19" s="158"/>
      <c r="IEE19" s="159"/>
      <c r="IEH19" s="158"/>
      <c r="IEO19" s="159"/>
      <c r="IER19" s="158"/>
      <c r="IEY19" s="159"/>
      <c r="IFB19" s="158"/>
      <c r="IFI19" s="159"/>
      <c r="IFL19" s="158"/>
      <c r="IFS19" s="159"/>
      <c r="IFV19" s="158"/>
      <c r="IGC19" s="159"/>
      <c r="IGF19" s="158"/>
      <c r="IGM19" s="159"/>
      <c r="IGP19" s="158"/>
      <c r="IGW19" s="159"/>
      <c r="IGZ19" s="158"/>
      <c r="IHG19" s="159"/>
      <c r="IHJ19" s="158"/>
      <c r="IHQ19" s="159"/>
      <c r="IHT19" s="158"/>
      <c r="IIA19" s="159"/>
      <c r="IID19" s="158"/>
      <c r="IIK19" s="159"/>
      <c r="IIN19" s="158"/>
      <c r="IIU19" s="159"/>
      <c r="IIX19" s="158"/>
      <c r="IJE19" s="159"/>
      <c r="IJH19" s="158"/>
      <c r="IJO19" s="159"/>
      <c r="IJR19" s="158"/>
      <c r="IJY19" s="159"/>
      <c r="IKB19" s="158"/>
      <c r="IKI19" s="159"/>
      <c r="IKL19" s="158"/>
      <c r="IKS19" s="159"/>
      <c r="IKV19" s="158"/>
      <c r="ILC19" s="159"/>
      <c r="ILF19" s="158"/>
      <c r="ILM19" s="159"/>
      <c r="ILP19" s="158"/>
      <c r="ILW19" s="159"/>
      <c r="ILZ19" s="158"/>
      <c r="IMG19" s="159"/>
      <c r="IMJ19" s="158"/>
      <c r="IMQ19" s="159"/>
      <c r="IMT19" s="158"/>
      <c r="INA19" s="159"/>
      <c r="IND19" s="158"/>
      <c r="INK19" s="159"/>
      <c r="INN19" s="158"/>
      <c r="INU19" s="159"/>
      <c r="INX19" s="158"/>
      <c r="IOE19" s="159"/>
      <c r="IOH19" s="158"/>
      <c r="IOO19" s="159"/>
      <c r="IOR19" s="158"/>
      <c r="IOY19" s="159"/>
      <c r="IPB19" s="158"/>
      <c r="IPI19" s="159"/>
      <c r="IPL19" s="158"/>
      <c r="IPS19" s="159"/>
      <c r="IPV19" s="158"/>
      <c r="IQC19" s="159"/>
      <c r="IQF19" s="158"/>
      <c r="IQM19" s="159"/>
      <c r="IQP19" s="158"/>
      <c r="IQW19" s="159"/>
      <c r="IQZ19" s="158"/>
      <c r="IRG19" s="159"/>
      <c r="IRJ19" s="158"/>
      <c r="IRQ19" s="159"/>
      <c r="IRT19" s="158"/>
      <c r="ISA19" s="159"/>
      <c r="ISD19" s="158"/>
      <c r="ISK19" s="159"/>
      <c r="ISN19" s="158"/>
      <c r="ISU19" s="159"/>
      <c r="ISX19" s="158"/>
      <c r="ITE19" s="159"/>
      <c r="ITH19" s="158"/>
      <c r="ITO19" s="159"/>
      <c r="ITR19" s="158"/>
      <c r="ITY19" s="159"/>
      <c r="IUB19" s="158"/>
      <c r="IUI19" s="159"/>
      <c r="IUL19" s="158"/>
      <c r="IUS19" s="159"/>
      <c r="IUV19" s="158"/>
      <c r="IVC19" s="159"/>
      <c r="IVF19" s="158"/>
      <c r="IVM19" s="159"/>
      <c r="IVP19" s="158"/>
      <c r="IVW19" s="159"/>
      <c r="IVZ19" s="158"/>
      <c r="IWG19" s="159"/>
      <c r="IWJ19" s="158"/>
      <c r="IWQ19" s="159"/>
      <c r="IWT19" s="158"/>
      <c r="IXA19" s="159"/>
      <c r="IXD19" s="158"/>
      <c r="IXK19" s="159"/>
      <c r="IXN19" s="158"/>
      <c r="IXU19" s="159"/>
      <c r="IXX19" s="158"/>
      <c r="IYE19" s="159"/>
      <c r="IYH19" s="158"/>
      <c r="IYO19" s="159"/>
      <c r="IYR19" s="158"/>
      <c r="IYY19" s="159"/>
      <c r="IZB19" s="158"/>
      <c r="IZI19" s="159"/>
      <c r="IZL19" s="158"/>
      <c r="IZS19" s="159"/>
      <c r="IZV19" s="158"/>
      <c r="JAC19" s="159"/>
      <c r="JAF19" s="158"/>
      <c r="JAM19" s="159"/>
      <c r="JAP19" s="158"/>
      <c r="JAW19" s="159"/>
      <c r="JAZ19" s="158"/>
      <c r="JBG19" s="159"/>
      <c r="JBJ19" s="158"/>
      <c r="JBQ19" s="159"/>
      <c r="JBT19" s="158"/>
      <c r="JCA19" s="159"/>
      <c r="JCD19" s="158"/>
      <c r="JCK19" s="159"/>
      <c r="JCN19" s="158"/>
      <c r="JCU19" s="159"/>
      <c r="JCX19" s="158"/>
      <c r="JDE19" s="159"/>
      <c r="JDH19" s="158"/>
      <c r="JDO19" s="159"/>
      <c r="JDR19" s="158"/>
      <c r="JDY19" s="159"/>
      <c r="JEB19" s="158"/>
      <c r="JEI19" s="159"/>
      <c r="JEL19" s="158"/>
      <c r="JES19" s="159"/>
      <c r="JEV19" s="158"/>
      <c r="JFC19" s="159"/>
      <c r="JFF19" s="158"/>
      <c r="JFM19" s="159"/>
      <c r="JFP19" s="158"/>
      <c r="JFW19" s="159"/>
      <c r="JFZ19" s="158"/>
      <c r="JGG19" s="159"/>
      <c r="JGJ19" s="158"/>
      <c r="JGQ19" s="159"/>
      <c r="JGT19" s="158"/>
      <c r="JHA19" s="159"/>
      <c r="JHD19" s="158"/>
      <c r="JHK19" s="159"/>
      <c r="JHN19" s="158"/>
      <c r="JHU19" s="159"/>
      <c r="JHX19" s="158"/>
      <c r="JIE19" s="159"/>
      <c r="JIH19" s="158"/>
      <c r="JIO19" s="159"/>
      <c r="JIR19" s="158"/>
      <c r="JIY19" s="159"/>
      <c r="JJB19" s="158"/>
      <c r="JJI19" s="159"/>
      <c r="JJL19" s="158"/>
      <c r="JJS19" s="159"/>
      <c r="JJV19" s="158"/>
      <c r="JKC19" s="159"/>
      <c r="JKF19" s="158"/>
      <c r="JKM19" s="159"/>
      <c r="JKP19" s="158"/>
      <c r="JKW19" s="159"/>
      <c r="JKZ19" s="158"/>
      <c r="JLG19" s="159"/>
      <c r="JLJ19" s="158"/>
      <c r="JLQ19" s="159"/>
      <c r="JLT19" s="158"/>
      <c r="JMA19" s="159"/>
      <c r="JMD19" s="158"/>
      <c r="JMK19" s="159"/>
      <c r="JMN19" s="158"/>
      <c r="JMU19" s="159"/>
      <c r="JMX19" s="158"/>
      <c r="JNE19" s="159"/>
      <c r="JNH19" s="158"/>
      <c r="JNO19" s="159"/>
      <c r="JNR19" s="158"/>
      <c r="JNY19" s="159"/>
      <c r="JOB19" s="158"/>
      <c r="JOI19" s="159"/>
      <c r="JOL19" s="158"/>
      <c r="JOS19" s="159"/>
      <c r="JOV19" s="158"/>
      <c r="JPC19" s="159"/>
      <c r="JPF19" s="158"/>
      <c r="JPM19" s="159"/>
      <c r="JPP19" s="158"/>
      <c r="JPW19" s="159"/>
      <c r="JPZ19" s="158"/>
      <c r="JQG19" s="159"/>
      <c r="JQJ19" s="158"/>
      <c r="JQQ19" s="159"/>
      <c r="JQT19" s="158"/>
      <c r="JRA19" s="159"/>
      <c r="JRD19" s="158"/>
      <c r="JRK19" s="159"/>
      <c r="JRN19" s="158"/>
      <c r="JRU19" s="159"/>
      <c r="JRX19" s="158"/>
      <c r="JSE19" s="159"/>
      <c r="JSH19" s="158"/>
      <c r="JSO19" s="159"/>
      <c r="JSR19" s="158"/>
      <c r="JSY19" s="159"/>
      <c r="JTB19" s="158"/>
      <c r="JTI19" s="159"/>
      <c r="JTL19" s="158"/>
      <c r="JTS19" s="159"/>
      <c r="JTV19" s="158"/>
      <c r="JUC19" s="159"/>
      <c r="JUF19" s="158"/>
      <c r="JUM19" s="159"/>
      <c r="JUP19" s="158"/>
      <c r="JUW19" s="159"/>
      <c r="JUZ19" s="158"/>
      <c r="JVG19" s="159"/>
      <c r="JVJ19" s="158"/>
      <c r="JVQ19" s="159"/>
      <c r="JVT19" s="158"/>
      <c r="JWA19" s="159"/>
      <c r="JWD19" s="158"/>
      <c r="JWK19" s="159"/>
      <c r="JWN19" s="158"/>
      <c r="JWU19" s="159"/>
      <c r="JWX19" s="158"/>
      <c r="JXE19" s="159"/>
      <c r="JXH19" s="158"/>
      <c r="JXO19" s="159"/>
      <c r="JXR19" s="158"/>
      <c r="JXY19" s="159"/>
      <c r="JYB19" s="158"/>
      <c r="JYI19" s="159"/>
      <c r="JYL19" s="158"/>
      <c r="JYS19" s="159"/>
      <c r="JYV19" s="158"/>
      <c r="JZC19" s="159"/>
      <c r="JZF19" s="158"/>
      <c r="JZM19" s="159"/>
      <c r="JZP19" s="158"/>
      <c r="JZW19" s="159"/>
      <c r="JZZ19" s="158"/>
      <c r="KAG19" s="159"/>
      <c r="KAJ19" s="158"/>
      <c r="KAQ19" s="159"/>
      <c r="KAT19" s="158"/>
      <c r="KBA19" s="159"/>
      <c r="KBD19" s="158"/>
      <c r="KBK19" s="159"/>
      <c r="KBN19" s="158"/>
      <c r="KBU19" s="159"/>
      <c r="KBX19" s="158"/>
      <c r="KCE19" s="159"/>
      <c r="KCH19" s="158"/>
      <c r="KCO19" s="159"/>
      <c r="KCR19" s="158"/>
      <c r="KCY19" s="159"/>
      <c r="KDB19" s="158"/>
      <c r="KDI19" s="159"/>
      <c r="KDL19" s="158"/>
      <c r="KDS19" s="159"/>
      <c r="KDV19" s="158"/>
      <c r="KEC19" s="159"/>
      <c r="KEF19" s="158"/>
      <c r="KEM19" s="159"/>
      <c r="KEP19" s="158"/>
      <c r="KEW19" s="159"/>
      <c r="KEZ19" s="158"/>
      <c r="KFG19" s="159"/>
      <c r="KFJ19" s="158"/>
      <c r="KFQ19" s="159"/>
      <c r="KFT19" s="158"/>
      <c r="KGA19" s="159"/>
      <c r="KGD19" s="158"/>
      <c r="KGK19" s="159"/>
      <c r="KGN19" s="158"/>
      <c r="KGU19" s="159"/>
      <c r="KGX19" s="158"/>
      <c r="KHE19" s="159"/>
      <c r="KHH19" s="158"/>
      <c r="KHO19" s="159"/>
      <c r="KHR19" s="158"/>
      <c r="KHY19" s="159"/>
      <c r="KIB19" s="158"/>
      <c r="KII19" s="159"/>
      <c r="KIL19" s="158"/>
      <c r="KIS19" s="159"/>
      <c r="KIV19" s="158"/>
      <c r="KJC19" s="159"/>
      <c r="KJF19" s="158"/>
      <c r="KJM19" s="159"/>
      <c r="KJP19" s="158"/>
      <c r="KJW19" s="159"/>
      <c r="KJZ19" s="158"/>
      <c r="KKG19" s="159"/>
      <c r="KKJ19" s="158"/>
      <c r="KKQ19" s="159"/>
      <c r="KKT19" s="158"/>
      <c r="KLA19" s="159"/>
      <c r="KLD19" s="158"/>
      <c r="KLK19" s="159"/>
      <c r="KLN19" s="158"/>
      <c r="KLU19" s="159"/>
      <c r="KLX19" s="158"/>
      <c r="KME19" s="159"/>
      <c r="KMH19" s="158"/>
      <c r="KMO19" s="159"/>
      <c r="KMR19" s="158"/>
      <c r="KMY19" s="159"/>
      <c r="KNB19" s="158"/>
      <c r="KNI19" s="159"/>
      <c r="KNL19" s="158"/>
      <c r="KNS19" s="159"/>
      <c r="KNV19" s="158"/>
      <c r="KOC19" s="159"/>
      <c r="KOF19" s="158"/>
      <c r="KOM19" s="159"/>
      <c r="KOP19" s="158"/>
      <c r="KOW19" s="159"/>
      <c r="KOZ19" s="158"/>
      <c r="KPG19" s="159"/>
      <c r="KPJ19" s="158"/>
      <c r="KPQ19" s="159"/>
      <c r="KPT19" s="158"/>
      <c r="KQA19" s="159"/>
      <c r="KQD19" s="158"/>
      <c r="KQK19" s="159"/>
      <c r="KQN19" s="158"/>
      <c r="KQU19" s="159"/>
      <c r="KQX19" s="158"/>
      <c r="KRE19" s="159"/>
      <c r="KRH19" s="158"/>
      <c r="KRO19" s="159"/>
      <c r="KRR19" s="158"/>
      <c r="KRY19" s="159"/>
      <c r="KSB19" s="158"/>
      <c r="KSI19" s="159"/>
      <c r="KSL19" s="158"/>
      <c r="KSS19" s="159"/>
      <c r="KSV19" s="158"/>
      <c r="KTC19" s="159"/>
      <c r="KTF19" s="158"/>
      <c r="KTM19" s="159"/>
      <c r="KTP19" s="158"/>
      <c r="KTW19" s="159"/>
      <c r="KTZ19" s="158"/>
      <c r="KUG19" s="159"/>
      <c r="KUJ19" s="158"/>
      <c r="KUQ19" s="159"/>
      <c r="KUT19" s="158"/>
      <c r="KVA19" s="159"/>
      <c r="KVD19" s="158"/>
      <c r="KVK19" s="159"/>
      <c r="KVN19" s="158"/>
      <c r="KVU19" s="159"/>
      <c r="KVX19" s="158"/>
      <c r="KWE19" s="159"/>
      <c r="KWH19" s="158"/>
      <c r="KWO19" s="159"/>
      <c r="KWR19" s="158"/>
      <c r="KWY19" s="159"/>
      <c r="KXB19" s="158"/>
      <c r="KXI19" s="159"/>
      <c r="KXL19" s="158"/>
      <c r="KXS19" s="159"/>
      <c r="KXV19" s="158"/>
      <c r="KYC19" s="159"/>
      <c r="KYF19" s="158"/>
      <c r="KYM19" s="159"/>
      <c r="KYP19" s="158"/>
      <c r="KYW19" s="159"/>
      <c r="KYZ19" s="158"/>
      <c r="KZG19" s="159"/>
      <c r="KZJ19" s="158"/>
      <c r="KZQ19" s="159"/>
      <c r="KZT19" s="158"/>
      <c r="LAA19" s="159"/>
      <c r="LAD19" s="158"/>
      <c r="LAK19" s="159"/>
      <c r="LAN19" s="158"/>
      <c r="LAU19" s="159"/>
      <c r="LAX19" s="158"/>
      <c r="LBE19" s="159"/>
      <c r="LBH19" s="158"/>
      <c r="LBO19" s="159"/>
      <c r="LBR19" s="158"/>
      <c r="LBY19" s="159"/>
      <c r="LCB19" s="158"/>
      <c r="LCI19" s="159"/>
      <c r="LCL19" s="158"/>
      <c r="LCS19" s="159"/>
      <c r="LCV19" s="158"/>
      <c r="LDC19" s="159"/>
      <c r="LDF19" s="158"/>
      <c r="LDM19" s="159"/>
      <c r="LDP19" s="158"/>
      <c r="LDW19" s="159"/>
      <c r="LDZ19" s="158"/>
      <c r="LEG19" s="159"/>
      <c r="LEJ19" s="158"/>
      <c r="LEQ19" s="159"/>
      <c r="LET19" s="158"/>
      <c r="LFA19" s="159"/>
      <c r="LFD19" s="158"/>
      <c r="LFK19" s="159"/>
      <c r="LFN19" s="158"/>
      <c r="LFU19" s="159"/>
      <c r="LFX19" s="158"/>
      <c r="LGE19" s="159"/>
      <c r="LGH19" s="158"/>
      <c r="LGO19" s="159"/>
      <c r="LGR19" s="158"/>
      <c r="LGY19" s="159"/>
      <c r="LHB19" s="158"/>
      <c r="LHI19" s="159"/>
      <c r="LHL19" s="158"/>
      <c r="LHS19" s="159"/>
      <c r="LHV19" s="158"/>
      <c r="LIC19" s="159"/>
      <c r="LIF19" s="158"/>
      <c r="LIM19" s="159"/>
      <c r="LIP19" s="158"/>
      <c r="LIW19" s="159"/>
      <c r="LIZ19" s="158"/>
      <c r="LJG19" s="159"/>
      <c r="LJJ19" s="158"/>
      <c r="LJQ19" s="159"/>
      <c r="LJT19" s="158"/>
      <c r="LKA19" s="159"/>
      <c r="LKD19" s="158"/>
      <c r="LKK19" s="159"/>
      <c r="LKN19" s="158"/>
      <c r="LKU19" s="159"/>
      <c r="LKX19" s="158"/>
      <c r="LLE19" s="159"/>
      <c r="LLH19" s="158"/>
      <c r="LLO19" s="159"/>
      <c r="LLR19" s="158"/>
      <c r="LLY19" s="159"/>
      <c r="LMB19" s="158"/>
      <c r="LMI19" s="159"/>
      <c r="LML19" s="158"/>
      <c r="LMS19" s="159"/>
      <c r="LMV19" s="158"/>
      <c r="LNC19" s="159"/>
      <c r="LNF19" s="158"/>
      <c r="LNM19" s="159"/>
      <c r="LNP19" s="158"/>
      <c r="LNW19" s="159"/>
      <c r="LNZ19" s="158"/>
      <c r="LOG19" s="159"/>
      <c r="LOJ19" s="158"/>
      <c r="LOQ19" s="159"/>
      <c r="LOT19" s="158"/>
      <c r="LPA19" s="159"/>
      <c r="LPD19" s="158"/>
      <c r="LPK19" s="159"/>
      <c r="LPN19" s="158"/>
      <c r="LPU19" s="159"/>
      <c r="LPX19" s="158"/>
      <c r="LQE19" s="159"/>
      <c r="LQH19" s="158"/>
      <c r="LQO19" s="159"/>
      <c r="LQR19" s="158"/>
      <c r="LQY19" s="159"/>
      <c r="LRB19" s="158"/>
      <c r="LRI19" s="159"/>
      <c r="LRL19" s="158"/>
      <c r="LRS19" s="159"/>
      <c r="LRV19" s="158"/>
      <c r="LSC19" s="159"/>
      <c r="LSF19" s="158"/>
      <c r="LSM19" s="159"/>
      <c r="LSP19" s="158"/>
      <c r="LSW19" s="159"/>
      <c r="LSZ19" s="158"/>
      <c r="LTG19" s="159"/>
      <c r="LTJ19" s="158"/>
      <c r="LTQ19" s="159"/>
      <c r="LTT19" s="158"/>
      <c r="LUA19" s="159"/>
      <c r="LUD19" s="158"/>
      <c r="LUK19" s="159"/>
      <c r="LUN19" s="158"/>
      <c r="LUU19" s="159"/>
      <c r="LUX19" s="158"/>
      <c r="LVE19" s="159"/>
      <c r="LVH19" s="158"/>
      <c r="LVO19" s="159"/>
      <c r="LVR19" s="158"/>
      <c r="LVY19" s="159"/>
      <c r="LWB19" s="158"/>
      <c r="LWI19" s="159"/>
      <c r="LWL19" s="158"/>
      <c r="LWS19" s="159"/>
      <c r="LWV19" s="158"/>
      <c r="LXC19" s="159"/>
      <c r="LXF19" s="158"/>
      <c r="LXM19" s="159"/>
      <c r="LXP19" s="158"/>
      <c r="LXW19" s="159"/>
      <c r="LXZ19" s="158"/>
      <c r="LYG19" s="159"/>
      <c r="LYJ19" s="158"/>
      <c r="LYQ19" s="159"/>
      <c r="LYT19" s="158"/>
      <c r="LZA19" s="159"/>
      <c r="LZD19" s="158"/>
      <c r="LZK19" s="159"/>
      <c r="LZN19" s="158"/>
      <c r="LZU19" s="159"/>
      <c r="LZX19" s="158"/>
      <c r="MAE19" s="159"/>
      <c r="MAH19" s="158"/>
      <c r="MAO19" s="159"/>
      <c r="MAR19" s="158"/>
      <c r="MAY19" s="159"/>
      <c r="MBB19" s="158"/>
      <c r="MBI19" s="159"/>
      <c r="MBL19" s="158"/>
      <c r="MBS19" s="159"/>
      <c r="MBV19" s="158"/>
      <c r="MCC19" s="159"/>
      <c r="MCF19" s="158"/>
      <c r="MCM19" s="159"/>
      <c r="MCP19" s="158"/>
      <c r="MCW19" s="159"/>
      <c r="MCZ19" s="158"/>
      <c r="MDG19" s="159"/>
      <c r="MDJ19" s="158"/>
      <c r="MDQ19" s="159"/>
      <c r="MDT19" s="158"/>
      <c r="MEA19" s="159"/>
      <c r="MED19" s="158"/>
      <c r="MEK19" s="159"/>
      <c r="MEN19" s="158"/>
      <c r="MEU19" s="159"/>
      <c r="MEX19" s="158"/>
      <c r="MFE19" s="159"/>
      <c r="MFH19" s="158"/>
      <c r="MFO19" s="159"/>
      <c r="MFR19" s="158"/>
      <c r="MFY19" s="159"/>
      <c r="MGB19" s="158"/>
      <c r="MGI19" s="159"/>
      <c r="MGL19" s="158"/>
      <c r="MGS19" s="159"/>
      <c r="MGV19" s="158"/>
      <c r="MHC19" s="159"/>
      <c r="MHF19" s="158"/>
      <c r="MHM19" s="159"/>
      <c r="MHP19" s="158"/>
      <c r="MHW19" s="159"/>
      <c r="MHZ19" s="158"/>
      <c r="MIG19" s="159"/>
      <c r="MIJ19" s="158"/>
      <c r="MIQ19" s="159"/>
      <c r="MIT19" s="158"/>
      <c r="MJA19" s="159"/>
      <c r="MJD19" s="158"/>
      <c r="MJK19" s="159"/>
      <c r="MJN19" s="158"/>
      <c r="MJU19" s="159"/>
      <c r="MJX19" s="158"/>
      <c r="MKE19" s="159"/>
      <c r="MKH19" s="158"/>
      <c r="MKO19" s="159"/>
      <c r="MKR19" s="158"/>
      <c r="MKY19" s="159"/>
      <c r="MLB19" s="158"/>
      <c r="MLI19" s="159"/>
      <c r="MLL19" s="158"/>
      <c r="MLS19" s="159"/>
      <c r="MLV19" s="158"/>
      <c r="MMC19" s="159"/>
      <c r="MMF19" s="158"/>
      <c r="MMM19" s="159"/>
      <c r="MMP19" s="158"/>
      <c r="MMW19" s="159"/>
      <c r="MMZ19" s="158"/>
      <c r="MNG19" s="159"/>
      <c r="MNJ19" s="158"/>
      <c r="MNQ19" s="159"/>
      <c r="MNT19" s="158"/>
      <c r="MOA19" s="159"/>
      <c r="MOD19" s="158"/>
      <c r="MOK19" s="159"/>
      <c r="MON19" s="158"/>
      <c r="MOU19" s="159"/>
      <c r="MOX19" s="158"/>
      <c r="MPE19" s="159"/>
      <c r="MPH19" s="158"/>
      <c r="MPO19" s="159"/>
      <c r="MPR19" s="158"/>
      <c r="MPY19" s="159"/>
      <c r="MQB19" s="158"/>
      <c r="MQI19" s="159"/>
      <c r="MQL19" s="158"/>
      <c r="MQS19" s="159"/>
      <c r="MQV19" s="158"/>
      <c r="MRC19" s="159"/>
      <c r="MRF19" s="158"/>
      <c r="MRM19" s="159"/>
      <c r="MRP19" s="158"/>
      <c r="MRW19" s="159"/>
      <c r="MRZ19" s="158"/>
      <c r="MSG19" s="159"/>
      <c r="MSJ19" s="158"/>
      <c r="MSQ19" s="159"/>
      <c r="MST19" s="158"/>
      <c r="MTA19" s="159"/>
      <c r="MTD19" s="158"/>
      <c r="MTK19" s="159"/>
      <c r="MTN19" s="158"/>
      <c r="MTU19" s="159"/>
      <c r="MTX19" s="158"/>
      <c r="MUE19" s="159"/>
      <c r="MUH19" s="158"/>
      <c r="MUO19" s="159"/>
      <c r="MUR19" s="158"/>
      <c r="MUY19" s="159"/>
      <c r="MVB19" s="158"/>
      <c r="MVI19" s="159"/>
      <c r="MVL19" s="158"/>
      <c r="MVS19" s="159"/>
      <c r="MVV19" s="158"/>
      <c r="MWC19" s="159"/>
      <c r="MWF19" s="158"/>
      <c r="MWM19" s="159"/>
      <c r="MWP19" s="158"/>
      <c r="MWW19" s="159"/>
      <c r="MWZ19" s="158"/>
      <c r="MXG19" s="159"/>
      <c r="MXJ19" s="158"/>
      <c r="MXQ19" s="159"/>
      <c r="MXT19" s="158"/>
      <c r="MYA19" s="159"/>
      <c r="MYD19" s="158"/>
      <c r="MYK19" s="159"/>
      <c r="MYN19" s="158"/>
      <c r="MYU19" s="159"/>
      <c r="MYX19" s="158"/>
      <c r="MZE19" s="159"/>
      <c r="MZH19" s="158"/>
      <c r="MZO19" s="159"/>
      <c r="MZR19" s="158"/>
      <c r="MZY19" s="159"/>
      <c r="NAB19" s="158"/>
      <c r="NAI19" s="159"/>
      <c r="NAL19" s="158"/>
      <c r="NAS19" s="159"/>
      <c r="NAV19" s="158"/>
      <c r="NBC19" s="159"/>
      <c r="NBF19" s="158"/>
      <c r="NBM19" s="159"/>
      <c r="NBP19" s="158"/>
      <c r="NBW19" s="159"/>
      <c r="NBZ19" s="158"/>
      <c r="NCG19" s="159"/>
      <c r="NCJ19" s="158"/>
      <c r="NCQ19" s="159"/>
      <c r="NCT19" s="158"/>
      <c r="NDA19" s="159"/>
      <c r="NDD19" s="158"/>
      <c r="NDK19" s="159"/>
      <c r="NDN19" s="158"/>
      <c r="NDU19" s="159"/>
      <c r="NDX19" s="158"/>
      <c r="NEE19" s="159"/>
      <c r="NEH19" s="158"/>
      <c r="NEO19" s="159"/>
      <c r="NER19" s="158"/>
      <c r="NEY19" s="159"/>
      <c r="NFB19" s="158"/>
      <c r="NFI19" s="159"/>
      <c r="NFL19" s="158"/>
      <c r="NFS19" s="159"/>
      <c r="NFV19" s="158"/>
      <c r="NGC19" s="159"/>
      <c r="NGF19" s="158"/>
      <c r="NGM19" s="159"/>
      <c r="NGP19" s="158"/>
      <c r="NGW19" s="159"/>
      <c r="NGZ19" s="158"/>
      <c r="NHG19" s="159"/>
      <c r="NHJ19" s="158"/>
      <c r="NHQ19" s="159"/>
      <c r="NHT19" s="158"/>
      <c r="NIA19" s="159"/>
      <c r="NID19" s="158"/>
      <c r="NIK19" s="159"/>
      <c r="NIN19" s="158"/>
      <c r="NIU19" s="159"/>
      <c r="NIX19" s="158"/>
      <c r="NJE19" s="159"/>
      <c r="NJH19" s="158"/>
      <c r="NJO19" s="159"/>
      <c r="NJR19" s="158"/>
      <c r="NJY19" s="159"/>
      <c r="NKB19" s="158"/>
      <c r="NKI19" s="159"/>
      <c r="NKL19" s="158"/>
      <c r="NKS19" s="159"/>
      <c r="NKV19" s="158"/>
      <c r="NLC19" s="159"/>
      <c r="NLF19" s="158"/>
      <c r="NLM19" s="159"/>
      <c r="NLP19" s="158"/>
      <c r="NLW19" s="159"/>
      <c r="NLZ19" s="158"/>
      <c r="NMG19" s="159"/>
      <c r="NMJ19" s="158"/>
      <c r="NMQ19" s="159"/>
      <c r="NMT19" s="158"/>
      <c r="NNA19" s="159"/>
      <c r="NND19" s="158"/>
      <c r="NNK19" s="159"/>
      <c r="NNN19" s="158"/>
      <c r="NNU19" s="159"/>
      <c r="NNX19" s="158"/>
      <c r="NOE19" s="159"/>
      <c r="NOH19" s="158"/>
      <c r="NOO19" s="159"/>
      <c r="NOR19" s="158"/>
      <c r="NOY19" s="159"/>
      <c r="NPB19" s="158"/>
      <c r="NPI19" s="159"/>
      <c r="NPL19" s="158"/>
      <c r="NPS19" s="159"/>
      <c r="NPV19" s="158"/>
      <c r="NQC19" s="159"/>
      <c r="NQF19" s="158"/>
      <c r="NQM19" s="159"/>
      <c r="NQP19" s="158"/>
      <c r="NQW19" s="159"/>
      <c r="NQZ19" s="158"/>
      <c r="NRG19" s="159"/>
      <c r="NRJ19" s="158"/>
      <c r="NRQ19" s="159"/>
      <c r="NRT19" s="158"/>
      <c r="NSA19" s="159"/>
      <c r="NSD19" s="158"/>
      <c r="NSK19" s="159"/>
      <c r="NSN19" s="158"/>
      <c r="NSU19" s="159"/>
      <c r="NSX19" s="158"/>
      <c r="NTE19" s="159"/>
      <c r="NTH19" s="158"/>
      <c r="NTO19" s="159"/>
      <c r="NTR19" s="158"/>
      <c r="NTY19" s="159"/>
      <c r="NUB19" s="158"/>
      <c r="NUI19" s="159"/>
      <c r="NUL19" s="158"/>
      <c r="NUS19" s="159"/>
      <c r="NUV19" s="158"/>
      <c r="NVC19" s="159"/>
      <c r="NVF19" s="158"/>
      <c r="NVM19" s="159"/>
      <c r="NVP19" s="158"/>
      <c r="NVW19" s="159"/>
      <c r="NVZ19" s="158"/>
      <c r="NWG19" s="159"/>
      <c r="NWJ19" s="158"/>
      <c r="NWQ19" s="159"/>
      <c r="NWT19" s="158"/>
      <c r="NXA19" s="159"/>
      <c r="NXD19" s="158"/>
      <c r="NXK19" s="159"/>
      <c r="NXN19" s="158"/>
      <c r="NXU19" s="159"/>
      <c r="NXX19" s="158"/>
      <c r="NYE19" s="159"/>
      <c r="NYH19" s="158"/>
      <c r="NYO19" s="159"/>
      <c r="NYR19" s="158"/>
      <c r="NYY19" s="159"/>
      <c r="NZB19" s="158"/>
      <c r="NZI19" s="159"/>
      <c r="NZL19" s="158"/>
      <c r="NZS19" s="159"/>
      <c r="NZV19" s="158"/>
      <c r="OAC19" s="159"/>
      <c r="OAF19" s="158"/>
      <c r="OAM19" s="159"/>
      <c r="OAP19" s="158"/>
      <c r="OAW19" s="159"/>
      <c r="OAZ19" s="158"/>
      <c r="OBG19" s="159"/>
      <c r="OBJ19" s="158"/>
      <c r="OBQ19" s="159"/>
      <c r="OBT19" s="158"/>
      <c r="OCA19" s="159"/>
      <c r="OCD19" s="158"/>
      <c r="OCK19" s="159"/>
      <c r="OCN19" s="158"/>
      <c r="OCU19" s="159"/>
      <c r="OCX19" s="158"/>
      <c r="ODE19" s="159"/>
      <c r="ODH19" s="158"/>
      <c r="ODO19" s="159"/>
      <c r="ODR19" s="158"/>
      <c r="ODY19" s="159"/>
      <c r="OEB19" s="158"/>
      <c r="OEI19" s="159"/>
      <c r="OEL19" s="158"/>
      <c r="OES19" s="159"/>
      <c r="OEV19" s="158"/>
      <c r="OFC19" s="159"/>
      <c r="OFF19" s="158"/>
      <c r="OFM19" s="159"/>
      <c r="OFP19" s="158"/>
      <c r="OFW19" s="159"/>
      <c r="OFZ19" s="158"/>
      <c r="OGG19" s="159"/>
      <c r="OGJ19" s="158"/>
      <c r="OGQ19" s="159"/>
      <c r="OGT19" s="158"/>
      <c r="OHA19" s="159"/>
      <c r="OHD19" s="158"/>
      <c r="OHK19" s="159"/>
      <c r="OHN19" s="158"/>
      <c r="OHU19" s="159"/>
      <c r="OHX19" s="158"/>
      <c r="OIE19" s="159"/>
      <c r="OIH19" s="158"/>
      <c r="OIO19" s="159"/>
      <c r="OIR19" s="158"/>
      <c r="OIY19" s="159"/>
      <c r="OJB19" s="158"/>
      <c r="OJI19" s="159"/>
      <c r="OJL19" s="158"/>
      <c r="OJS19" s="159"/>
      <c r="OJV19" s="158"/>
      <c r="OKC19" s="159"/>
      <c r="OKF19" s="158"/>
      <c r="OKM19" s="159"/>
      <c r="OKP19" s="158"/>
      <c r="OKW19" s="159"/>
      <c r="OKZ19" s="158"/>
      <c r="OLG19" s="159"/>
      <c r="OLJ19" s="158"/>
      <c r="OLQ19" s="159"/>
      <c r="OLT19" s="158"/>
      <c r="OMA19" s="159"/>
      <c r="OMD19" s="158"/>
      <c r="OMK19" s="159"/>
      <c r="OMN19" s="158"/>
      <c r="OMU19" s="159"/>
      <c r="OMX19" s="158"/>
      <c r="ONE19" s="159"/>
      <c r="ONH19" s="158"/>
      <c r="ONO19" s="159"/>
      <c r="ONR19" s="158"/>
      <c r="ONY19" s="159"/>
      <c r="OOB19" s="158"/>
      <c r="OOI19" s="159"/>
      <c r="OOL19" s="158"/>
      <c r="OOS19" s="159"/>
      <c r="OOV19" s="158"/>
      <c r="OPC19" s="159"/>
      <c r="OPF19" s="158"/>
      <c r="OPM19" s="159"/>
      <c r="OPP19" s="158"/>
      <c r="OPW19" s="159"/>
      <c r="OPZ19" s="158"/>
      <c r="OQG19" s="159"/>
      <c r="OQJ19" s="158"/>
      <c r="OQQ19" s="159"/>
      <c r="OQT19" s="158"/>
      <c r="ORA19" s="159"/>
      <c r="ORD19" s="158"/>
      <c r="ORK19" s="159"/>
      <c r="ORN19" s="158"/>
      <c r="ORU19" s="159"/>
      <c r="ORX19" s="158"/>
      <c r="OSE19" s="159"/>
      <c r="OSH19" s="158"/>
      <c r="OSO19" s="159"/>
      <c r="OSR19" s="158"/>
      <c r="OSY19" s="159"/>
      <c r="OTB19" s="158"/>
      <c r="OTI19" s="159"/>
      <c r="OTL19" s="158"/>
      <c r="OTS19" s="159"/>
      <c r="OTV19" s="158"/>
      <c r="OUC19" s="159"/>
      <c r="OUF19" s="158"/>
      <c r="OUM19" s="159"/>
      <c r="OUP19" s="158"/>
      <c r="OUW19" s="159"/>
      <c r="OUZ19" s="158"/>
      <c r="OVG19" s="159"/>
      <c r="OVJ19" s="158"/>
      <c r="OVQ19" s="159"/>
      <c r="OVT19" s="158"/>
      <c r="OWA19" s="159"/>
      <c r="OWD19" s="158"/>
      <c r="OWK19" s="159"/>
      <c r="OWN19" s="158"/>
      <c r="OWU19" s="159"/>
      <c r="OWX19" s="158"/>
      <c r="OXE19" s="159"/>
      <c r="OXH19" s="158"/>
      <c r="OXO19" s="159"/>
      <c r="OXR19" s="158"/>
      <c r="OXY19" s="159"/>
      <c r="OYB19" s="158"/>
      <c r="OYI19" s="159"/>
      <c r="OYL19" s="158"/>
      <c r="OYS19" s="159"/>
      <c r="OYV19" s="158"/>
      <c r="OZC19" s="159"/>
      <c r="OZF19" s="158"/>
      <c r="OZM19" s="159"/>
      <c r="OZP19" s="158"/>
      <c r="OZW19" s="159"/>
      <c r="OZZ19" s="158"/>
      <c r="PAG19" s="159"/>
      <c r="PAJ19" s="158"/>
      <c r="PAQ19" s="159"/>
      <c r="PAT19" s="158"/>
      <c r="PBA19" s="159"/>
      <c r="PBD19" s="158"/>
      <c r="PBK19" s="159"/>
      <c r="PBN19" s="158"/>
      <c r="PBU19" s="159"/>
      <c r="PBX19" s="158"/>
      <c r="PCE19" s="159"/>
      <c r="PCH19" s="158"/>
      <c r="PCO19" s="159"/>
      <c r="PCR19" s="158"/>
      <c r="PCY19" s="159"/>
      <c r="PDB19" s="158"/>
      <c r="PDI19" s="159"/>
      <c r="PDL19" s="158"/>
      <c r="PDS19" s="159"/>
      <c r="PDV19" s="158"/>
      <c r="PEC19" s="159"/>
      <c r="PEF19" s="158"/>
      <c r="PEM19" s="159"/>
      <c r="PEP19" s="158"/>
      <c r="PEW19" s="159"/>
      <c r="PEZ19" s="158"/>
      <c r="PFG19" s="159"/>
      <c r="PFJ19" s="158"/>
      <c r="PFQ19" s="159"/>
      <c r="PFT19" s="158"/>
      <c r="PGA19" s="159"/>
      <c r="PGD19" s="158"/>
      <c r="PGK19" s="159"/>
      <c r="PGN19" s="158"/>
      <c r="PGU19" s="159"/>
      <c r="PGX19" s="158"/>
      <c r="PHE19" s="159"/>
      <c r="PHH19" s="158"/>
      <c r="PHO19" s="159"/>
      <c r="PHR19" s="158"/>
      <c r="PHY19" s="159"/>
      <c r="PIB19" s="158"/>
      <c r="PII19" s="159"/>
      <c r="PIL19" s="158"/>
      <c r="PIS19" s="159"/>
      <c r="PIV19" s="158"/>
      <c r="PJC19" s="159"/>
      <c r="PJF19" s="158"/>
      <c r="PJM19" s="159"/>
      <c r="PJP19" s="158"/>
      <c r="PJW19" s="159"/>
      <c r="PJZ19" s="158"/>
      <c r="PKG19" s="159"/>
      <c r="PKJ19" s="158"/>
      <c r="PKQ19" s="159"/>
      <c r="PKT19" s="158"/>
      <c r="PLA19" s="159"/>
      <c r="PLD19" s="158"/>
      <c r="PLK19" s="159"/>
      <c r="PLN19" s="158"/>
      <c r="PLU19" s="159"/>
      <c r="PLX19" s="158"/>
      <c r="PME19" s="159"/>
      <c r="PMH19" s="158"/>
      <c r="PMO19" s="159"/>
      <c r="PMR19" s="158"/>
      <c r="PMY19" s="159"/>
      <c r="PNB19" s="158"/>
      <c r="PNI19" s="159"/>
      <c r="PNL19" s="158"/>
      <c r="PNS19" s="159"/>
      <c r="PNV19" s="158"/>
      <c r="POC19" s="159"/>
      <c r="POF19" s="158"/>
      <c r="POM19" s="159"/>
      <c r="POP19" s="158"/>
      <c r="POW19" s="159"/>
      <c r="POZ19" s="158"/>
      <c r="PPG19" s="159"/>
      <c r="PPJ19" s="158"/>
      <c r="PPQ19" s="159"/>
      <c r="PPT19" s="158"/>
      <c r="PQA19" s="159"/>
      <c r="PQD19" s="158"/>
      <c r="PQK19" s="159"/>
      <c r="PQN19" s="158"/>
      <c r="PQU19" s="159"/>
      <c r="PQX19" s="158"/>
      <c r="PRE19" s="159"/>
      <c r="PRH19" s="158"/>
      <c r="PRO19" s="159"/>
      <c r="PRR19" s="158"/>
      <c r="PRY19" s="159"/>
      <c r="PSB19" s="158"/>
      <c r="PSI19" s="159"/>
      <c r="PSL19" s="158"/>
      <c r="PSS19" s="159"/>
      <c r="PSV19" s="158"/>
      <c r="PTC19" s="159"/>
      <c r="PTF19" s="158"/>
      <c r="PTM19" s="159"/>
      <c r="PTP19" s="158"/>
      <c r="PTW19" s="159"/>
      <c r="PTZ19" s="158"/>
      <c r="PUG19" s="159"/>
      <c r="PUJ19" s="158"/>
      <c r="PUQ19" s="159"/>
      <c r="PUT19" s="158"/>
      <c r="PVA19" s="159"/>
      <c r="PVD19" s="158"/>
      <c r="PVK19" s="159"/>
      <c r="PVN19" s="158"/>
      <c r="PVU19" s="159"/>
      <c r="PVX19" s="158"/>
      <c r="PWE19" s="159"/>
      <c r="PWH19" s="158"/>
      <c r="PWO19" s="159"/>
      <c r="PWR19" s="158"/>
      <c r="PWY19" s="159"/>
      <c r="PXB19" s="158"/>
      <c r="PXI19" s="159"/>
      <c r="PXL19" s="158"/>
      <c r="PXS19" s="159"/>
      <c r="PXV19" s="158"/>
      <c r="PYC19" s="159"/>
      <c r="PYF19" s="158"/>
      <c r="PYM19" s="159"/>
      <c r="PYP19" s="158"/>
      <c r="PYW19" s="159"/>
      <c r="PYZ19" s="158"/>
      <c r="PZG19" s="159"/>
      <c r="PZJ19" s="158"/>
      <c r="PZQ19" s="159"/>
      <c r="PZT19" s="158"/>
      <c r="QAA19" s="159"/>
      <c r="QAD19" s="158"/>
      <c r="QAK19" s="159"/>
      <c r="QAN19" s="158"/>
      <c r="QAU19" s="159"/>
      <c r="QAX19" s="158"/>
      <c r="QBE19" s="159"/>
      <c r="QBH19" s="158"/>
      <c r="QBO19" s="159"/>
      <c r="QBR19" s="158"/>
      <c r="QBY19" s="159"/>
      <c r="QCB19" s="158"/>
      <c r="QCI19" s="159"/>
      <c r="QCL19" s="158"/>
      <c r="QCS19" s="159"/>
      <c r="QCV19" s="158"/>
      <c r="QDC19" s="159"/>
      <c r="QDF19" s="158"/>
      <c r="QDM19" s="159"/>
      <c r="QDP19" s="158"/>
      <c r="QDW19" s="159"/>
      <c r="QDZ19" s="158"/>
      <c r="QEG19" s="159"/>
      <c r="QEJ19" s="158"/>
      <c r="QEQ19" s="159"/>
      <c r="QET19" s="158"/>
      <c r="QFA19" s="159"/>
      <c r="QFD19" s="158"/>
      <c r="QFK19" s="159"/>
      <c r="QFN19" s="158"/>
      <c r="QFU19" s="159"/>
      <c r="QFX19" s="158"/>
      <c r="QGE19" s="159"/>
      <c r="QGH19" s="158"/>
      <c r="QGO19" s="159"/>
      <c r="QGR19" s="158"/>
      <c r="QGY19" s="159"/>
      <c r="QHB19" s="158"/>
      <c r="QHI19" s="159"/>
      <c r="QHL19" s="158"/>
      <c r="QHS19" s="159"/>
      <c r="QHV19" s="158"/>
      <c r="QIC19" s="159"/>
      <c r="QIF19" s="158"/>
      <c r="QIM19" s="159"/>
      <c r="QIP19" s="158"/>
      <c r="QIW19" s="159"/>
      <c r="QIZ19" s="158"/>
      <c r="QJG19" s="159"/>
      <c r="QJJ19" s="158"/>
      <c r="QJQ19" s="159"/>
      <c r="QJT19" s="158"/>
      <c r="QKA19" s="159"/>
      <c r="QKD19" s="158"/>
      <c r="QKK19" s="159"/>
      <c r="QKN19" s="158"/>
      <c r="QKU19" s="159"/>
      <c r="QKX19" s="158"/>
      <c r="QLE19" s="159"/>
      <c r="QLH19" s="158"/>
      <c r="QLO19" s="159"/>
      <c r="QLR19" s="158"/>
      <c r="QLY19" s="159"/>
      <c r="QMB19" s="158"/>
      <c r="QMI19" s="159"/>
      <c r="QML19" s="158"/>
      <c r="QMS19" s="159"/>
      <c r="QMV19" s="158"/>
      <c r="QNC19" s="159"/>
      <c r="QNF19" s="158"/>
      <c r="QNM19" s="159"/>
      <c r="QNP19" s="158"/>
      <c r="QNW19" s="159"/>
      <c r="QNZ19" s="158"/>
      <c r="QOG19" s="159"/>
      <c r="QOJ19" s="158"/>
      <c r="QOQ19" s="159"/>
      <c r="QOT19" s="158"/>
      <c r="QPA19" s="159"/>
      <c r="QPD19" s="158"/>
      <c r="QPK19" s="159"/>
      <c r="QPN19" s="158"/>
      <c r="QPU19" s="159"/>
      <c r="QPX19" s="158"/>
      <c r="QQE19" s="159"/>
      <c r="QQH19" s="158"/>
      <c r="QQO19" s="159"/>
      <c r="QQR19" s="158"/>
      <c r="QQY19" s="159"/>
      <c r="QRB19" s="158"/>
      <c r="QRI19" s="159"/>
      <c r="QRL19" s="158"/>
      <c r="QRS19" s="159"/>
      <c r="QRV19" s="158"/>
      <c r="QSC19" s="159"/>
      <c r="QSF19" s="158"/>
      <c r="QSM19" s="159"/>
      <c r="QSP19" s="158"/>
      <c r="QSW19" s="159"/>
      <c r="QSZ19" s="158"/>
      <c r="QTG19" s="159"/>
      <c r="QTJ19" s="158"/>
      <c r="QTQ19" s="159"/>
      <c r="QTT19" s="158"/>
      <c r="QUA19" s="159"/>
      <c r="QUD19" s="158"/>
      <c r="QUK19" s="159"/>
      <c r="QUN19" s="158"/>
      <c r="QUU19" s="159"/>
      <c r="QUX19" s="158"/>
      <c r="QVE19" s="159"/>
      <c r="QVH19" s="158"/>
      <c r="QVO19" s="159"/>
      <c r="QVR19" s="158"/>
      <c r="QVY19" s="159"/>
      <c r="QWB19" s="158"/>
      <c r="QWI19" s="159"/>
      <c r="QWL19" s="158"/>
      <c r="QWS19" s="159"/>
      <c r="QWV19" s="158"/>
      <c r="QXC19" s="159"/>
      <c r="QXF19" s="158"/>
      <c r="QXM19" s="159"/>
      <c r="QXP19" s="158"/>
      <c r="QXW19" s="159"/>
      <c r="QXZ19" s="158"/>
      <c r="QYG19" s="159"/>
      <c r="QYJ19" s="158"/>
      <c r="QYQ19" s="159"/>
      <c r="QYT19" s="158"/>
      <c r="QZA19" s="159"/>
      <c r="QZD19" s="158"/>
      <c r="QZK19" s="159"/>
      <c r="QZN19" s="158"/>
      <c r="QZU19" s="159"/>
      <c r="QZX19" s="158"/>
      <c r="RAE19" s="159"/>
      <c r="RAH19" s="158"/>
      <c r="RAO19" s="159"/>
      <c r="RAR19" s="158"/>
      <c r="RAY19" s="159"/>
      <c r="RBB19" s="158"/>
      <c r="RBI19" s="159"/>
      <c r="RBL19" s="158"/>
      <c r="RBS19" s="159"/>
      <c r="RBV19" s="158"/>
      <c r="RCC19" s="159"/>
      <c r="RCF19" s="158"/>
      <c r="RCM19" s="159"/>
      <c r="RCP19" s="158"/>
      <c r="RCW19" s="159"/>
      <c r="RCZ19" s="158"/>
      <c r="RDG19" s="159"/>
      <c r="RDJ19" s="158"/>
      <c r="RDQ19" s="159"/>
      <c r="RDT19" s="158"/>
      <c r="REA19" s="159"/>
      <c r="RED19" s="158"/>
      <c r="REK19" s="159"/>
      <c r="REN19" s="158"/>
      <c r="REU19" s="159"/>
      <c r="REX19" s="158"/>
      <c r="RFE19" s="159"/>
      <c r="RFH19" s="158"/>
      <c r="RFO19" s="159"/>
      <c r="RFR19" s="158"/>
      <c r="RFY19" s="159"/>
      <c r="RGB19" s="158"/>
      <c r="RGI19" s="159"/>
      <c r="RGL19" s="158"/>
      <c r="RGS19" s="159"/>
      <c r="RGV19" s="158"/>
      <c r="RHC19" s="159"/>
      <c r="RHF19" s="158"/>
      <c r="RHM19" s="159"/>
      <c r="RHP19" s="158"/>
      <c r="RHW19" s="159"/>
      <c r="RHZ19" s="158"/>
      <c r="RIG19" s="159"/>
      <c r="RIJ19" s="158"/>
      <c r="RIQ19" s="159"/>
      <c r="RIT19" s="158"/>
      <c r="RJA19" s="159"/>
      <c r="RJD19" s="158"/>
      <c r="RJK19" s="159"/>
      <c r="RJN19" s="158"/>
      <c r="RJU19" s="159"/>
      <c r="RJX19" s="158"/>
      <c r="RKE19" s="159"/>
      <c r="RKH19" s="158"/>
      <c r="RKO19" s="159"/>
      <c r="RKR19" s="158"/>
      <c r="RKY19" s="159"/>
      <c r="RLB19" s="158"/>
      <c r="RLI19" s="159"/>
      <c r="RLL19" s="158"/>
      <c r="RLS19" s="159"/>
      <c r="RLV19" s="158"/>
      <c r="RMC19" s="159"/>
      <c r="RMF19" s="158"/>
      <c r="RMM19" s="159"/>
      <c r="RMP19" s="158"/>
      <c r="RMW19" s="159"/>
      <c r="RMZ19" s="158"/>
      <c r="RNG19" s="159"/>
      <c r="RNJ19" s="158"/>
      <c r="RNQ19" s="159"/>
      <c r="RNT19" s="158"/>
      <c r="ROA19" s="159"/>
      <c r="ROD19" s="158"/>
      <c r="ROK19" s="159"/>
      <c r="RON19" s="158"/>
      <c r="ROU19" s="159"/>
      <c r="ROX19" s="158"/>
      <c r="RPE19" s="159"/>
      <c r="RPH19" s="158"/>
      <c r="RPO19" s="159"/>
      <c r="RPR19" s="158"/>
      <c r="RPY19" s="159"/>
      <c r="RQB19" s="158"/>
      <c r="RQI19" s="159"/>
      <c r="RQL19" s="158"/>
      <c r="RQS19" s="159"/>
      <c r="RQV19" s="158"/>
      <c r="RRC19" s="159"/>
      <c r="RRF19" s="158"/>
      <c r="RRM19" s="159"/>
      <c r="RRP19" s="158"/>
      <c r="RRW19" s="159"/>
      <c r="RRZ19" s="158"/>
      <c r="RSG19" s="159"/>
      <c r="RSJ19" s="158"/>
      <c r="RSQ19" s="159"/>
      <c r="RST19" s="158"/>
      <c r="RTA19" s="159"/>
      <c r="RTD19" s="158"/>
      <c r="RTK19" s="159"/>
      <c r="RTN19" s="158"/>
      <c r="RTU19" s="159"/>
      <c r="RTX19" s="158"/>
      <c r="RUE19" s="159"/>
      <c r="RUH19" s="158"/>
      <c r="RUO19" s="159"/>
      <c r="RUR19" s="158"/>
      <c r="RUY19" s="159"/>
      <c r="RVB19" s="158"/>
      <c r="RVI19" s="159"/>
      <c r="RVL19" s="158"/>
      <c r="RVS19" s="159"/>
      <c r="RVV19" s="158"/>
      <c r="RWC19" s="159"/>
      <c r="RWF19" s="158"/>
      <c r="RWM19" s="159"/>
      <c r="RWP19" s="158"/>
      <c r="RWW19" s="159"/>
      <c r="RWZ19" s="158"/>
      <c r="RXG19" s="159"/>
      <c r="RXJ19" s="158"/>
      <c r="RXQ19" s="159"/>
      <c r="RXT19" s="158"/>
      <c r="RYA19" s="159"/>
      <c r="RYD19" s="158"/>
      <c r="RYK19" s="159"/>
      <c r="RYN19" s="158"/>
      <c r="RYU19" s="159"/>
      <c r="RYX19" s="158"/>
      <c r="RZE19" s="159"/>
      <c r="RZH19" s="158"/>
      <c r="RZO19" s="159"/>
      <c r="RZR19" s="158"/>
      <c r="RZY19" s="159"/>
      <c r="SAB19" s="158"/>
      <c r="SAI19" s="159"/>
      <c r="SAL19" s="158"/>
      <c r="SAS19" s="159"/>
      <c r="SAV19" s="158"/>
      <c r="SBC19" s="159"/>
      <c r="SBF19" s="158"/>
      <c r="SBM19" s="159"/>
      <c r="SBP19" s="158"/>
      <c r="SBW19" s="159"/>
      <c r="SBZ19" s="158"/>
      <c r="SCG19" s="159"/>
      <c r="SCJ19" s="158"/>
      <c r="SCQ19" s="159"/>
      <c r="SCT19" s="158"/>
      <c r="SDA19" s="159"/>
      <c r="SDD19" s="158"/>
      <c r="SDK19" s="159"/>
      <c r="SDN19" s="158"/>
      <c r="SDU19" s="159"/>
      <c r="SDX19" s="158"/>
      <c r="SEE19" s="159"/>
      <c r="SEH19" s="158"/>
      <c r="SEO19" s="159"/>
      <c r="SER19" s="158"/>
      <c r="SEY19" s="159"/>
      <c r="SFB19" s="158"/>
      <c r="SFI19" s="159"/>
      <c r="SFL19" s="158"/>
      <c r="SFS19" s="159"/>
      <c r="SFV19" s="158"/>
      <c r="SGC19" s="159"/>
      <c r="SGF19" s="158"/>
      <c r="SGM19" s="159"/>
      <c r="SGP19" s="158"/>
      <c r="SGW19" s="159"/>
      <c r="SGZ19" s="158"/>
      <c r="SHG19" s="159"/>
      <c r="SHJ19" s="158"/>
      <c r="SHQ19" s="159"/>
      <c r="SHT19" s="158"/>
      <c r="SIA19" s="159"/>
      <c r="SID19" s="158"/>
      <c r="SIK19" s="159"/>
      <c r="SIN19" s="158"/>
      <c r="SIU19" s="159"/>
      <c r="SIX19" s="158"/>
      <c r="SJE19" s="159"/>
      <c r="SJH19" s="158"/>
      <c r="SJO19" s="159"/>
      <c r="SJR19" s="158"/>
      <c r="SJY19" s="159"/>
      <c r="SKB19" s="158"/>
      <c r="SKI19" s="159"/>
      <c r="SKL19" s="158"/>
      <c r="SKS19" s="159"/>
      <c r="SKV19" s="158"/>
      <c r="SLC19" s="159"/>
      <c r="SLF19" s="158"/>
      <c r="SLM19" s="159"/>
      <c r="SLP19" s="158"/>
      <c r="SLW19" s="159"/>
      <c r="SLZ19" s="158"/>
      <c r="SMG19" s="159"/>
      <c r="SMJ19" s="158"/>
      <c r="SMQ19" s="159"/>
      <c r="SMT19" s="158"/>
      <c r="SNA19" s="159"/>
      <c r="SND19" s="158"/>
      <c r="SNK19" s="159"/>
      <c r="SNN19" s="158"/>
      <c r="SNU19" s="159"/>
      <c r="SNX19" s="158"/>
      <c r="SOE19" s="159"/>
      <c r="SOH19" s="158"/>
      <c r="SOO19" s="159"/>
      <c r="SOR19" s="158"/>
      <c r="SOY19" s="159"/>
      <c r="SPB19" s="158"/>
      <c r="SPI19" s="159"/>
      <c r="SPL19" s="158"/>
      <c r="SPS19" s="159"/>
      <c r="SPV19" s="158"/>
      <c r="SQC19" s="159"/>
      <c r="SQF19" s="158"/>
      <c r="SQM19" s="159"/>
      <c r="SQP19" s="158"/>
      <c r="SQW19" s="159"/>
      <c r="SQZ19" s="158"/>
      <c r="SRG19" s="159"/>
      <c r="SRJ19" s="158"/>
      <c r="SRQ19" s="159"/>
      <c r="SRT19" s="158"/>
      <c r="SSA19" s="159"/>
      <c r="SSD19" s="158"/>
      <c r="SSK19" s="159"/>
      <c r="SSN19" s="158"/>
      <c r="SSU19" s="159"/>
      <c r="SSX19" s="158"/>
      <c r="STE19" s="159"/>
      <c r="STH19" s="158"/>
      <c r="STO19" s="159"/>
      <c r="STR19" s="158"/>
      <c r="STY19" s="159"/>
      <c r="SUB19" s="158"/>
      <c r="SUI19" s="159"/>
      <c r="SUL19" s="158"/>
      <c r="SUS19" s="159"/>
      <c r="SUV19" s="158"/>
      <c r="SVC19" s="159"/>
      <c r="SVF19" s="158"/>
      <c r="SVM19" s="159"/>
      <c r="SVP19" s="158"/>
      <c r="SVW19" s="159"/>
      <c r="SVZ19" s="158"/>
      <c r="SWG19" s="159"/>
      <c r="SWJ19" s="158"/>
      <c r="SWQ19" s="159"/>
      <c r="SWT19" s="158"/>
      <c r="SXA19" s="159"/>
      <c r="SXD19" s="158"/>
      <c r="SXK19" s="159"/>
      <c r="SXN19" s="158"/>
      <c r="SXU19" s="159"/>
      <c r="SXX19" s="158"/>
      <c r="SYE19" s="159"/>
      <c r="SYH19" s="158"/>
      <c r="SYO19" s="159"/>
      <c r="SYR19" s="158"/>
      <c r="SYY19" s="159"/>
      <c r="SZB19" s="158"/>
      <c r="SZI19" s="159"/>
      <c r="SZL19" s="158"/>
      <c r="SZS19" s="159"/>
      <c r="SZV19" s="158"/>
      <c r="TAC19" s="159"/>
      <c r="TAF19" s="158"/>
      <c r="TAM19" s="159"/>
      <c r="TAP19" s="158"/>
      <c r="TAW19" s="159"/>
      <c r="TAZ19" s="158"/>
      <c r="TBG19" s="159"/>
      <c r="TBJ19" s="158"/>
      <c r="TBQ19" s="159"/>
      <c r="TBT19" s="158"/>
      <c r="TCA19" s="159"/>
      <c r="TCD19" s="158"/>
      <c r="TCK19" s="159"/>
      <c r="TCN19" s="158"/>
      <c r="TCU19" s="159"/>
      <c r="TCX19" s="158"/>
      <c r="TDE19" s="159"/>
      <c r="TDH19" s="158"/>
      <c r="TDO19" s="159"/>
      <c r="TDR19" s="158"/>
      <c r="TDY19" s="159"/>
      <c r="TEB19" s="158"/>
      <c r="TEI19" s="159"/>
      <c r="TEL19" s="158"/>
      <c r="TES19" s="159"/>
      <c r="TEV19" s="158"/>
      <c r="TFC19" s="159"/>
      <c r="TFF19" s="158"/>
      <c r="TFM19" s="159"/>
      <c r="TFP19" s="158"/>
      <c r="TFW19" s="159"/>
      <c r="TFZ19" s="158"/>
      <c r="TGG19" s="159"/>
      <c r="TGJ19" s="158"/>
      <c r="TGQ19" s="159"/>
      <c r="TGT19" s="158"/>
      <c r="THA19" s="159"/>
      <c r="THD19" s="158"/>
      <c r="THK19" s="159"/>
      <c r="THN19" s="158"/>
      <c r="THU19" s="159"/>
      <c r="THX19" s="158"/>
      <c r="TIE19" s="159"/>
      <c r="TIH19" s="158"/>
      <c r="TIO19" s="159"/>
      <c r="TIR19" s="158"/>
      <c r="TIY19" s="159"/>
      <c r="TJB19" s="158"/>
      <c r="TJI19" s="159"/>
      <c r="TJL19" s="158"/>
      <c r="TJS19" s="159"/>
      <c r="TJV19" s="158"/>
      <c r="TKC19" s="159"/>
      <c r="TKF19" s="158"/>
      <c r="TKM19" s="159"/>
      <c r="TKP19" s="158"/>
      <c r="TKW19" s="159"/>
      <c r="TKZ19" s="158"/>
      <c r="TLG19" s="159"/>
      <c r="TLJ19" s="158"/>
      <c r="TLQ19" s="159"/>
      <c r="TLT19" s="158"/>
      <c r="TMA19" s="159"/>
      <c r="TMD19" s="158"/>
      <c r="TMK19" s="159"/>
      <c r="TMN19" s="158"/>
      <c r="TMU19" s="159"/>
      <c r="TMX19" s="158"/>
      <c r="TNE19" s="159"/>
      <c r="TNH19" s="158"/>
      <c r="TNO19" s="159"/>
      <c r="TNR19" s="158"/>
      <c r="TNY19" s="159"/>
      <c r="TOB19" s="158"/>
      <c r="TOI19" s="159"/>
      <c r="TOL19" s="158"/>
      <c r="TOS19" s="159"/>
      <c r="TOV19" s="158"/>
      <c r="TPC19" s="159"/>
      <c r="TPF19" s="158"/>
      <c r="TPM19" s="159"/>
      <c r="TPP19" s="158"/>
      <c r="TPW19" s="159"/>
      <c r="TPZ19" s="158"/>
      <c r="TQG19" s="159"/>
      <c r="TQJ19" s="158"/>
      <c r="TQQ19" s="159"/>
      <c r="TQT19" s="158"/>
      <c r="TRA19" s="159"/>
      <c r="TRD19" s="158"/>
      <c r="TRK19" s="159"/>
      <c r="TRN19" s="158"/>
      <c r="TRU19" s="159"/>
      <c r="TRX19" s="158"/>
      <c r="TSE19" s="159"/>
      <c r="TSH19" s="158"/>
      <c r="TSO19" s="159"/>
      <c r="TSR19" s="158"/>
      <c r="TSY19" s="159"/>
      <c r="TTB19" s="158"/>
      <c r="TTI19" s="159"/>
      <c r="TTL19" s="158"/>
      <c r="TTS19" s="159"/>
      <c r="TTV19" s="158"/>
      <c r="TUC19" s="159"/>
      <c r="TUF19" s="158"/>
      <c r="TUM19" s="159"/>
      <c r="TUP19" s="158"/>
      <c r="TUW19" s="159"/>
      <c r="TUZ19" s="158"/>
      <c r="TVG19" s="159"/>
      <c r="TVJ19" s="158"/>
      <c r="TVQ19" s="159"/>
      <c r="TVT19" s="158"/>
      <c r="TWA19" s="159"/>
      <c r="TWD19" s="158"/>
      <c r="TWK19" s="159"/>
      <c r="TWN19" s="158"/>
      <c r="TWU19" s="159"/>
      <c r="TWX19" s="158"/>
      <c r="TXE19" s="159"/>
      <c r="TXH19" s="158"/>
      <c r="TXO19" s="159"/>
      <c r="TXR19" s="158"/>
      <c r="TXY19" s="159"/>
      <c r="TYB19" s="158"/>
      <c r="TYI19" s="159"/>
      <c r="TYL19" s="158"/>
      <c r="TYS19" s="159"/>
      <c r="TYV19" s="158"/>
      <c r="TZC19" s="159"/>
      <c r="TZF19" s="158"/>
      <c r="TZM19" s="159"/>
      <c r="TZP19" s="158"/>
      <c r="TZW19" s="159"/>
      <c r="TZZ19" s="158"/>
      <c r="UAG19" s="159"/>
      <c r="UAJ19" s="158"/>
      <c r="UAQ19" s="159"/>
      <c r="UAT19" s="158"/>
      <c r="UBA19" s="159"/>
      <c r="UBD19" s="158"/>
      <c r="UBK19" s="159"/>
      <c r="UBN19" s="158"/>
      <c r="UBU19" s="159"/>
      <c r="UBX19" s="158"/>
      <c r="UCE19" s="159"/>
      <c r="UCH19" s="158"/>
      <c r="UCO19" s="159"/>
      <c r="UCR19" s="158"/>
      <c r="UCY19" s="159"/>
      <c r="UDB19" s="158"/>
      <c r="UDI19" s="159"/>
      <c r="UDL19" s="158"/>
      <c r="UDS19" s="159"/>
      <c r="UDV19" s="158"/>
      <c r="UEC19" s="159"/>
      <c r="UEF19" s="158"/>
      <c r="UEM19" s="159"/>
      <c r="UEP19" s="158"/>
      <c r="UEW19" s="159"/>
      <c r="UEZ19" s="158"/>
      <c r="UFG19" s="159"/>
      <c r="UFJ19" s="158"/>
      <c r="UFQ19" s="159"/>
      <c r="UFT19" s="158"/>
      <c r="UGA19" s="159"/>
      <c r="UGD19" s="158"/>
      <c r="UGK19" s="159"/>
      <c r="UGN19" s="158"/>
      <c r="UGU19" s="159"/>
      <c r="UGX19" s="158"/>
      <c r="UHE19" s="159"/>
      <c r="UHH19" s="158"/>
      <c r="UHO19" s="159"/>
      <c r="UHR19" s="158"/>
      <c r="UHY19" s="159"/>
      <c r="UIB19" s="158"/>
      <c r="UII19" s="159"/>
      <c r="UIL19" s="158"/>
      <c r="UIS19" s="159"/>
      <c r="UIV19" s="158"/>
      <c r="UJC19" s="159"/>
      <c r="UJF19" s="158"/>
      <c r="UJM19" s="159"/>
      <c r="UJP19" s="158"/>
      <c r="UJW19" s="159"/>
      <c r="UJZ19" s="158"/>
      <c r="UKG19" s="159"/>
      <c r="UKJ19" s="158"/>
      <c r="UKQ19" s="159"/>
      <c r="UKT19" s="158"/>
      <c r="ULA19" s="159"/>
      <c r="ULD19" s="158"/>
      <c r="ULK19" s="159"/>
      <c r="ULN19" s="158"/>
      <c r="ULU19" s="159"/>
      <c r="ULX19" s="158"/>
      <c r="UME19" s="159"/>
      <c r="UMH19" s="158"/>
      <c r="UMO19" s="159"/>
      <c r="UMR19" s="158"/>
      <c r="UMY19" s="159"/>
      <c r="UNB19" s="158"/>
      <c r="UNI19" s="159"/>
      <c r="UNL19" s="158"/>
      <c r="UNS19" s="159"/>
      <c r="UNV19" s="158"/>
      <c r="UOC19" s="159"/>
      <c r="UOF19" s="158"/>
      <c r="UOM19" s="159"/>
      <c r="UOP19" s="158"/>
      <c r="UOW19" s="159"/>
      <c r="UOZ19" s="158"/>
      <c r="UPG19" s="159"/>
      <c r="UPJ19" s="158"/>
      <c r="UPQ19" s="159"/>
      <c r="UPT19" s="158"/>
      <c r="UQA19" s="159"/>
      <c r="UQD19" s="158"/>
      <c r="UQK19" s="159"/>
      <c r="UQN19" s="158"/>
      <c r="UQU19" s="159"/>
      <c r="UQX19" s="158"/>
      <c r="URE19" s="159"/>
      <c r="URH19" s="158"/>
      <c r="URO19" s="159"/>
      <c r="URR19" s="158"/>
      <c r="URY19" s="159"/>
      <c r="USB19" s="158"/>
      <c r="USI19" s="159"/>
      <c r="USL19" s="158"/>
      <c r="USS19" s="159"/>
      <c r="USV19" s="158"/>
      <c r="UTC19" s="159"/>
      <c r="UTF19" s="158"/>
      <c r="UTM19" s="159"/>
      <c r="UTP19" s="158"/>
      <c r="UTW19" s="159"/>
      <c r="UTZ19" s="158"/>
      <c r="UUG19" s="159"/>
      <c r="UUJ19" s="158"/>
      <c r="UUQ19" s="159"/>
      <c r="UUT19" s="158"/>
      <c r="UVA19" s="159"/>
      <c r="UVD19" s="158"/>
      <c r="UVK19" s="159"/>
      <c r="UVN19" s="158"/>
      <c r="UVU19" s="159"/>
      <c r="UVX19" s="158"/>
      <c r="UWE19" s="159"/>
      <c r="UWH19" s="158"/>
      <c r="UWO19" s="159"/>
      <c r="UWR19" s="158"/>
      <c r="UWY19" s="159"/>
      <c r="UXB19" s="158"/>
      <c r="UXI19" s="159"/>
      <c r="UXL19" s="158"/>
      <c r="UXS19" s="159"/>
      <c r="UXV19" s="158"/>
      <c r="UYC19" s="159"/>
      <c r="UYF19" s="158"/>
      <c r="UYM19" s="159"/>
      <c r="UYP19" s="158"/>
      <c r="UYW19" s="159"/>
      <c r="UYZ19" s="158"/>
      <c r="UZG19" s="159"/>
      <c r="UZJ19" s="158"/>
      <c r="UZQ19" s="159"/>
      <c r="UZT19" s="158"/>
      <c r="VAA19" s="159"/>
      <c r="VAD19" s="158"/>
      <c r="VAK19" s="159"/>
      <c r="VAN19" s="158"/>
      <c r="VAU19" s="159"/>
      <c r="VAX19" s="158"/>
      <c r="VBE19" s="159"/>
      <c r="VBH19" s="158"/>
      <c r="VBO19" s="159"/>
      <c r="VBR19" s="158"/>
      <c r="VBY19" s="159"/>
      <c r="VCB19" s="158"/>
      <c r="VCI19" s="159"/>
      <c r="VCL19" s="158"/>
      <c r="VCS19" s="159"/>
      <c r="VCV19" s="158"/>
      <c r="VDC19" s="159"/>
      <c r="VDF19" s="158"/>
      <c r="VDM19" s="159"/>
      <c r="VDP19" s="158"/>
      <c r="VDW19" s="159"/>
      <c r="VDZ19" s="158"/>
      <c r="VEG19" s="159"/>
      <c r="VEJ19" s="158"/>
      <c r="VEQ19" s="159"/>
      <c r="VET19" s="158"/>
      <c r="VFA19" s="159"/>
      <c r="VFD19" s="158"/>
      <c r="VFK19" s="159"/>
      <c r="VFN19" s="158"/>
      <c r="VFU19" s="159"/>
      <c r="VFX19" s="158"/>
      <c r="VGE19" s="159"/>
      <c r="VGH19" s="158"/>
      <c r="VGO19" s="159"/>
      <c r="VGR19" s="158"/>
      <c r="VGY19" s="159"/>
      <c r="VHB19" s="158"/>
      <c r="VHI19" s="159"/>
      <c r="VHL19" s="158"/>
      <c r="VHS19" s="159"/>
      <c r="VHV19" s="158"/>
      <c r="VIC19" s="159"/>
      <c r="VIF19" s="158"/>
      <c r="VIM19" s="159"/>
      <c r="VIP19" s="158"/>
      <c r="VIW19" s="159"/>
      <c r="VIZ19" s="158"/>
      <c r="VJG19" s="159"/>
      <c r="VJJ19" s="158"/>
      <c r="VJQ19" s="159"/>
      <c r="VJT19" s="158"/>
      <c r="VKA19" s="159"/>
      <c r="VKD19" s="158"/>
      <c r="VKK19" s="159"/>
      <c r="VKN19" s="158"/>
      <c r="VKU19" s="159"/>
      <c r="VKX19" s="158"/>
      <c r="VLE19" s="159"/>
      <c r="VLH19" s="158"/>
      <c r="VLO19" s="159"/>
      <c r="VLR19" s="158"/>
      <c r="VLY19" s="159"/>
      <c r="VMB19" s="158"/>
      <c r="VMI19" s="159"/>
      <c r="VML19" s="158"/>
      <c r="VMS19" s="159"/>
      <c r="VMV19" s="158"/>
      <c r="VNC19" s="159"/>
      <c r="VNF19" s="158"/>
      <c r="VNM19" s="159"/>
      <c r="VNP19" s="158"/>
      <c r="VNW19" s="159"/>
      <c r="VNZ19" s="158"/>
      <c r="VOG19" s="159"/>
      <c r="VOJ19" s="158"/>
      <c r="VOQ19" s="159"/>
      <c r="VOT19" s="158"/>
      <c r="VPA19" s="159"/>
      <c r="VPD19" s="158"/>
      <c r="VPK19" s="159"/>
      <c r="VPN19" s="158"/>
      <c r="VPU19" s="159"/>
      <c r="VPX19" s="158"/>
      <c r="VQE19" s="159"/>
      <c r="VQH19" s="158"/>
      <c r="VQO19" s="159"/>
      <c r="VQR19" s="158"/>
      <c r="VQY19" s="159"/>
      <c r="VRB19" s="158"/>
      <c r="VRI19" s="159"/>
      <c r="VRL19" s="158"/>
      <c r="VRS19" s="159"/>
      <c r="VRV19" s="158"/>
      <c r="VSC19" s="159"/>
      <c r="VSF19" s="158"/>
      <c r="VSM19" s="159"/>
      <c r="VSP19" s="158"/>
      <c r="VSW19" s="159"/>
      <c r="VSZ19" s="158"/>
      <c r="VTG19" s="159"/>
      <c r="VTJ19" s="158"/>
      <c r="VTQ19" s="159"/>
      <c r="VTT19" s="158"/>
      <c r="VUA19" s="159"/>
      <c r="VUD19" s="158"/>
      <c r="VUK19" s="159"/>
      <c r="VUN19" s="158"/>
      <c r="VUU19" s="159"/>
      <c r="VUX19" s="158"/>
      <c r="VVE19" s="159"/>
      <c r="VVH19" s="158"/>
      <c r="VVO19" s="159"/>
      <c r="VVR19" s="158"/>
      <c r="VVY19" s="159"/>
      <c r="VWB19" s="158"/>
      <c r="VWI19" s="159"/>
      <c r="VWL19" s="158"/>
      <c r="VWS19" s="159"/>
      <c r="VWV19" s="158"/>
      <c r="VXC19" s="159"/>
      <c r="VXF19" s="158"/>
      <c r="VXM19" s="159"/>
      <c r="VXP19" s="158"/>
      <c r="VXW19" s="159"/>
      <c r="VXZ19" s="158"/>
      <c r="VYG19" s="159"/>
      <c r="VYJ19" s="158"/>
      <c r="VYQ19" s="159"/>
      <c r="VYT19" s="158"/>
      <c r="VZA19" s="159"/>
      <c r="VZD19" s="158"/>
      <c r="VZK19" s="159"/>
      <c r="VZN19" s="158"/>
      <c r="VZU19" s="159"/>
      <c r="VZX19" s="158"/>
      <c r="WAE19" s="159"/>
      <c r="WAH19" s="158"/>
      <c r="WAO19" s="159"/>
      <c r="WAR19" s="158"/>
      <c r="WAY19" s="159"/>
      <c r="WBB19" s="158"/>
      <c r="WBI19" s="159"/>
      <c r="WBL19" s="158"/>
      <c r="WBS19" s="159"/>
      <c r="WBV19" s="158"/>
      <c r="WCC19" s="159"/>
      <c r="WCF19" s="158"/>
      <c r="WCM19" s="159"/>
      <c r="WCP19" s="158"/>
      <c r="WCW19" s="159"/>
      <c r="WCZ19" s="158"/>
      <c r="WDG19" s="159"/>
      <c r="WDJ19" s="158"/>
      <c r="WDQ19" s="159"/>
      <c r="WDT19" s="158"/>
      <c r="WEA19" s="159"/>
      <c r="WED19" s="158"/>
      <c r="WEK19" s="159"/>
      <c r="WEN19" s="158"/>
      <c r="WEU19" s="159"/>
      <c r="WEX19" s="158"/>
      <c r="WFE19" s="159"/>
      <c r="WFH19" s="158"/>
      <c r="WFO19" s="159"/>
      <c r="WFR19" s="158"/>
      <c r="WFY19" s="159"/>
      <c r="WGB19" s="158"/>
      <c r="WGI19" s="159"/>
      <c r="WGL19" s="158"/>
      <c r="WGS19" s="159"/>
      <c r="WGV19" s="158"/>
      <c r="WHC19" s="159"/>
      <c r="WHF19" s="158"/>
      <c r="WHM19" s="159"/>
      <c r="WHP19" s="158"/>
      <c r="WHW19" s="159"/>
      <c r="WHZ19" s="158"/>
      <c r="WIG19" s="159"/>
      <c r="WIJ19" s="158"/>
      <c r="WIQ19" s="159"/>
      <c r="WIT19" s="158"/>
      <c r="WJA19" s="159"/>
      <c r="WJD19" s="158"/>
      <c r="WJK19" s="159"/>
      <c r="WJN19" s="158"/>
      <c r="WJU19" s="159"/>
      <c r="WJX19" s="158"/>
      <c r="WKE19" s="159"/>
      <c r="WKH19" s="158"/>
      <c r="WKO19" s="159"/>
      <c r="WKR19" s="158"/>
      <c r="WKY19" s="159"/>
      <c r="WLB19" s="158"/>
      <c r="WLI19" s="159"/>
      <c r="WLL19" s="158"/>
      <c r="WLS19" s="159"/>
      <c r="WLV19" s="158"/>
      <c r="WMC19" s="159"/>
      <c r="WMF19" s="158"/>
      <c r="WMM19" s="159"/>
      <c r="WMP19" s="158"/>
      <c r="WMW19" s="159"/>
      <c r="WMZ19" s="158"/>
      <c r="WNG19" s="159"/>
      <c r="WNJ19" s="158"/>
      <c r="WNQ19" s="159"/>
      <c r="WNT19" s="158"/>
      <c r="WOA19" s="159"/>
      <c r="WOD19" s="158"/>
      <c r="WOK19" s="159"/>
      <c r="WON19" s="158"/>
      <c r="WOU19" s="159"/>
      <c r="WOX19" s="158"/>
      <c r="WPE19" s="159"/>
      <c r="WPH19" s="158"/>
      <c r="WPO19" s="159"/>
      <c r="WPR19" s="158"/>
      <c r="WPY19" s="159"/>
      <c r="WQB19" s="158"/>
      <c r="WQI19" s="159"/>
      <c r="WQL19" s="158"/>
      <c r="WQS19" s="159"/>
      <c r="WQV19" s="158"/>
      <c r="WRC19" s="159"/>
      <c r="WRF19" s="158"/>
      <c r="WRM19" s="159"/>
      <c r="WRP19" s="158"/>
      <c r="WRW19" s="159"/>
      <c r="WRZ19" s="158"/>
      <c r="WSG19" s="159"/>
      <c r="WSJ19" s="158"/>
      <c r="WSQ19" s="159"/>
      <c r="WST19" s="158"/>
      <c r="WTA19" s="159"/>
      <c r="WTD19" s="158"/>
      <c r="WTK19" s="159"/>
      <c r="WTN19" s="158"/>
      <c r="WTU19" s="159"/>
      <c r="WTX19" s="158"/>
      <c r="WUE19" s="159"/>
      <c r="WUH19" s="158"/>
      <c r="WUO19" s="159"/>
      <c r="WUR19" s="158"/>
      <c r="WUY19" s="159"/>
      <c r="WVB19" s="158"/>
      <c r="WVI19" s="159"/>
      <c r="WVL19" s="158"/>
      <c r="WVS19" s="159"/>
      <c r="WVV19" s="158"/>
      <c r="WWC19" s="159"/>
      <c r="WWF19" s="158"/>
      <c r="WWM19" s="159"/>
      <c r="WWP19" s="158"/>
      <c r="WWW19" s="159"/>
      <c r="WWZ19" s="158"/>
      <c r="WXG19" s="159"/>
      <c r="WXJ19" s="158"/>
      <c r="WXQ19" s="159"/>
      <c r="WXT19" s="158"/>
      <c r="WYA19" s="159"/>
      <c r="WYD19" s="158"/>
      <c r="WYK19" s="159"/>
      <c r="WYN19" s="158"/>
      <c r="WYU19" s="159"/>
      <c r="WYX19" s="158"/>
      <c r="WZE19" s="159"/>
      <c r="WZH19" s="158"/>
      <c r="WZO19" s="159"/>
      <c r="WZR19" s="158"/>
      <c r="WZY19" s="159"/>
      <c r="XAB19" s="158"/>
      <c r="XAI19" s="159"/>
      <c r="XAL19" s="158"/>
      <c r="XAS19" s="159"/>
      <c r="XAV19" s="158"/>
      <c r="XBC19" s="159"/>
      <c r="XBF19" s="158"/>
      <c r="XBM19" s="159"/>
      <c r="XBP19" s="158"/>
      <c r="XBW19" s="159"/>
      <c r="XBZ19" s="158"/>
      <c r="XCG19" s="159"/>
      <c r="XCJ19" s="158"/>
      <c r="XCQ19" s="159"/>
      <c r="XCT19" s="158"/>
      <c r="XDA19" s="159"/>
      <c r="XDD19" s="158"/>
      <c r="XDK19" s="159"/>
      <c r="XDN19" s="158"/>
      <c r="XDU19" s="159"/>
      <c r="XDX19" s="158"/>
      <c r="XEE19" s="159"/>
      <c r="XEH19" s="158"/>
      <c r="XEO19" s="159"/>
      <c r="XER19" s="158"/>
    </row>
    <row r="20" spans="1:1022 1029:2042 2049:3072 3079:4092 4099:5119 5122:6142 6149:7162 7169:8192 8199:9212 9219:10239 10242:11262 11269:12282 12289:13312 13319:14332 14339:15359 15362:16372" x14ac:dyDescent="0.25">
      <c r="B20" s="153" t="s">
        <v>57</v>
      </c>
      <c r="C20" s="153">
        <v>10</v>
      </c>
      <c r="D20" s="153" t="s">
        <v>168</v>
      </c>
      <c r="E20" s="153" t="s">
        <v>106</v>
      </c>
      <c r="F20" s="161">
        <v>50000</v>
      </c>
      <c r="G20" s="161">
        <f t="shared" si="0"/>
        <v>500000</v>
      </c>
      <c r="H20" s="161" t="s">
        <v>198</v>
      </c>
    </row>
    <row r="21" spans="1:1022 1029:2042 2049:3072 3079:4092 4099:5119 5122:6142 6149:7162 7169:8192 8199:9212 9219:10239 10242:11262 11269:12282 12289:13312 13319:14332 14339:15359 15362:16372" x14ac:dyDescent="0.25">
      <c r="B21" s="153" t="s">
        <v>58</v>
      </c>
      <c r="C21" s="153">
        <v>5000</v>
      </c>
      <c r="D21" s="153" t="s">
        <v>181</v>
      </c>
      <c r="E21" s="153" t="s">
        <v>175</v>
      </c>
      <c r="F21" s="161">
        <v>650</v>
      </c>
      <c r="G21" s="161">
        <f t="shared" si="0"/>
        <v>3250000</v>
      </c>
      <c r="H21" s="161" t="s">
        <v>141</v>
      </c>
    </row>
    <row r="22" spans="1:1022 1029:2042 2049:3072 3079:4092 4099:5119 5122:6142 6149:7162 7169:8192 8199:9212 9219:10239 10242:11262 11269:12282 12289:13312 13319:14332 14339:15359 15362:16372" x14ac:dyDescent="0.25">
      <c r="B22" s="153" t="s">
        <v>60</v>
      </c>
      <c r="C22" s="153">
        <v>15</v>
      </c>
      <c r="D22" s="153" t="s">
        <v>172</v>
      </c>
      <c r="E22" s="153" t="s">
        <v>175</v>
      </c>
      <c r="F22" s="161">
        <v>16000</v>
      </c>
      <c r="G22" s="161">
        <f t="shared" si="0"/>
        <v>240000</v>
      </c>
      <c r="H22" s="161" t="s">
        <v>198</v>
      </c>
    </row>
    <row r="23" spans="1:1022 1029:2042 2049:3072 3079:4092 4099:5119 5122:6142 6149:7162 7169:8192 8199:9212 9219:10239 10242:11262 11269:12282 12289:13312 13319:14332 14339:15359 15362:16372" x14ac:dyDescent="0.25">
      <c r="B23" s="153" t="s">
        <v>49</v>
      </c>
      <c r="C23" s="153">
        <v>15</v>
      </c>
      <c r="D23" s="153" t="s">
        <v>180</v>
      </c>
      <c r="E23" s="153" t="s">
        <v>175</v>
      </c>
      <c r="F23" s="161">
        <v>16500</v>
      </c>
      <c r="G23" s="161">
        <f t="shared" si="0"/>
        <v>247500</v>
      </c>
      <c r="H23" s="161" t="s">
        <v>198</v>
      </c>
    </row>
    <row r="24" spans="1:1022 1029:2042 2049:3072 3079:4092 4099:5119 5122:6142 6149:7162 7169:8192 8199:9212 9219:10239 10242:11262 11269:12282 12289:13312 13319:14332 14339:15359 15362:16372" x14ac:dyDescent="0.25">
      <c r="B24" s="153" t="s">
        <v>63</v>
      </c>
      <c r="C24" s="153">
        <v>3</v>
      </c>
      <c r="D24" s="153" t="s">
        <v>174</v>
      </c>
      <c r="E24" s="153" t="s">
        <v>175</v>
      </c>
      <c r="F24" s="161">
        <v>3000</v>
      </c>
      <c r="G24" s="161">
        <f t="shared" si="0"/>
        <v>9000</v>
      </c>
      <c r="H24" s="161" t="s">
        <v>198</v>
      </c>
    </row>
    <row r="25" spans="1:1022 1029:2042 2049:3072 3079:4092 4099:5119 5122:6142 6149:7162 7169:8192 8199:9212 9219:10239 10242:11262 11269:12282 12289:13312 13319:14332 14339:15359 15362:16372" x14ac:dyDescent="0.25">
      <c r="B25" s="153" t="s">
        <v>64</v>
      </c>
      <c r="C25" s="153">
        <v>6</v>
      </c>
      <c r="D25" s="153" t="s">
        <v>173</v>
      </c>
      <c r="E25" s="153" t="s">
        <v>175</v>
      </c>
      <c r="F25" s="161">
        <v>5000</v>
      </c>
      <c r="G25" s="161">
        <f t="shared" si="0"/>
        <v>30000</v>
      </c>
      <c r="H25" s="161" t="s">
        <v>198</v>
      </c>
    </row>
    <row r="26" spans="1:1022 1029:2042 2049:3072 3079:4092 4099:5119 5122:6142 6149:7162 7169:8192 8199:9212 9219:10239 10242:11262 11269:12282 12289:13312 13319:14332 14339:15359 15362:16372" x14ac:dyDescent="0.25">
      <c r="B26" s="153" t="s">
        <v>66</v>
      </c>
      <c r="C26" s="153">
        <v>10</v>
      </c>
      <c r="D26" s="153" t="s">
        <v>179</v>
      </c>
      <c r="E26" s="153" t="s">
        <v>175</v>
      </c>
      <c r="F26" s="161">
        <v>10000</v>
      </c>
      <c r="G26" s="161">
        <f t="shared" si="0"/>
        <v>100000</v>
      </c>
      <c r="H26" s="161" t="s">
        <v>198</v>
      </c>
    </row>
    <row r="27" spans="1:1022 1029:2042 2049:3072 3079:4092 4099:5119 5122:6142 6149:7162 7169:8192 8199:9212 9219:10239 10242:11262 11269:12282 12289:13312 13319:14332 14339:15359 15362:16372" ht="15" x14ac:dyDescent="0.25">
      <c r="B27" s="153" t="s">
        <v>49</v>
      </c>
      <c r="C27" s="153">
        <v>4</v>
      </c>
      <c r="D27" s="153" t="s">
        <v>178</v>
      </c>
      <c r="E27" s="153" t="s">
        <v>175</v>
      </c>
      <c r="F27" s="161">
        <v>4000</v>
      </c>
      <c r="G27" s="161">
        <f t="shared" si="0"/>
        <v>16000</v>
      </c>
      <c r="H27" s="161" t="s">
        <v>198</v>
      </c>
      <c r="J27"/>
      <c r="N27" s="168"/>
    </row>
    <row r="28" spans="1:1022 1029:2042 2049:3072 3079:4092 4099:5119 5122:6142 6149:7162 7169:8192 8199:9212 9219:10239 10242:11262 11269:12282 12289:13312 13319:14332 14339:15359 15362:16372" ht="15" x14ac:dyDescent="0.25">
      <c r="B28" s="153" t="s">
        <v>69</v>
      </c>
      <c r="C28" s="153">
        <v>5</v>
      </c>
      <c r="D28" s="153" t="s">
        <v>172</v>
      </c>
      <c r="E28" s="153" t="s">
        <v>175</v>
      </c>
      <c r="F28" s="161">
        <v>5000</v>
      </c>
      <c r="G28" s="161">
        <f t="shared" si="0"/>
        <v>25000</v>
      </c>
      <c r="H28" s="161" t="s">
        <v>198</v>
      </c>
      <c r="J28"/>
    </row>
    <row r="29" spans="1:1022 1029:2042 2049:3072 3079:4092 4099:5119 5122:6142 6149:7162 7169:8192 8199:9212 9219:10239 10242:11262 11269:12282 12289:13312 13319:14332 14339:15359 15362:16372" x14ac:dyDescent="0.25">
      <c r="B29" s="153" t="s">
        <v>71</v>
      </c>
      <c r="C29" s="153">
        <v>1</v>
      </c>
      <c r="D29" s="153" t="s">
        <v>171</v>
      </c>
      <c r="E29" s="153" t="s">
        <v>175</v>
      </c>
      <c r="F29" s="161">
        <v>200000</v>
      </c>
      <c r="G29" s="161">
        <f t="shared" si="0"/>
        <v>200000</v>
      </c>
      <c r="H29" s="161" t="s">
        <v>198</v>
      </c>
    </row>
    <row r="30" spans="1:1022 1029:2042 2049:3072 3079:4092 4099:5119 5122:6142 6149:7162 7169:8192 8199:9212 9219:10239 10242:11262 11269:12282 12289:13312 13319:14332 14339:15359 15362:16372" x14ac:dyDescent="0.25">
      <c r="B30" s="153" t="s">
        <v>45</v>
      </c>
      <c r="C30" s="153">
        <v>1</v>
      </c>
      <c r="D30" s="153" t="s">
        <v>171</v>
      </c>
      <c r="E30" s="153" t="s">
        <v>175</v>
      </c>
      <c r="F30" s="161">
        <v>100000</v>
      </c>
      <c r="G30" s="161">
        <f t="shared" si="0"/>
        <v>100000</v>
      </c>
      <c r="H30" s="161" t="s">
        <v>198</v>
      </c>
    </row>
    <row r="31" spans="1:1022 1029:2042 2049:3072 3079:4092 4099:5119 5122:6142 6149:7162 7169:8192 8199:9212 9219:10239 10242:11262 11269:12282 12289:13312 13319:14332 14339:15359 15362:16372" x14ac:dyDescent="0.25">
      <c r="B31" s="153" t="s">
        <v>73</v>
      </c>
      <c r="C31" s="153">
        <v>5</v>
      </c>
      <c r="D31" s="153" t="s">
        <v>168</v>
      </c>
      <c r="E31" s="153" t="s">
        <v>175</v>
      </c>
      <c r="F31" s="161">
        <v>10000</v>
      </c>
      <c r="G31" s="161">
        <f t="shared" si="0"/>
        <v>50000</v>
      </c>
      <c r="H31" s="161" t="s">
        <v>198</v>
      </c>
    </row>
    <row r="32" spans="1:1022 1029:2042 2049:3072 3079:4092 4099:5119 5122:6142 6149:7162 7169:8192 8199:9212 9219:10239 10242:11262 11269:12282 12289:13312 13319:14332 14339:15359 15362:16372" x14ac:dyDescent="0.25">
      <c r="B32" s="153" t="s">
        <v>75</v>
      </c>
      <c r="C32" s="153">
        <v>4</v>
      </c>
      <c r="D32" s="153" t="s">
        <v>171</v>
      </c>
      <c r="E32" s="153" t="s">
        <v>175</v>
      </c>
      <c r="F32" s="161">
        <v>10000</v>
      </c>
      <c r="G32" s="161">
        <f t="shared" si="0"/>
        <v>40000</v>
      </c>
      <c r="H32" s="161" t="s">
        <v>198</v>
      </c>
    </row>
    <row r="33" spans="1:1022 1029:2042 2049:3072 3079:4092 4099:5119 5122:6142 6149:7162 7169:8192 8199:9212 9219:10239 10242:11262 11269:12282 12289:13312 13319:14332 14339:15359 15362:16372" x14ac:dyDescent="0.25">
      <c r="B33" s="153" t="s">
        <v>55</v>
      </c>
      <c r="C33" s="153">
        <v>1</v>
      </c>
      <c r="D33" s="153" t="s">
        <v>183</v>
      </c>
      <c r="E33" s="153" t="s">
        <v>55</v>
      </c>
      <c r="F33" s="161">
        <v>50000</v>
      </c>
      <c r="G33" s="161">
        <f t="shared" si="0"/>
        <v>50000</v>
      </c>
      <c r="H33" s="161" t="s">
        <v>198</v>
      </c>
    </row>
    <row r="34" spans="1:1022 1029:2042 2049:3072 3079:4092 4099:5119 5122:6142 6149:7162 7169:8192 8199:9212 9219:10239 10242:11262 11269:12282 12289:13312 13319:14332 14339:15359 15362:16372" ht="12.75" x14ac:dyDescent="0.2">
      <c r="A34" s="162" t="s">
        <v>77</v>
      </c>
      <c r="B34" s="162"/>
      <c r="C34" s="162"/>
      <c r="D34" s="162"/>
      <c r="E34" s="162"/>
      <c r="F34" s="162"/>
      <c r="G34" s="162">
        <f>SUM(G35:G38)</f>
        <v>0</v>
      </c>
      <c r="H34" s="162"/>
      <c r="S34" s="159"/>
      <c r="V34" s="158"/>
      <c r="AC34" s="159"/>
      <c r="AF34" s="158"/>
      <c r="AM34" s="159"/>
      <c r="AP34" s="158"/>
      <c r="AW34" s="159"/>
      <c r="AZ34" s="158"/>
      <c r="BG34" s="159"/>
      <c r="BJ34" s="158"/>
      <c r="BQ34" s="159"/>
      <c r="BT34" s="158"/>
      <c r="CA34" s="159"/>
      <c r="CD34" s="158"/>
      <c r="CK34" s="159"/>
      <c r="CN34" s="158"/>
      <c r="CU34" s="159"/>
      <c r="CX34" s="158"/>
      <c r="DE34" s="159"/>
      <c r="DH34" s="158"/>
      <c r="DO34" s="159"/>
      <c r="DR34" s="158"/>
      <c r="DY34" s="159"/>
      <c r="EB34" s="158"/>
      <c r="EI34" s="159"/>
      <c r="EL34" s="158"/>
      <c r="ES34" s="159"/>
      <c r="EV34" s="158"/>
      <c r="FC34" s="159"/>
      <c r="FF34" s="158"/>
      <c r="FM34" s="159"/>
      <c r="FP34" s="158"/>
      <c r="FW34" s="159"/>
      <c r="FZ34" s="158"/>
      <c r="GG34" s="159"/>
      <c r="GJ34" s="158"/>
      <c r="GQ34" s="159"/>
      <c r="GT34" s="158"/>
      <c r="HA34" s="159"/>
      <c r="HD34" s="158"/>
      <c r="HK34" s="159"/>
      <c r="HN34" s="158"/>
      <c r="HU34" s="159"/>
      <c r="HX34" s="158"/>
      <c r="IE34" s="159"/>
      <c r="IH34" s="158"/>
      <c r="IO34" s="159"/>
      <c r="IR34" s="158"/>
      <c r="IY34" s="159"/>
      <c r="JB34" s="158"/>
      <c r="JI34" s="159"/>
      <c r="JL34" s="158"/>
      <c r="JS34" s="159"/>
      <c r="JV34" s="158"/>
      <c r="KC34" s="159"/>
      <c r="KF34" s="158"/>
      <c r="KM34" s="159"/>
      <c r="KP34" s="158"/>
      <c r="KW34" s="159"/>
      <c r="KZ34" s="158"/>
      <c r="LG34" s="159"/>
      <c r="LJ34" s="158"/>
      <c r="LQ34" s="159"/>
      <c r="LT34" s="158"/>
      <c r="MA34" s="159"/>
      <c r="MD34" s="158"/>
      <c r="MK34" s="159"/>
      <c r="MN34" s="158"/>
      <c r="MU34" s="159"/>
      <c r="MX34" s="158"/>
      <c r="NE34" s="159"/>
      <c r="NH34" s="158"/>
      <c r="NO34" s="159"/>
      <c r="NR34" s="158"/>
      <c r="NY34" s="159"/>
      <c r="OB34" s="158"/>
      <c r="OI34" s="159"/>
      <c r="OL34" s="158"/>
      <c r="OS34" s="159"/>
      <c r="OV34" s="158"/>
      <c r="PC34" s="159"/>
      <c r="PF34" s="158"/>
      <c r="PM34" s="159"/>
      <c r="PP34" s="158"/>
      <c r="PW34" s="159"/>
      <c r="PZ34" s="158"/>
      <c r="QG34" s="159"/>
      <c r="QJ34" s="158"/>
      <c r="QQ34" s="159"/>
      <c r="QT34" s="158"/>
      <c r="RA34" s="159"/>
      <c r="RD34" s="158"/>
      <c r="RK34" s="159"/>
      <c r="RN34" s="158"/>
      <c r="RU34" s="159"/>
      <c r="RX34" s="158"/>
      <c r="SE34" s="159"/>
      <c r="SH34" s="158"/>
      <c r="SO34" s="159"/>
      <c r="SR34" s="158"/>
      <c r="SY34" s="159"/>
      <c r="TB34" s="158"/>
      <c r="TI34" s="159"/>
      <c r="TL34" s="158"/>
      <c r="TS34" s="159"/>
      <c r="TV34" s="158"/>
      <c r="UC34" s="159"/>
      <c r="UF34" s="158"/>
      <c r="UM34" s="159"/>
      <c r="UP34" s="158"/>
      <c r="UW34" s="159"/>
      <c r="UZ34" s="158"/>
      <c r="VG34" s="159"/>
      <c r="VJ34" s="158"/>
      <c r="VQ34" s="159"/>
      <c r="VT34" s="158"/>
      <c r="WA34" s="159"/>
      <c r="WD34" s="158"/>
      <c r="WK34" s="159"/>
      <c r="WN34" s="158"/>
      <c r="WU34" s="159"/>
      <c r="WX34" s="158"/>
      <c r="XE34" s="159"/>
      <c r="XH34" s="158"/>
      <c r="XO34" s="159"/>
      <c r="XR34" s="158"/>
      <c r="XY34" s="159"/>
      <c r="YB34" s="158"/>
      <c r="YI34" s="159"/>
      <c r="YL34" s="158"/>
      <c r="YS34" s="159"/>
      <c r="YV34" s="158"/>
      <c r="ZC34" s="159"/>
      <c r="ZF34" s="158"/>
      <c r="ZM34" s="159"/>
      <c r="ZP34" s="158"/>
      <c r="ZW34" s="159"/>
      <c r="ZZ34" s="158"/>
      <c r="AAG34" s="159"/>
      <c r="AAJ34" s="158"/>
      <c r="AAQ34" s="159"/>
      <c r="AAT34" s="158"/>
      <c r="ABA34" s="159"/>
      <c r="ABD34" s="158"/>
      <c r="ABK34" s="159"/>
      <c r="ABN34" s="158"/>
      <c r="ABU34" s="159"/>
      <c r="ABX34" s="158"/>
      <c r="ACE34" s="159"/>
      <c r="ACH34" s="158"/>
      <c r="ACO34" s="159"/>
      <c r="ACR34" s="158"/>
      <c r="ACY34" s="159"/>
      <c r="ADB34" s="158"/>
      <c r="ADI34" s="159"/>
      <c r="ADL34" s="158"/>
      <c r="ADS34" s="159"/>
      <c r="ADV34" s="158"/>
      <c r="AEC34" s="159"/>
      <c r="AEF34" s="158"/>
      <c r="AEM34" s="159"/>
      <c r="AEP34" s="158"/>
      <c r="AEW34" s="159"/>
      <c r="AEZ34" s="158"/>
      <c r="AFG34" s="159"/>
      <c r="AFJ34" s="158"/>
      <c r="AFQ34" s="159"/>
      <c r="AFT34" s="158"/>
      <c r="AGA34" s="159"/>
      <c r="AGD34" s="158"/>
      <c r="AGK34" s="159"/>
      <c r="AGN34" s="158"/>
      <c r="AGU34" s="159"/>
      <c r="AGX34" s="158"/>
      <c r="AHE34" s="159"/>
      <c r="AHH34" s="158"/>
      <c r="AHO34" s="159"/>
      <c r="AHR34" s="158"/>
      <c r="AHY34" s="159"/>
      <c r="AIB34" s="158"/>
      <c r="AII34" s="159"/>
      <c r="AIL34" s="158"/>
      <c r="AIS34" s="159"/>
      <c r="AIV34" s="158"/>
      <c r="AJC34" s="159"/>
      <c r="AJF34" s="158"/>
      <c r="AJM34" s="159"/>
      <c r="AJP34" s="158"/>
      <c r="AJW34" s="159"/>
      <c r="AJZ34" s="158"/>
      <c r="AKG34" s="159"/>
      <c r="AKJ34" s="158"/>
      <c r="AKQ34" s="159"/>
      <c r="AKT34" s="158"/>
      <c r="ALA34" s="159"/>
      <c r="ALD34" s="158"/>
      <c r="ALK34" s="159"/>
      <c r="ALN34" s="158"/>
      <c r="ALU34" s="159"/>
      <c r="ALX34" s="158"/>
      <c r="AME34" s="159"/>
      <c r="AMH34" s="158"/>
      <c r="AMO34" s="159"/>
      <c r="AMR34" s="158"/>
      <c r="AMY34" s="159"/>
      <c r="ANB34" s="158"/>
      <c r="ANI34" s="159"/>
      <c r="ANL34" s="158"/>
      <c r="ANS34" s="159"/>
      <c r="ANV34" s="158"/>
      <c r="AOC34" s="159"/>
      <c r="AOF34" s="158"/>
      <c r="AOM34" s="159"/>
      <c r="AOP34" s="158"/>
      <c r="AOW34" s="159"/>
      <c r="AOZ34" s="158"/>
      <c r="APG34" s="159"/>
      <c r="APJ34" s="158"/>
      <c r="APQ34" s="159"/>
      <c r="APT34" s="158"/>
      <c r="AQA34" s="159"/>
      <c r="AQD34" s="158"/>
      <c r="AQK34" s="159"/>
      <c r="AQN34" s="158"/>
      <c r="AQU34" s="159"/>
      <c r="AQX34" s="158"/>
      <c r="ARE34" s="159"/>
      <c r="ARH34" s="158"/>
      <c r="ARO34" s="159"/>
      <c r="ARR34" s="158"/>
      <c r="ARY34" s="159"/>
      <c r="ASB34" s="158"/>
      <c r="ASI34" s="159"/>
      <c r="ASL34" s="158"/>
      <c r="ASS34" s="159"/>
      <c r="ASV34" s="158"/>
      <c r="ATC34" s="159"/>
      <c r="ATF34" s="158"/>
      <c r="ATM34" s="159"/>
      <c r="ATP34" s="158"/>
      <c r="ATW34" s="159"/>
      <c r="ATZ34" s="158"/>
      <c r="AUG34" s="159"/>
      <c r="AUJ34" s="158"/>
      <c r="AUQ34" s="159"/>
      <c r="AUT34" s="158"/>
      <c r="AVA34" s="159"/>
      <c r="AVD34" s="158"/>
      <c r="AVK34" s="159"/>
      <c r="AVN34" s="158"/>
      <c r="AVU34" s="159"/>
      <c r="AVX34" s="158"/>
      <c r="AWE34" s="159"/>
      <c r="AWH34" s="158"/>
      <c r="AWO34" s="159"/>
      <c r="AWR34" s="158"/>
      <c r="AWY34" s="159"/>
      <c r="AXB34" s="158"/>
      <c r="AXI34" s="159"/>
      <c r="AXL34" s="158"/>
      <c r="AXS34" s="159"/>
      <c r="AXV34" s="158"/>
      <c r="AYC34" s="159"/>
      <c r="AYF34" s="158"/>
      <c r="AYM34" s="159"/>
      <c r="AYP34" s="158"/>
      <c r="AYW34" s="159"/>
      <c r="AYZ34" s="158"/>
      <c r="AZG34" s="159"/>
      <c r="AZJ34" s="158"/>
      <c r="AZQ34" s="159"/>
      <c r="AZT34" s="158"/>
      <c r="BAA34" s="159"/>
      <c r="BAD34" s="158"/>
      <c r="BAK34" s="159"/>
      <c r="BAN34" s="158"/>
      <c r="BAU34" s="159"/>
      <c r="BAX34" s="158"/>
      <c r="BBE34" s="159"/>
      <c r="BBH34" s="158"/>
      <c r="BBO34" s="159"/>
      <c r="BBR34" s="158"/>
      <c r="BBY34" s="159"/>
      <c r="BCB34" s="158"/>
      <c r="BCI34" s="159"/>
      <c r="BCL34" s="158"/>
      <c r="BCS34" s="159"/>
      <c r="BCV34" s="158"/>
      <c r="BDC34" s="159"/>
      <c r="BDF34" s="158"/>
      <c r="BDM34" s="159"/>
      <c r="BDP34" s="158"/>
      <c r="BDW34" s="159"/>
      <c r="BDZ34" s="158"/>
      <c r="BEG34" s="159"/>
      <c r="BEJ34" s="158"/>
      <c r="BEQ34" s="159"/>
      <c r="BET34" s="158"/>
      <c r="BFA34" s="159"/>
      <c r="BFD34" s="158"/>
      <c r="BFK34" s="159"/>
      <c r="BFN34" s="158"/>
      <c r="BFU34" s="159"/>
      <c r="BFX34" s="158"/>
      <c r="BGE34" s="159"/>
      <c r="BGH34" s="158"/>
      <c r="BGO34" s="159"/>
      <c r="BGR34" s="158"/>
      <c r="BGY34" s="159"/>
      <c r="BHB34" s="158"/>
      <c r="BHI34" s="159"/>
      <c r="BHL34" s="158"/>
      <c r="BHS34" s="159"/>
      <c r="BHV34" s="158"/>
      <c r="BIC34" s="159"/>
      <c r="BIF34" s="158"/>
      <c r="BIM34" s="159"/>
      <c r="BIP34" s="158"/>
      <c r="BIW34" s="159"/>
      <c r="BIZ34" s="158"/>
      <c r="BJG34" s="159"/>
      <c r="BJJ34" s="158"/>
      <c r="BJQ34" s="159"/>
      <c r="BJT34" s="158"/>
      <c r="BKA34" s="159"/>
      <c r="BKD34" s="158"/>
      <c r="BKK34" s="159"/>
      <c r="BKN34" s="158"/>
      <c r="BKU34" s="159"/>
      <c r="BKX34" s="158"/>
      <c r="BLE34" s="159"/>
      <c r="BLH34" s="158"/>
      <c r="BLO34" s="159"/>
      <c r="BLR34" s="158"/>
      <c r="BLY34" s="159"/>
      <c r="BMB34" s="158"/>
      <c r="BMI34" s="159"/>
      <c r="BML34" s="158"/>
      <c r="BMS34" s="159"/>
      <c r="BMV34" s="158"/>
      <c r="BNC34" s="159"/>
      <c r="BNF34" s="158"/>
      <c r="BNM34" s="159"/>
      <c r="BNP34" s="158"/>
      <c r="BNW34" s="159"/>
      <c r="BNZ34" s="158"/>
      <c r="BOG34" s="159"/>
      <c r="BOJ34" s="158"/>
      <c r="BOQ34" s="159"/>
      <c r="BOT34" s="158"/>
      <c r="BPA34" s="159"/>
      <c r="BPD34" s="158"/>
      <c r="BPK34" s="159"/>
      <c r="BPN34" s="158"/>
      <c r="BPU34" s="159"/>
      <c r="BPX34" s="158"/>
      <c r="BQE34" s="159"/>
      <c r="BQH34" s="158"/>
      <c r="BQO34" s="159"/>
      <c r="BQR34" s="158"/>
      <c r="BQY34" s="159"/>
      <c r="BRB34" s="158"/>
      <c r="BRI34" s="159"/>
      <c r="BRL34" s="158"/>
      <c r="BRS34" s="159"/>
      <c r="BRV34" s="158"/>
      <c r="BSC34" s="159"/>
      <c r="BSF34" s="158"/>
      <c r="BSM34" s="159"/>
      <c r="BSP34" s="158"/>
      <c r="BSW34" s="159"/>
      <c r="BSZ34" s="158"/>
      <c r="BTG34" s="159"/>
      <c r="BTJ34" s="158"/>
      <c r="BTQ34" s="159"/>
      <c r="BTT34" s="158"/>
      <c r="BUA34" s="159"/>
      <c r="BUD34" s="158"/>
      <c r="BUK34" s="159"/>
      <c r="BUN34" s="158"/>
      <c r="BUU34" s="159"/>
      <c r="BUX34" s="158"/>
      <c r="BVE34" s="159"/>
      <c r="BVH34" s="158"/>
      <c r="BVO34" s="159"/>
      <c r="BVR34" s="158"/>
      <c r="BVY34" s="159"/>
      <c r="BWB34" s="158"/>
      <c r="BWI34" s="159"/>
      <c r="BWL34" s="158"/>
      <c r="BWS34" s="159"/>
      <c r="BWV34" s="158"/>
      <c r="BXC34" s="159"/>
      <c r="BXF34" s="158"/>
      <c r="BXM34" s="159"/>
      <c r="BXP34" s="158"/>
      <c r="BXW34" s="159"/>
      <c r="BXZ34" s="158"/>
      <c r="BYG34" s="159"/>
      <c r="BYJ34" s="158"/>
      <c r="BYQ34" s="159"/>
      <c r="BYT34" s="158"/>
      <c r="BZA34" s="159"/>
      <c r="BZD34" s="158"/>
      <c r="BZK34" s="159"/>
      <c r="BZN34" s="158"/>
      <c r="BZU34" s="159"/>
      <c r="BZX34" s="158"/>
      <c r="CAE34" s="159"/>
      <c r="CAH34" s="158"/>
      <c r="CAO34" s="159"/>
      <c r="CAR34" s="158"/>
      <c r="CAY34" s="159"/>
      <c r="CBB34" s="158"/>
      <c r="CBI34" s="159"/>
      <c r="CBL34" s="158"/>
      <c r="CBS34" s="159"/>
      <c r="CBV34" s="158"/>
      <c r="CCC34" s="159"/>
      <c r="CCF34" s="158"/>
      <c r="CCM34" s="159"/>
      <c r="CCP34" s="158"/>
      <c r="CCW34" s="159"/>
      <c r="CCZ34" s="158"/>
      <c r="CDG34" s="159"/>
      <c r="CDJ34" s="158"/>
      <c r="CDQ34" s="159"/>
      <c r="CDT34" s="158"/>
      <c r="CEA34" s="159"/>
      <c r="CED34" s="158"/>
      <c r="CEK34" s="159"/>
      <c r="CEN34" s="158"/>
      <c r="CEU34" s="159"/>
      <c r="CEX34" s="158"/>
      <c r="CFE34" s="159"/>
      <c r="CFH34" s="158"/>
      <c r="CFO34" s="159"/>
      <c r="CFR34" s="158"/>
      <c r="CFY34" s="159"/>
      <c r="CGB34" s="158"/>
      <c r="CGI34" s="159"/>
      <c r="CGL34" s="158"/>
      <c r="CGS34" s="159"/>
      <c r="CGV34" s="158"/>
      <c r="CHC34" s="159"/>
      <c r="CHF34" s="158"/>
      <c r="CHM34" s="159"/>
      <c r="CHP34" s="158"/>
      <c r="CHW34" s="159"/>
      <c r="CHZ34" s="158"/>
      <c r="CIG34" s="159"/>
      <c r="CIJ34" s="158"/>
      <c r="CIQ34" s="159"/>
      <c r="CIT34" s="158"/>
      <c r="CJA34" s="159"/>
      <c r="CJD34" s="158"/>
      <c r="CJK34" s="159"/>
      <c r="CJN34" s="158"/>
      <c r="CJU34" s="159"/>
      <c r="CJX34" s="158"/>
      <c r="CKE34" s="159"/>
      <c r="CKH34" s="158"/>
      <c r="CKO34" s="159"/>
      <c r="CKR34" s="158"/>
      <c r="CKY34" s="159"/>
      <c r="CLB34" s="158"/>
      <c r="CLI34" s="159"/>
      <c r="CLL34" s="158"/>
      <c r="CLS34" s="159"/>
      <c r="CLV34" s="158"/>
      <c r="CMC34" s="159"/>
      <c r="CMF34" s="158"/>
      <c r="CMM34" s="159"/>
      <c r="CMP34" s="158"/>
      <c r="CMW34" s="159"/>
      <c r="CMZ34" s="158"/>
      <c r="CNG34" s="159"/>
      <c r="CNJ34" s="158"/>
      <c r="CNQ34" s="159"/>
      <c r="CNT34" s="158"/>
      <c r="COA34" s="159"/>
      <c r="COD34" s="158"/>
      <c r="COK34" s="159"/>
      <c r="CON34" s="158"/>
      <c r="COU34" s="159"/>
      <c r="COX34" s="158"/>
      <c r="CPE34" s="159"/>
      <c r="CPH34" s="158"/>
      <c r="CPO34" s="159"/>
      <c r="CPR34" s="158"/>
      <c r="CPY34" s="159"/>
      <c r="CQB34" s="158"/>
      <c r="CQI34" s="159"/>
      <c r="CQL34" s="158"/>
      <c r="CQS34" s="159"/>
      <c r="CQV34" s="158"/>
      <c r="CRC34" s="159"/>
      <c r="CRF34" s="158"/>
      <c r="CRM34" s="159"/>
      <c r="CRP34" s="158"/>
      <c r="CRW34" s="159"/>
      <c r="CRZ34" s="158"/>
      <c r="CSG34" s="159"/>
      <c r="CSJ34" s="158"/>
      <c r="CSQ34" s="159"/>
      <c r="CST34" s="158"/>
      <c r="CTA34" s="159"/>
      <c r="CTD34" s="158"/>
      <c r="CTK34" s="159"/>
      <c r="CTN34" s="158"/>
      <c r="CTU34" s="159"/>
      <c r="CTX34" s="158"/>
      <c r="CUE34" s="159"/>
      <c r="CUH34" s="158"/>
      <c r="CUO34" s="159"/>
      <c r="CUR34" s="158"/>
      <c r="CUY34" s="159"/>
      <c r="CVB34" s="158"/>
      <c r="CVI34" s="159"/>
      <c r="CVL34" s="158"/>
      <c r="CVS34" s="159"/>
      <c r="CVV34" s="158"/>
      <c r="CWC34" s="159"/>
      <c r="CWF34" s="158"/>
      <c r="CWM34" s="159"/>
      <c r="CWP34" s="158"/>
      <c r="CWW34" s="159"/>
      <c r="CWZ34" s="158"/>
      <c r="CXG34" s="159"/>
      <c r="CXJ34" s="158"/>
      <c r="CXQ34" s="159"/>
      <c r="CXT34" s="158"/>
      <c r="CYA34" s="159"/>
      <c r="CYD34" s="158"/>
      <c r="CYK34" s="159"/>
      <c r="CYN34" s="158"/>
      <c r="CYU34" s="159"/>
      <c r="CYX34" s="158"/>
      <c r="CZE34" s="159"/>
      <c r="CZH34" s="158"/>
      <c r="CZO34" s="159"/>
      <c r="CZR34" s="158"/>
      <c r="CZY34" s="159"/>
      <c r="DAB34" s="158"/>
      <c r="DAI34" s="159"/>
      <c r="DAL34" s="158"/>
      <c r="DAS34" s="159"/>
      <c r="DAV34" s="158"/>
      <c r="DBC34" s="159"/>
      <c r="DBF34" s="158"/>
      <c r="DBM34" s="159"/>
      <c r="DBP34" s="158"/>
      <c r="DBW34" s="159"/>
      <c r="DBZ34" s="158"/>
      <c r="DCG34" s="159"/>
      <c r="DCJ34" s="158"/>
      <c r="DCQ34" s="159"/>
      <c r="DCT34" s="158"/>
      <c r="DDA34" s="159"/>
      <c r="DDD34" s="158"/>
      <c r="DDK34" s="159"/>
      <c r="DDN34" s="158"/>
      <c r="DDU34" s="159"/>
      <c r="DDX34" s="158"/>
      <c r="DEE34" s="159"/>
      <c r="DEH34" s="158"/>
      <c r="DEO34" s="159"/>
      <c r="DER34" s="158"/>
      <c r="DEY34" s="159"/>
      <c r="DFB34" s="158"/>
      <c r="DFI34" s="159"/>
      <c r="DFL34" s="158"/>
      <c r="DFS34" s="159"/>
      <c r="DFV34" s="158"/>
      <c r="DGC34" s="159"/>
      <c r="DGF34" s="158"/>
      <c r="DGM34" s="159"/>
      <c r="DGP34" s="158"/>
      <c r="DGW34" s="159"/>
      <c r="DGZ34" s="158"/>
      <c r="DHG34" s="159"/>
      <c r="DHJ34" s="158"/>
      <c r="DHQ34" s="159"/>
      <c r="DHT34" s="158"/>
      <c r="DIA34" s="159"/>
      <c r="DID34" s="158"/>
      <c r="DIK34" s="159"/>
      <c r="DIN34" s="158"/>
      <c r="DIU34" s="159"/>
      <c r="DIX34" s="158"/>
      <c r="DJE34" s="159"/>
      <c r="DJH34" s="158"/>
      <c r="DJO34" s="159"/>
      <c r="DJR34" s="158"/>
      <c r="DJY34" s="159"/>
      <c r="DKB34" s="158"/>
      <c r="DKI34" s="159"/>
      <c r="DKL34" s="158"/>
      <c r="DKS34" s="159"/>
      <c r="DKV34" s="158"/>
      <c r="DLC34" s="159"/>
      <c r="DLF34" s="158"/>
      <c r="DLM34" s="159"/>
      <c r="DLP34" s="158"/>
      <c r="DLW34" s="159"/>
      <c r="DLZ34" s="158"/>
      <c r="DMG34" s="159"/>
      <c r="DMJ34" s="158"/>
      <c r="DMQ34" s="159"/>
      <c r="DMT34" s="158"/>
      <c r="DNA34" s="159"/>
      <c r="DND34" s="158"/>
      <c r="DNK34" s="159"/>
      <c r="DNN34" s="158"/>
      <c r="DNU34" s="159"/>
      <c r="DNX34" s="158"/>
      <c r="DOE34" s="159"/>
      <c r="DOH34" s="158"/>
      <c r="DOO34" s="159"/>
      <c r="DOR34" s="158"/>
      <c r="DOY34" s="159"/>
      <c r="DPB34" s="158"/>
      <c r="DPI34" s="159"/>
      <c r="DPL34" s="158"/>
      <c r="DPS34" s="159"/>
      <c r="DPV34" s="158"/>
      <c r="DQC34" s="159"/>
      <c r="DQF34" s="158"/>
      <c r="DQM34" s="159"/>
      <c r="DQP34" s="158"/>
      <c r="DQW34" s="159"/>
      <c r="DQZ34" s="158"/>
      <c r="DRG34" s="159"/>
      <c r="DRJ34" s="158"/>
      <c r="DRQ34" s="159"/>
      <c r="DRT34" s="158"/>
      <c r="DSA34" s="159"/>
      <c r="DSD34" s="158"/>
      <c r="DSK34" s="159"/>
      <c r="DSN34" s="158"/>
      <c r="DSU34" s="159"/>
      <c r="DSX34" s="158"/>
      <c r="DTE34" s="159"/>
      <c r="DTH34" s="158"/>
      <c r="DTO34" s="159"/>
      <c r="DTR34" s="158"/>
      <c r="DTY34" s="159"/>
      <c r="DUB34" s="158"/>
      <c r="DUI34" s="159"/>
      <c r="DUL34" s="158"/>
      <c r="DUS34" s="159"/>
      <c r="DUV34" s="158"/>
      <c r="DVC34" s="159"/>
      <c r="DVF34" s="158"/>
      <c r="DVM34" s="159"/>
      <c r="DVP34" s="158"/>
      <c r="DVW34" s="159"/>
      <c r="DVZ34" s="158"/>
      <c r="DWG34" s="159"/>
      <c r="DWJ34" s="158"/>
      <c r="DWQ34" s="159"/>
      <c r="DWT34" s="158"/>
      <c r="DXA34" s="159"/>
      <c r="DXD34" s="158"/>
      <c r="DXK34" s="159"/>
      <c r="DXN34" s="158"/>
      <c r="DXU34" s="159"/>
      <c r="DXX34" s="158"/>
      <c r="DYE34" s="159"/>
      <c r="DYH34" s="158"/>
      <c r="DYO34" s="159"/>
      <c r="DYR34" s="158"/>
      <c r="DYY34" s="159"/>
      <c r="DZB34" s="158"/>
      <c r="DZI34" s="159"/>
      <c r="DZL34" s="158"/>
      <c r="DZS34" s="159"/>
      <c r="DZV34" s="158"/>
      <c r="EAC34" s="159"/>
      <c r="EAF34" s="158"/>
      <c r="EAM34" s="159"/>
      <c r="EAP34" s="158"/>
      <c r="EAW34" s="159"/>
      <c r="EAZ34" s="158"/>
      <c r="EBG34" s="159"/>
      <c r="EBJ34" s="158"/>
      <c r="EBQ34" s="159"/>
      <c r="EBT34" s="158"/>
      <c r="ECA34" s="159"/>
      <c r="ECD34" s="158"/>
      <c r="ECK34" s="159"/>
      <c r="ECN34" s="158"/>
      <c r="ECU34" s="159"/>
      <c r="ECX34" s="158"/>
      <c r="EDE34" s="159"/>
      <c r="EDH34" s="158"/>
      <c r="EDO34" s="159"/>
      <c r="EDR34" s="158"/>
      <c r="EDY34" s="159"/>
      <c r="EEB34" s="158"/>
      <c r="EEI34" s="159"/>
      <c r="EEL34" s="158"/>
      <c r="EES34" s="159"/>
      <c r="EEV34" s="158"/>
      <c r="EFC34" s="159"/>
      <c r="EFF34" s="158"/>
      <c r="EFM34" s="159"/>
      <c r="EFP34" s="158"/>
      <c r="EFW34" s="159"/>
      <c r="EFZ34" s="158"/>
      <c r="EGG34" s="159"/>
      <c r="EGJ34" s="158"/>
      <c r="EGQ34" s="159"/>
      <c r="EGT34" s="158"/>
      <c r="EHA34" s="159"/>
      <c r="EHD34" s="158"/>
      <c r="EHK34" s="159"/>
      <c r="EHN34" s="158"/>
      <c r="EHU34" s="159"/>
      <c r="EHX34" s="158"/>
      <c r="EIE34" s="159"/>
      <c r="EIH34" s="158"/>
      <c r="EIO34" s="159"/>
      <c r="EIR34" s="158"/>
      <c r="EIY34" s="159"/>
      <c r="EJB34" s="158"/>
      <c r="EJI34" s="159"/>
      <c r="EJL34" s="158"/>
      <c r="EJS34" s="159"/>
      <c r="EJV34" s="158"/>
      <c r="EKC34" s="159"/>
      <c r="EKF34" s="158"/>
      <c r="EKM34" s="159"/>
      <c r="EKP34" s="158"/>
      <c r="EKW34" s="159"/>
      <c r="EKZ34" s="158"/>
      <c r="ELG34" s="159"/>
      <c r="ELJ34" s="158"/>
      <c r="ELQ34" s="159"/>
      <c r="ELT34" s="158"/>
      <c r="EMA34" s="159"/>
      <c r="EMD34" s="158"/>
      <c r="EMK34" s="159"/>
      <c r="EMN34" s="158"/>
      <c r="EMU34" s="159"/>
      <c r="EMX34" s="158"/>
      <c r="ENE34" s="159"/>
      <c r="ENH34" s="158"/>
      <c r="ENO34" s="159"/>
      <c r="ENR34" s="158"/>
      <c r="ENY34" s="159"/>
      <c r="EOB34" s="158"/>
      <c r="EOI34" s="159"/>
      <c r="EOL34" s="158"/>
      <c r="EOS34" s="159"/>
      <c r="EOV34" s="158"/>
      <c r="EPC34" s="159"/>
      <c r="EPF34" s="158"/>
      <c r="EPM34" s="159"/>
      <c r="EPP34" s="158"/>
      <c r="EPW34" s="159"/>
      <c r="EPZ34" s="158"/>
      <c r="EQG34" s="159"/>
      <c r="EQJ34" s="158"/>
      <c r="EQQ34" s="159"/>
      <c r="EQT34" s="158"/>
      <c r="ERA34" s="159"/>
      <c r="ERD34" s="158"/>
      <c r="ERK34" s="159"/>
      <c r="ERN34" s="158"/>
      <c r="ERU34" s="159"/>
      <c r="ERX34" s="158"/>
      <c r="ESE34" s="159"/>
      <c r="ESH34" s="158"/>
      <c r="ESO34" s="159"/>
      <c r="ESR34" s="158"/>
      <c r="ESY34" s="159"/>
      <c r="ETB34" s="158"/>
      <c r="ETI34" s="159"/>
      <c r="ETL34" s="158"/>
      <c r="ETS34" s="159"/>
      <c r="ETV34" s="158"/>
      <c r="EUC34" s="159"/>
      <c r="EUF34" s="158"/>
      <c r="EUM34" s="159"/>
      <c r="EUP34" s="158"/>
      <c r="EUW34" s="159"/>
      <c r="EUZ34" s="158"/>
      <c r="EVG34" s="159"/>
      <c r="EVJ34" s="158"/>
      <c r="EVQ34" s="159"/>
      <c r="EVT34" s="158"/>
      <c r="EWA34" s="159"/>
      <c r="EWD34" s="158"/>
      <c r="EWK34" s="159"/>
      <c r="EWN34" s="158"/>
      <c r="EWU34" s="159"/>
      <c r="EWX34" s="158"/>
      <c r="EXE34" s="159"/>
      <c r="EXH34" s="158"/>
      <c r="EXO34" s="159"/>
      <c r="EXR34" s="158"/>
      <c r="EXY34" s="159"/>
      <c r="EYB34" s="158"/>
      <c r="EYI34" s="159"/>
      <c r="EYL34" s="158"/>
      <c r="EYS34" s="159"/>
      <c r="EYV34" s="158"/>
      <c r="EZC34" s="159"/>
      <c r="EZF34" s="158"/>
      <c r="EZM34" s="159"/>
      <c r="EZP34" s="158"/>
      <c r="EZW34" s="159"/>
      <c r="EZZ34" s="158"/>
      <c r="FAG34" s="159"/>
      <c r="FAJ34" s="158"/>
      <c r="FAQ34" s="159"/>
      <c r="FAT34" s="158"/>
      <c r="FBA34" s="159"/>
      <c r="FBD34" s="158"/>
      <c r="FBK34" s="159"/>
      <c r="FBN34" s="158"/>
      <c r="FBU34" s="159"/>
      <c r="FBX34" s="158"/>
      <c r="FCE34" s="159"/>
      <c r="FCH34" s="158"/>
      <c r="FCO34" s="159"/>
      <c r="FCR34" s="158"/>
      <c r="FCY34" s="159"/>
      <c r="FDB34" s="158"/>
      <c r="FDI34" s="159"/>
      <c r="FDL34" s="158"/>
      <c r="FDS34" s="159"/>
      <c r="FDV34" s="158"/>
      <c r="FEC34" s="159"/>
      <c r="FEF34" s="158"/>
      <c r="FEM34" s="159"/>
      <c r="FEP34" s="158"/>
      <c r="FEW34" s="159"/>
      <c r="FEZ34" s="158"/>
      <c r="FFG34" s="159"/>
      <c r="FFJ34" s="158"/>
      <c r="FFQ34" s="159"/>
      <c r="FFT34" s="158"/>
      <c r="FGA34" s="159"/>
      <c r="FGD34" s="158"/>
      <c r="FGK34" s="159"/>
      <c r="FGN34" s="158"/>
      <c r="FGU34" s="159"/>
      <c r="FGX34" s="158"/>
      <c r="FHE34" s="159"/>
      <c r="FHH34" s="158"/>
      <c r="FHO34" s="159"/>
      <c r="FHR34" s="158"/>
      <c r="FHY34" s="159"/>
      <c r="FIB34" s="158"/>
      <c r="FII34" s="159"/>
      <c r="FIL34" s="158"/>
      <c r="FIS34" s="159"/>
      <c r="FIV34" s="158"/>
      <c r="FJC34" s="159"/>
      <c r="FJF34" s="158"/>
      <c r="FJM34" s="159"/>
      <c r="FJP34" s="158"/>
      <c r="FJW34" s="159"/>
      <c r="FJZ34" s="158"/>
      <c r="FKG34" s="159"/>
      <c r="FKJ34" s="158"/>
      <c r="FKQ34" s="159"/>
      <c r="FKT34" s="158"/>
      <c r="FLA34" s="159"/>
      <c r="FLD34" s="158"/>
      <c r="FLK34" s="159"/>
      <c r="FLN34" s="158"/>
      <c r="FLU34" s="159"/>
      <c r="FLX34" s="158"/>
      <c r="FME34" s="159"/>
      <c r="FMH34" s="158"/>
      <c r="FMO34" s="159"/>
      <c r="FMR34" s="158"/>
      <c r="FMY34" s="159"/>
      <c r="FNB34" s="158"/>
      <c r="FNI34" s="159"/>
      <c r="FNL34" s="158"/>
      <c r="FNS34" s="159"/>
      <c r="FNV34" s="158"/>
      <c r="FOC34" s="159"/>
      <c r="FOF34" s="158"/>
      <c r="FOM34" s="159"/>
      <c r="FOP34" s="158"/>
      <c r="FOW34" s="159"/>
      <c r="FOZ34" s="158"/>
      <c r="FPG34" s="159"/>
      <c r="FPJ34" s="158"/>
      <c r="FPQ34" s="159"/>
      <c r="FPT34" s="158"/>
      <c r="FQA34" s="159"/>
      <c r="FQD34" s="158"/>
      <c r="FQK34" s="159"/>
      <c r="FQN34" s="158"/>
      <c r="FQU34" s="159"/>
      <c r="FQX34" s="158"/>
      <c r="FRE34" s="159"/>
      <c r="FRH34" s="158"/>
      <c r="FRO34" s="159"/>
      <c r="FRR34" s="158"/>
      <c r="FRY34" s="159"/>
      <c r="FSB34" s="158"/>
      <c r="FSI34" s="159"/>
      <c r="FSL34" s="158"/>
      <c r="FSS34" s="159"/>
      <c r="FSV34" s="158"/>
      <c r="FTC34" s="159"/>
      <c r="FTF34" s="158"/>
      <c r="FTM34" s="159"/>
      <c r="FTP34" s="158"/>
      <c r="FTW34" s="159"/>
      <c r="FTZ34" s="158"/>
      <c r="FUG34" s="159"/>
      <c r="FUJ34" s="158"/>
      <c r="FUQ34" s="159"/>
      <c r="FUT34" s="158"/>
      <c r="FVA34" s="159"/>
      <c r="FVD34" s="158"/>
      <c r="FVK34" s="159"/>
      <c r="FVN34" s="158"/>
      <c r="FVU34" s="159"/>
      <c r="FVX34" s="158"/>
      <c r="FWE34" s="159"/>
      <c r="FWH34" s="158"/>
      <c r="FWO34" s="159"/>
      <c r="FWR34" s="158"/>
      <c r="FWY34" s="159"/>
      <c r="FXB34" s="158"/>
      <c r="FXI34" s="159"/>
      <c r="FXL34" s="158"/>
      <c r="FXS34" s="159"/>
      <c r="FXV34" s="158"/>
      <c r="FYC34" s="159"/>
      <c r="FYF34" s="158"/>
      <c r="FYM34" s="159"/>
      <c r="FYP34" s="158"/>
      <c r="FYW34" s="159"/>
      <c r="FYZ34" s="158"/>
      <c r="FZG34" s="159"/>
      <c r="FZJ34" s="158"/>
      <c r="FZQ34" s="159"/>
      <c r="FZT34" s="158"/>
      <c r="GAA34" s="159"/>
      <c r="GAD34" s="158"/>
      <c r="GAK34" s="159"/>
      <c r="GAN34" s="158"/>
      <c r="GAU34" s="159"/>
      <c r="GAX34" s="158"/>
      <c r="GBE34" s="159"/>
      <c r="GBH34" s="158"/>
      <c r="GBO34" s="159"/>
      <c r="GBR34" s="158"/>
      <c r="GBY34" s="159"/>
      <c r="GCB34" s="158"/>
      <c r="GCI34" s="159"/>
      <c r="GCL34" s="158"/>
      <c r="GCS34" s="159"/>
      <c r="GCV34" s="158"/>
      <c r="GDC34" s="159"/>
      <c r="GDF34" s="158"/>
      <c r="GDM34" s="159"/>
      <c r="GDP34" s="158"/>
      <c r="GDW34" s="159"/>
      <c r="GDZ34" s="158"/>
      <c r="GEG34" s="159"/>
      <c r="GEJ34" s="158"/>
      <c r="GEQ34" s="159"/>
      <c r="GET34" s="158"/>
      <c r="GFA34" s="159"/>
      <c r="GFD34" s="158"/>
      <c r="GFK34" s="159"/>
      <c r="GFN34" s="158"/>
      <c r="GFU34" s="159"/>
      <c r="GFX34" s="158"/>
      <c r="GGE34" s="159"/>
      <c r="GGH34" s="158"/>
      <c r="GGO34" s="159"/>
      <c r="GGR34" s="158"/>
      <c r="GGY34" s="159"/>
      <c r="GHB34" s="158"/>
      <c r="GHI34" s="159"/>
      <c r="GHL34" s="158"/>
      <c r="GHS34" s="159"/>
      <c r="GHV34" s="158"/>
      <c r="GIC34" s="159"/>
      <c r="GIF34" s="158"/>
      <c r="GIM34" s="159"/>
      <c r="GIP34" s="158"/>
      <c r="GIW34" s="159"/>
      <c r="GIZ34" s="158"/>
      <c r="GJG34" s="159"/>
      <c r="GJJ34" s="158"/>
      <c r="GJQ34" s="159"/>
      <c r="GJT34" s="158"/>
      <c r="GKA34" s="159"/>
      <c r="GKD34" s="158"/>
      <c r="GKK34" s="159"/>
      <c r="GKN34" s="158"/>
      <c r="GKU34" s="159"/>
      <c r="GKX34" s="158"/>
      <c r="GLE34" s="159"/>
      <c r="GLH34" s="158"/>
      <c r="GLO34" s="159"/>
      <c r="GLR34" s="158"/>
      <c r="GLY34" s="159"/>
      <c r="GMB34" s="158"/>
      <c r="GMI34" s="159"/>
      <c r="GML34" s="158"/>
      <c r="GMS34" s="159"/>
      <c r="GMV34" s="158"/>
      <c r="GNC34" s="159"/>
      <c r="GNF34" s="158"/>
      <c r="GNM34" s="159"/>
      <c r="GNP34" s="158"/>
      <c r="GNW34" s="159"/>
      <c r="GNZ34" s="158"/>
      <c r="GOG34" s="159"/>
      <c r="GOJ34" s="158"/>
      <c r="GOQ34" s="159"/>
      <c r="GOT34" s="158"/>
      <c r="GPA34" s="159"/>
      <c r="GPD34" s="158"/>
      <c r="GPK34" s="159"/>
      <c r="GPN34" s="158"/>
      <c r="GPU34" s="159"/>
      <c r="GPX34" s="158"/>
      <c r="GQE34" s="159"/>
      <c r="GQH34" s="158"/>
      <c r="GQO34" s="159"/>
      <c r="GQR34" s="158"/>
      <c r="GQY34" s="159"/>
      <c r="GRB34" s="158"/>
      <c r="GRI34" s="159"/>
      <c r="GRL34" s="158"/>
      <c r="GRS34" s="159"/>
      <c r="GRV34" s="158"/>
      <c r="GSC34" s="159"/>
      <c r="GSF34" s="158"/>
      <c r="GSM34" s="159"/>
      <c r="GSP34" s="158"/>
      <c r="GSW34" s="159"/>
      <c r="GSZ34" s="158"/>
      <c r="GTG34" s="159"/>
      <c r="GTJ34" s="158"/>
      <c r="GTQ34" s="159"/>
      <c r="GTT34" s="158"/>
      <c r="GUA34" s="159"/>
      <c r="GUD34" s="158"/>
      <c r="GUK34" s="159"/>
      <c r="GUN34" s="158"/>
      <c r="GUU34" s="159"/>
      <c r="GUX34" s="158"/>
      <c r="GVE34" s="159"/>
      <c r="GVH34" s="158"/>
      <c r="GVO34" s="159"/>
      <c r="GVR34" s="158"/>
      <c r="GVY34" s="159"/>
      <c r="GWB34" s="158"/>
      <c r="GWI34" s="159"/>
      <c r="GWL34" s="158"/>
      <c r="GWS34" s="159"/>
      <c r="GWV34" s="158"/>
      <c r="GXC34" s="159"/>
      <c r="GXF34" s="158"/>
      <c r="GXM34" s="159"/>
      <c r="GXP34" s="158"/>
      <c r="GXW34" s="159"/>
      <c r="GXZ34" s="158"/>
      <c r="GYG34" s="159"/>
      <c r="GYJ34" s="158"/>
      <c r="GYQ34" s="159"/>
      <c r="GYT34" s="158"/>
      <c r="GZA34" s="159"/>
      <c r="GZD34" s="158"/>
      <c r="GZK34" s="159"/>
      <c r="GZN34" s="158"/>
      <c r="GZU34" s="159"/>
      <c r="GZX34" s="158"/>
      <c r="HAE34" s="159"/>
      <c r="HAH34" s="158"/>
      <c r="HAO34" s="159"/>
      <c r="HAR34" s="158"/>
      <c r="HAY34" s="159"/>
      <c r="HBB34" s="158"/>
      <c r="HBI34" s="159"/>
      <c r="HBL34" s="158"/>
      <c r="HBS34" s="159"/>
      <c r="HBV34" s="158"/>
      <c r="HCC34" s="159"/>
      <c r="HCF34" s="158"/>
      <c r="HCM34" s="159"/>
      <c r="HCP34" s="158"/>
      <c r="HCW34" s="159"/>
      <c r="HCZ34" s="158"/>
      <c r="HDG34" s="159"/>
      <c r="HDJ34" s="158"/>
      <c r="HDQ34" s="159"/>
      <c r="HDT34" s="158"/>
      <c r="HEA34" s="159"/>
      <c r="HED34" s="158"/>
      <c r="HEK34" s="159"/>
      <c r="HEN34" s="158"/>
      <c r="HEU34" s="159"/>
      <c r="HEX34" s="158"/>
      <c r="HFE34" s="159"/>
      <c r="HFH34" s="158"/>
      <c r="HFO34" s="159"/>
      <c r="HFR34" s="158"/>
      <c r="HFY34" s="159"/>
      <c r="HGB34" s="158"/>
      <c r="HGI34" s="159"/>
      <c r="HGL34" s="158"/>
      <c r="HGS34" s="159"/>
      <c r="HGV34" s="158"/>
      <c r="HHC34" s="159"/>
      <c r="HHF34" s="158"/>
      <c r="HHM34" s="159"/>
      <c r="HHP34" s="158"/>
      <c r="HHW34" s="159"/>
      <c r="HHZ34" s="158"/>
      <c r="HIG34" s="159"/>
      <c r="HIJ34" s="158"/>
      <c r="HIQ34" s="159"/>
      <c r="HIT34" s="158"/>
      <c r="HJA34" s="159"/>
      <c r="HJD34" s="158"/>
      <c r="HJK34" s="159"/>
      <c r="HJN34" s="158"/>
      <c r="HJU34" s="159"/>
      <c r="HJX34" s="158"/>
      <c r="HKE34" s="159"/>
      <c r="HKH34" s="158"/>
      <c r="HKO34" s="159"/>
      <c r="HKR34" s="158"/>
      <c r="HKY34" s="159"/>
      <c r="HLB34" s="158"/>
      <c r="HLI34" s="159"/>
      <c r="HLL34" s="158"/>
      <c r="HLS34" s="159"/>
      <c r="HLV34" s="158"/>
      <c r="HMC34" s="159"/>
      <c r="HMF34" s="158"/>
      <c r="HMM34" s="159"/>
      <c r="HMP34" s="158"/>
      <c r="HMW34" s="159"/>
      <c r="HMZ34" s="158"/>
      <c r="HNG34" s="159"/>
      <c r="HNJ34" s="158"/>
      <c r="HNQ34" s="159"/>
      <c r="HNT34" s="158"/>
      <c r="HOA34" s="159"/>
      <c r="HOD34" s="158"/>
      <c r="HOK34" s="159"/>
      <c r="HON34" s="158"/>
      <c r="HOU34" s="159"/>
      <c r="HOX34" s="158"/>
      <c r="HPE34" s="159"/>
      <c r="HPH34" s="158"/>
      <c r="HPO34" s="159"/>
      <c r="HPR34" s="158"/>
      <c r="HPY34" s="159"/>
      <c r="HQB34" s="158"/>
      <c r="HQI34" s="159"/>
      <c r="HQL34" s="158"/>
      <c r="HQS34" s="159"/>
      <c r="HQV34" s="158"/>
      <c r="HRC34" s="159"/>
      <c r="HRF34" s="158"/>
      <c r="HRM34" s="159"/>
      <c r="HRP34" s="158"/>
      <c r="HRW34" s="159"/>
      <c r="HRZ34" s="158"/>
      <c r="HSG34" s="159"/>
      <c r="HSJ34" s="158"/>
      <c r="HSQ34" s="159"/>
      <c r="HST34" s="158"/>
      <c r="HTA34" s="159"/>
      <c r="HTD34" s="158"/>
      <c r="HTK34" s="159"/>
      <c r="HTN34" s="158"/>
      <c r="HTU34" s="159"/>
      <c r="HTX34" s="158"/>
      <c r="HUE34" s="159"/>
      <c r="HUH34" s="158"/>
      <c r="HUO34" s="159"/>
      <c r="HUR34" s="158"/>
      <c r="HUY34" s="159"/>
      <c r="HVB34" s="158"/>
      <c r="HVI34" s="159"/>
      <c r="HVL34" s="158"/>
      <c r="HVS34" s="159"/>
      <c r="HVV34" s="158"/>
      <c r="HWC34" s="159"/>
      <c r="HWF34" s="158"/>
      <c r="HWM34" s="159"/>
      <c r="HWP34" s="158"/>
      <c r="HWW34" s="159"/>
      <c r="HWZ34" s="158"/>
      <c r="HXG34" s="159"/>
      <c r="HXJ34" s="158"/>
      <c r="HXQ34" s="159"/>
      <c r="HXT34" s="158"/>
      <c r="HYA34" s="159"/>
      <c r="HYD34" s="158"/>
      <c r="HYK34" s="159"/>
      <c r="HYN34" s="158"/>
      <c r="HYU34" s="159"/>
      <c r="HYX34" s="158"/>
      <c r="HZE34" s="159"/>
      <c r="HZH34" s="158"/>
      <c r="HZO34" s="159"/>
      <c r="HZR34" s="158"/>
      <c r="HZY34" s="159"/>
      <c r="IAB34" s="158"/>
      <c r="IAI34" s="159"/>
      <c r="IAL34" s="158"/>
      <c r="IAS34" s="159"/>
      <c r="IAV34" s="158"/>
      <c r="IBC34" s="159"/>
      <c r="IBF34" s="158"/>
      <c r="IBM34" s="159"/>
      <c r="IBP34" s="158"/>
      <c r="IBW34" s="159"/>
      <c r="IBZ34" s="158"/>
      <c r="ICG34" s="159"/>
      <c r="ICJ34" s="158"/>
      <c r="ICQ34" s="159"/>
      <c r="ICT34" s="158"/>
      <c r="IDA34" s="159"/>
      <c r="IDD34" s="158"/>
      <c r="IDK34" s="159"/>
      <c r="IDN34" s="158"/>
      <c r="IDU34" s="159"/>
      <c r="IDX34" s="158"/>
      <c r="IEE34" s="159"/>
      <c r="IEH34" s="158"/>
      <c r="IEO34" s="159"/>
      <c r="IER34" s="158"/>
      <c r="IEY34" s="159"/>
      <c r="IFB34" s="158"/>
      <c r="IFI34" s="159"/>
      <c r="IFL34" s="158"/>
      <c r="IFS34" s="159"/>
      <c r="IFV34" s="158"/>
      <c r="IGC34" s="159"/>
      <c r="IGF34" s="158"/>
      <c r="IGM34" s="159"/>
      <c r="IGP34" s="158"/>
      <c r="IGW34" s="159"/>
      <c r="IGZ34" s="158"/>
      <c r="IHG34" s="159"/>
      <c r="IHJ34" s="158"/>
      <c r="IHQ34" s="159"/>
      <c r="IHT34" s="158"/>
      <c r="IIA34" s="159"/>
      <c r="IID34" s="158"/>
      <c r="IIK34" s="159"/>
      <c r="IIN34" s="158"/>
      <c r="IIU34" s="159"/>
      <c r="IIX34" s="158"/>
      <c r="IJE34" s="159"/>
      <c r="IJH34" s="158"/>
      <c r="IJO34" s="159"/>
      <c r="IJR34" s="158"/>
      <c r="IJY34" s="159"/>
      <c r="IKB34" s="158"/>
      <c r="IKI34" s="159"/>
      <c r="IKL34" s="158"/>
      <c r="IKS34" s="159"/>
      <c r="IKV34" s="158"/>
      <c r="ILC34" s="159"/>
      <c r="ILF34" s="158"/>
      <c r="ILM34" s="159"/>
      <c r="ILP34" s="158"/>
      <c r="ILW34" s="159"/>
      <c r="ILZ34" s="158"/>
      <c r="IMG34" s="159"/>
      <c r="IMJ34" s="158"/>
      <c r="IMQ34" s="159"/>
      <c r="IMT34" s="158"/>
      <c r="INA34" s="159"/>
      <c r="IND34" s="158"/>
      <c r="INK34" s="159"/>
      <c r="INN34" s="158"/>
      <c r="INU34" s="159"/>
      <c r="INX34" s="158"/>
      <c r="IOE34" s="159"/>
      <c r="IOH34" s="158"/>
      <c r="IOO34" s="159"/>
      <c r="IOR34" s="158"/>
      <c r="IOY34" s="159"/>
      <c r="IPB34" s="158"/>
      <c r="IPI34" s="159"/>
      <c r="IPL34" s="158"/>
      <c r="IPS34" s="159"/>
      <c r="IPV34" s="158"/>
      <c r="IQC34" s="159"/>
      <c r="IQF34" s="158"/>
      <c r="IQM34" s="159"/>
      <c r="IQP34" s="158"/>
      <c r="IQW34" s="159"/>
      <c r="IQZ34" s="158"/>
      <c r="IRG34" s="159"/>
      <c r="IRJ34" s="158"/>
      <c r="IRQ34" s="159"/>
      <c r="IRT34" s="158"/>
      <c r="ISA34" s="159"/>
      <c r="ISD34" s="158"/>
      <c r="ISK34" s="159"/>
      <c r="ISN34" s="158"/>
      <c r="ISU34" s="159"/>
      <c r="ISX34" s="158"/>
      <c r="ITE34" s="159"/>
      <c r="ITH34" s="158"/>
      <c r="ITO34" s="159"/>
      <c r="ITR34" s="158"/>
      <c r="ITY34" s="159"/>
      <c r="IUB34" s="158"/>
      <c r="IUI34" s="159"/>
      <c r="IUL34" s="158"/>
      <c r="IUS34" s="159"/>
      <c r="IUV34" s="158"/>
      <c r="IVC34" s="159"/>
      <c r="IVF34" s="158"/>
      <c r="IVM34" s="159"/>
      <c r="IVP34" s="158"/>
      <c r="IVW34" s="159"/>
      <c r="IVZ34" s="158"/>
      <c r="IWG34" s="159"/>
      <c r="IWJ34" s="158"/>
      <c r="IWQ34" s="159"/>
      <c r="IWT34" s="158"/>
      <c r="IXA34" s="159"/>
      <c r="IXD34" s="158"/>
      <c r="IXK34" s="159"/>
      <c r="IXN34" s="158"/>
      <c r="IXU34" s="159"/>
      <c r="IXX34" s="158"/>
      <c r="IYE34" s="159"/>
      <c r="IYH34" s="158"/>
      <c r="IYO34" s="159"/>
      <c r="IYR34" s="158"/>
      <c r="IYY34" s="159"/>
      <c r="IZB34" s="158"/>
      <c r="IZI34" s="159"/>
      <c r="IZL34" s="158"/>
      <c r="IZS34" s="159"/>
      <c r="IZV34" s="158"/>
      <c r="JAC34" s="159"/>
      <c r="JAF34" s="158"/>
      <c r="JAM34" s="159"/>
      <c r="JAP34" s="158"/>
      <c r="JAW34" s="159"/>
      <c r="JAZ34" s="158"/>
      <c r="JBG34" s="159"/>
      <c r="JBJ34" s="158"/>
      <c r="JBQ34" s="159"/>
      <c r="JBT34" s="158"/>
      <c r="JCA34" s="159"/>
      <c r="JCD34" s="158"/>
      <c r="JCK34" s="159"/>
      <c r="JCN34" s="158"/>
      <c r="JCU34" s="159"/>
      <c r="JCX34" s="158"/>
      <c r="JDE34" s="159"/>
      <c r="JDH34" s="158"/>
      <c r="JDO34" s="159"/>
      <c r="JDR34" s="158"/>
      <c r="JDY34" s="159"/>
      <c r="JEB34" s="158"/>
      <c r="JEI34" s="159"/>
      <c r="JEL34" s="158"/>
      <c r="JES34" s="159"/>
      <c r="JEV34" s="158"/>
      <c r="JFC34" s="159"/>
      <c r="JFF34" s="158"/>
      <c r="JFM34" s="159"/>
      <c r="JFP34" s="158"/>
      <c r="JFW34" s="159"/>
      <c r="JFZ34" s="158"/>
      <c r="JGG34" s="159"/>
      <c r="JGJ34" s="158"/>
      <c r="JGQ34" s="159"/>
      <c r="JGT34" s="158"/>
      <c r="JHA34" s="159"/>
      <c r="JHD34" s="158"/>
      <c r="JHK34" s="159"/>
      <c r="JHN34" s="158"/>
      <c r="JHU34" s="159"/>
      <c r="JHX34" s="158"/>
      <c r="JIE34" s="159"/>
      <c r="JIH34" s="158"/>
      <c r="JIO34" s="159"/>
      <c r="JIR34" s="158"/>
      <c r="JIY34" s="159"/>
      <c r="JJB34" s="158"/>
      <c r="JJI34" s="159"/>
      <c r="JJL34" s="158"/>
      <c r="JJS34" s="159"/>
      <c r="JJV34" s="158"/>
      <c r="JKC34" s="159"/>
      <c r="JKF34" s="158"/>
      <c r="JKM34" s="159"/>
      <c r="JKP34" s="158"/>
      <c r="JKW34" s="159"/>
      <c r="JKZ34" s="158"/>
      <c r="JLG34" s="159"/>
      <c r="JLJ34" s="158"/>
      <c r="JLQ34" s="159"/>
      <c r="JLT34" s="158"/>
      <c r="JMA34" s="159"/>
      <c r="JMD34" s="158"/>
      <c r="JMK34" s="159"/>
      <c r="JMN34" s="158"/>
      <c r="JMU34" s="159"/>
      <c r="JMX34" s="158"/>
      <c r="JNE34" s="159"/>
      <c r="JNH34" s="158"/>
      <c r="JNO34" s="159"/>
      <c r="JNR34" s="158"/>
      <c r="JNY34" s="159"/>
      <c r="JOB34" s="158"/>
      <c r="JOI34" s="159"/>
      <c r="JOL34" s="158"/>
      <c r="JOS34" s="159"/>
      <c r="JOV34" s="158"/>
      <c r="JPC34" s="159"/>
      <c r="JPF34" s="158"/>
      <c r="JPM34" s="159"/>
      <c r="JPP34" s="158"/>
      <c r="JPW34" s="159"/>
      <c r="JPZ34" s="158"/>
      <c r="JQG34" s="159"/>
      <c r="JQJ34" s="158"/>
      <c r="JQQ34" s="159"/>
      <c r="JQT34" s="158"/>
      <c r="JRA34" s="159"/>
      <c r="JRD34" s="158"/>
      <c r="JRK34" s="159"/>
      <c r="JRN34" s="158"/>
      <c r="JRU34" s="159"/>
      <c r="JRX34" s="158"/>
      <c r="JSE34" s="159"/>
      <c r="JSH34" s="158"/>
      <c r="JSO34" s="159"/>
      <c r="JSR34" s="158"/>
      <c r="JSY34" s="159"/>
      <c r="JTB34" s="158"/>
      <c r="JTI34" s="159"/>
      <c r="JTL34" s="158"/>
      <c r="JTS34" s="159"/>
      <c r="JTV34" s="158"/>
      <c r="JUC34" s="159"/>
      <c r="JUF34" s="158"/>
      <c r="JUM34" s="159"/>
      <c r="JUP34" s="158"/>
      <c r="JUW34" s="159"/>
      <c r="JUZ34" s="158"/>
      <c r="JVG34" s="159"/>
      <c r="JVJ34" s="158"/>
      <c r="JVQ34" s="159"/>
      <c r="JVT34" s="158"/>
      <c r="JWA34" s="159"/>
      <c r="JWD34" s="158"/>
      <c r="JWK34" s="159"/>
      <c r="JWN34" s="158"/>
      <c r="JWU34" s="159"/>
      <c r="JWX34" s="158"/>
      <c r="JXE34" s="159"/>
      <c r="JXH34" s="158"/>
      <c r="JXO34" s="159"/>
      <c r="JXR34" s="158"/>
      <c r="JXY34" s="159"/>
      <c r="JYB34" s="158"/>
      <c r="JYI34" s="159"/>
      <c r="JYL34" s="158"/>
      <c r="JYS34" s="159"/>
      <c r="JYV34" s="158"/>
      <c r="JZC34" s="159"/>
      <c r="JZF34" s="158"/>
      <c r="JZM34" s="159"/>
      <c r="JZP34" s="158"/>
      <c r="JZW34" s="159"/>
      <c r="JZZ34" s="158"/>
      <c r="KAG34" s="159"/>
      <c r="KAJ34" s="158"/>
      <c r="KAQ34" s="159"/>
      <c r="KAT34" s="158"/>
      <c r="KBA34" s="159"/>
      <c r="KBD34" s="158"/>
      <c r="KBK34" s="159"/>
      <c r="KBN34" s="158"/>
      <c r="KBU34" s="159"/>
      <c r="KBX34" s="158"/>
      <c r="KCE34" s="159"/>
      <c r="KCH34" s="158"/>
      <c r="KCO34" s="159"/>
      <c r="KCR34" s="158"/>
      <c r="KCY34" s="159"/>
      <c r="KDB34" s="158"/>
      <c r="KDI34" s="159"/>
      <c r="KDL34" s="158"/>
      <c r="KDS34" s="159"/>
      <c r="KDV34" s="158"/>
      <c r="KEC34" s="159"/>
      <c r="KEF34" s="158"/>
      <c r="KEM34" s="159"/>
      <c r="KEP34" s="158"/>
      <c r="KEW34" s="159"/>
      <c r="KEZ34" s="158"/>
      <c r="KFG34" s="159"/>
      <c r="KFJ34" s="158"/>
      <c r="KFQ34" s="159"/>
      <c r="KFT34" s="158"/>
      <c r="KGA34" s="159"/>
      <c r="KGD34" s="158"/>
      <c r="KGK34" s="159"/>
      <c r="KGN34" s="158"/>
      <c r="KGU34" s="159"/>
      <c r="KGX34" s="158"/>
      <c r="KHE34" s="159"/>
      <c r="KHH34" s="158"/>
      <c r="KHO34" s="159"/>
      <c r="KHR34" s="158"/>
      <c r="KHY34" s="159"/>
      <c r="KIB34" s="158"/>
      <c r="KII34" s="159"/>
      <c r="KIL34" s="158"/>
      <c r="KIS34" s="159"/>
      <c r="KIV34" s="158"/>
      <c r="KJC34" s="159"/>
      <c r="KJF34" s="158"/>
      <c r="KJM34" s="159"/>
      <c r="KJP34" s="158"/>
      <c r="KJW34" s="159"/>
      <c r="KJZ34" s="158"/>
      <c r="KKG34" s="159"/>
      <c r="KKJ34" s="158"/>
      <c r="KKQ34" s="159"/>
      <c r="KKT34" s="158"/>
      <c r="KLA34" s="159"/>
      <c r="KLD34" s="158"/>
      <c r="KLK34" s="159"/>
      <c r="KLN34" s="158"/>
      <c r="KLU34" s="159"/>
      <c r="KLX34" s="158"/>
      <c r="KME34" s="159"/>
      <c r="KMH34" s="158"/>
      <c r="KMO34" s="159"/>
      <c r="KMR34" s="158"/>
      <c r="KMY34" s="159"/>
      <c r="KNB34" s="158"/>
      <c r="KNI34" s="159"/>
      <c r="KNL34" s="158"/>
      <c r="KNS34" s="159"/>
      <c r="KNV34" s="158"/>
      <c r="KOC34" s="159"/>
      <c r="KOF34" s="158"/>
      <c r="KOM34" s="159"/>
      <c r="KOP34" s="158"/>
      <c r="KOW34" s="159"/>
      <c r="KOZ34" s="158"/>
      <c r="KPG34" s="159"/>
      <c r="KPJ34" s="158"/>
      <c r="KPQ34" s="159"/>
      <c r="KPT34" s="158"/>
      <c r="KQA34" s="159"/>
      <c r="KQD34" s="158"/>
      <c r="KQK34" s="159"/>
      <c r="KQN34" s="158"/>
      <c r="KQU34" s="159"/>
      <c r="KQX34" s="158"/>
      <c r="KRE34" s="159"/>
      <c r="KRH34" s="158"/>
      <c r="KRO34" s="159"/>
      <c r="KRR34" s="158"/>
      <c r="KRY34" s="159"/>
      <c r="KSB34" s="158"/>
      <c r="KSI34" s="159"/>
      <c r="KSL34" s="158"/>
      <c r="KSS34" s="159"/>
      <c r="KSV34" s="158"/>
      <c r="KTC34" s="159"/>
      <c r="KTF34" s="158"/>
      <c r="KTM34" s="159"/>
      <c r="KTP34" s="158"/>
      <c r="KTW34" s="159"/>
      <c r="KTZ34" s="158"/>
      <c r="KUG34" s="159"/>
      <c r="KUJ34" s="158"/>
      <c r="KUQ34" s="159"/>
      <c r="KUT34" s="158"/>
      <c r="KVA34" s="159"/>
      <c r="KVD34" s="158"/>
      <c r="KVK34" s="159"/>
      <c r="KVN34" s="158"/>
      <c r="KVU34" s="159"/>
      <c r="KVX34" s="158"/>
      <c r="KWE34" s="159"/>
      <c r="KWH34" s="158"/>
      <c r="KWO34" s="159"/>
      <c r="KWR34" s="158"/>
      <c r="KWY34" s="159"/>
      <c r="KXB34" s="158"/>
      <c r="KXI34" s="159"/>
      <c r="KXL34" s="158"/>
      <c r="KXS34" s="159"/>
      <c r="KXV34" s="158"/>
      <c r="KYC34" s="159"/>
      <c r="KYF34" s="158"/>
      <c r="KYM34" s="159"/>
      <c r="KYP34" s="158"/>
      <c r="KYW34" s="159"/>
      <c r="KYZ34" s="158"/>
      <c r="KZG34" s="159"/>
      <c r="KZJ34" s="158"/>
      <c r="KZQ34" s="159"/>
      <c r="KZT34" s="158"/>
      <c r="LAA34" s="159"/>
      <c r="LAD34" s="158"/>
      <c r="LAK34" s="159"/>
      <c r="LAN34" s="158"/>
      <c r="LAU34" s="159"/>
      <c r="LAX34" s="158"/>
      <c r="LBE34" s="159"/>
      <c r="LBH34" s="158"/>
      <c r="LBO34" s="159"/>
      <c r="LBR34" s="158"/>
      <c r="LBY34" s="159"/>
      <c r="LCB34" s="158"/>
      <c r="LCI34" s="159"/>
      <c r="LCL34" s="158"/>
      <c r="LCS34" s="159"/>
      <c r="LCV34" s="158"/>
      <c r="LDC34" s="159"/>
      <c r="LDF34" s="158"/>
      <c r="LDM34" s="159"/>
      <c r="LDP34" s="158"/>
      <c r="LDW34" s="159"/>
      <c r="LDZ34" s="158"/>
      <c r="LEG34" s="159"/>
      <c r="LEJ34" s="158"/>
      <c r="LEQ34" s="159"/>
      <c r="LET34" s="158"/>
      <c r="LFA34" s="159"/>
      <c r="LFD34" s="158"/>
      <c r="LFK34" s="159"/>
      <c r="LFN34" s="158"/>
      <c r="LFU34" s="159"/>
      <c r="LFX34" s="158"/>
      <c r="LGE34" s="159"/>
      <c r="LGH34" s="158"/>
      <c r="LGO34" s="159"/>
      <c r="LGR34" s="158"/>
      <c r="LGY34" s="159"/>
      <c r="LHB34" s="158"/>
      <c r="LHI34" s="159"/>
      <c r="LHL34" s="158"/>
      <c r="LHS34" s="159"/>
      <c r="LHV34" s="158"/>
      <c r="LIC34" s="159"/>
      <c r="LIF34" s="158"/>
      <c r="LIM34" s="159"/>
      <c r="LIP34" s="158"/>
      <c r="LIW34" s="159"/>
      <c r="LIZ34" s="158"/>
      <c r="LJG34" s="159"/>
      <c r="LJJ34" s="158"/>
      <c r="LJQ34" s="159"/>
      <c r="LJT34" s="158"/>
      <c r="LKA34" s="159"/>
      <c r="LKD34" s="158"/>
      <c r="LKK34" s="159"/>
      <c r="LKN34" s="158"/>
      <c r="LKU34" s="159"/>
      <c r="LKX34" s="158"/>
      <c r="LLE34" s="159"/>
      <c r="LLH34" s="158"/>
      <c r="LLO34" s="159"/>
      <c r="LLR34" s="158"/>
      <c r="LLY34" s="159"/>
      <c r="LMB34" s="158"/>
      <c r="LMI34" s="159"/>
      <c r="LML34" s="158"/>
      <c r="LMS34" s="159"/>
      <c r="LMV34" s="158"/>
      <c r="LNC34" s="159"/>
      <c r="LNF34" s="158"/>
      <c r="LNM34" s="159"/>
      <c r="LNP34" s="158"/>
      <c r="LNW34" s="159"/>
      <c r="LNZ34" s="158"/>
      <c r="LOG34" s="159"/>
      <c r="LOJ34" s="158"/>
      <c r="LOQ34" s="159"/>
      <c r="LOT34" s="158"/>
      <c r="LPA34" s="159"/>
      <c r="LPD34" s="158"/>
      <c r="LPK34" s="159"/>
      <c r="LPN34" s="158"/>
      <c r="LPU34" s="159"/>
      <c r="LPX34" s="158"/>
      <c r="LQE34" s="159"/>
      <c r="LQH34" s="158"/>
      <c r="LQO34" s="159"/>
      <c r="LQR34" s="158"/>
      <c r="LQY34" s="159"/>
      <c r="LRB34" s="158"/>
      <c r="LRI34" s="159"/>
      <c r="LRL34" s="158"/>
      <c r="LRS34" s="159"/>
      <c r="LRV34" s="158"/>
      <c r="LSC34" s="159"/>
      <c r="LSF34" s="158"/>
      <c r="LSM34" s="159"/>
      <c r="LSP34" s="158"/>
      <c r="LSW34" s="159"/>
      <c r="LSZ34" s="158"/>
      <c r="LTG34" s="159"/>
      <c r="LTJ34" s="158"/>
      <c r="LTQ34" s="159"/>
      <c r="LTT34" s="158"/>
      <c r="LUA34" s="159"/>
      <c r="LUD34" s="158"/>
      <c r="LUK34" s="159"/>
      <c r="LUN34" s="158"/>
      <c r="LUU34" s="159"/>
      <c r="LUX34" s="158"/>
      <c r="LVE34" s="159"/>
      <c r="LVH34" s="158"/>
      <c r="LVO34" s="159"/>
      <c r="LVR34" s="158"/>
      <c r="LVY34" s="159"/>
      <c r="LWB34" s="158"/>
      <c r="LWI34" s="159"/>
      <c r="LWL34" s="158"/>
      <c r="LWS34" s="159"/>
      <c r="LWV34" s="158"/>
      <c r="LXC34" s="159"/>
      <c r="LXF34" s="158"/>
      <c r="LXM34" s="159"/>
      <c r="LXP34" s="158"/>
      <c r="LXW34" s="159"/>
      <c r="LXZ34" s="158"/>
      <c r="LYG34" s="159"/>
      <c r="LYJ34" s="158"/>
      <c r="LYQ34" s="159"/>
      <c r="LYT34" s="158"/>
      <c r="LZA34" s="159"/>
      <c r="LZD34" s="158"/>
      <c r="LZK34" s="159"/>
      <c r="LZN34" s="158"/>
      <c r="LZU34" s="159"/>
      <c r="LZX34" s="158"/>
      <c r="MAE34" s="159"/>
      <c r="MAH34" s="158"/>
      <c r="MAO34" s="159"/>
      <c r="MAR34" s="158"/>
      <c r="MAY34" s="159"/>
      <c r="MBB34" s="158"/>
      <c r="MBI34" s="159"/>
      <c r="MBL34" s="158"/>
      <c r="MBS34" s="159"/>
      <c r="MBV34" s="158"/>
      <c r="MCC34" s="159"/>
      <c r="MCF34" s="158"/>
      <c r="MCM34" s="159"/>
      <c r="MCP34" s="158"/>
      <c r="MCW34" s="159"/>
      <c r="MCZ34" s="158"/>
      <c r="MDG34" s="159"/>
      <c r="MDJ34" s="158"/>
      <c r="MDQ34" s="159"/>
      <c r="MDT34" s="158"/>
      <c r="MEA34" s="159"/>
      <c r="MED34" s="158"/>
      <c r="MEK34" s="159"/>
      <c r="MEN34" s="158"/>
      <c r="MEU34" s="159"/>
      <c r="MEX34" s="158"/>
      <c r="MFE34" s="159"/>
      <c r="MFH34" s="158"/>
      <c r="MFO34" s="159"/>
      <c r="MFR34" s="158"/>
      <c r="MFY34" s="159"/>
      <c r="MGB34" s="158"/>
      <c r="MGI34" s="159"/>
      <c r="MGL34" s="158"/>
      <c r="MGS34" s="159"/>
      <c r="MGV34" s="158"/>
      <c r="MHC34" s="159"/>
      <c r="MHF34" s="158"/>
      <c r="MHM34" s="159"/>
      <c r="MHP34" s="158"/>
      <c r="MHW34" s="159"/>
      <c r="MHZ34" s="158"/>
      <c r="MIG34" s="159"/>
      <c r="MIJ34" s="158"/>
      <c r="MIQ34" s="159"/>
      <c r="MIT34" s="158"/>
      <c r="MJA34" s="159"/>
      <c r="MJD34" s="158"/>
      <c r="MJK34" s="159"/>
      <c r="MJN34" s="158"/>
      <c r="MJU34" s="159"/>
      <c r="MJX34" s="158"/>
      <c r="MKE34" s="159"/>
      <c r="MKH34" s="158"/>
      <c r="MKO34" s="159"/>
      <c r="MKR34" s="158"/>
      <c r="MKY34" s="159"/>
      <c r="MLB34" s="158"/>
      <c r="MLI34" s="159"/>
      <c r="MLL34" s="158"/>
      <c r="MLS34" s="159"/>
      <c r="MLV34" s="158"/>
      <c r="MMC34" s="159"/>
      <c r="MMF34" s="158"/>
      <c r="MMM34" s="159"/>
      <c r="MMP34" s="158"/>
      <c r="MMW34" s="159"/>
      <c r="MMZ34" s="158"/>
      <c r="MNG34" s="159"/>
      <c r="MNJ34" s="158"/>
      <c r="MNQ34" s="159"/>
      <c r="MNT34" s="158"/>
      <c r="MOA34" s="159"/>
      <c r="MOD34" s="158"/>
      <c r="MOK34" s="159"/>
      <c r="MON34" s="158"/>
      <c r="MOU34" s="159"/>
      <c r="MOX34" s="158"/>
      <c r="MPE34" s="159"/>
      <c r="MPH34" s="158"/>
      <c r="MPO34" s="159"/>
      <c r="MPR34" s="158"/>
      <c r="MPY34" s="159"/>
      <c r="MQB34" s="158"/>
      <c r="MQI34" s="159"/>
      <c r="MQL34" s="158"/>
      <c r="MQS34" s="159"/>
      <c r="MQV34" s="158"/>
      <c r="MRC34" s="159"/>
      <c r="MRF34" s="158"/>
      <c r="MRM34" s="159"/>
      <c r="MRP34" s="158"/>
      <c r="MRW34" s="159"/>
      <c r="MRZ34" s="158"/>
      <c r="MSG34" s="159"/>
      <c r="MSJ34" s="158"/>
      <c r="MSQ34" s="159"/>
      <c r="MST34" s="158"/>
      <c r="MTA34" s="159"/>
      <c r="MTD34" s="158"/>
      <c r="MTK34" s="159"/>
      <c r="MTN34" s="158"/>
      <c r="MTU34" s="159"/>
      <c r="MTX34" s="158"/>
      <c r="MUE34" s="159"/>
      <c r="MUH34" s="158"/>
      <c r="MUO34" s="159"/>
      <c r="MUR34" s="158"/>
      <c r="MUY34" s="159"/>
      <c r="MVB34" s="158"/>
      <c r="MVI34" s="159"/>
      <c r="MVL34" s="158"/>
      <c r="MVS34" s="159"/>
      <c r="MVV34" s="158"/>
      <c r="MWC34" s="159"/>
      <c r="MWF34" s="158"/>
      <c r="MWM34" s="159"/>
      <c r="MWP34" s="158"/>
      <c r="MWW34" s="159"/>
      <c r="MWZ34" s="158"/>
      <c r="MXG34" s="159"/>
      <c r="MXJ34" s="158"/>
      <c r="MXQ34" s="159"/>
      <c r="MXT34" s="158"/>
      <c r="MYA34" s="159"/>
      <c r="MYD34" s="158"/>
      <c r="MYK34" s="159"/>
      <c r="MYN34" s="158"/>
      <c r="MYU34" s="159"/>
      <c r="MYX34" s="158"/>
      <c r="MZE34" s="159"/>
      <c r="MZH34" s="158"/>
      <c r="MZO34" s="159"/>
      <c r="MZR34" s="158"/>
      <c r="MZY34" s="159"/>
      <c r="NAB34" s="158"/>
      <c r="NAI34" s="159"/>
      <c r="NAL34" s="158"/>
      <c r="NAS34" s="159"/>
      <c r="NAV34" s="158"/>
      <c r="NBC34" s="159"/>
      <c r="NBF34" s="158"/>
      <c r="NBM34" s="159"/>
      <c r="NBP34" s="158"/>
      <c r="NBW34" s="159"/>
      <c r="NBZ34" s="158"/>
      <c r="NCG34" s="159"/>
      <c r="NCJ34" s="158"/>
      <c r="NCQ34" s="159"/>
      <c r="NCT34" s="158"/>
      <c r="NDA34" s="159"/>
      <c r="NDD34" s="158"/>
      <c r="NDK34" s="159"/>
      <c r="NDN34" s="158"/>
      <c r="NDU34" s="159"/>
      <c r="NDX34" s="158"/>
      <c r="NEE34" s="159"/>
      <c r="NEH34" s="158"/>
      <c r="NEO34" s="159"/>
      <c r="NER34" s="158"/>
      <c r="NEY34" s="159"/>
      <c r="NFB34" s="158"/>
      <c r="NFI34" s="159"/>
      <c r="NFL34" s="158"/>
      <c r="NFS34" s="159"/>
      <c r="NFV34" s="158"/>
      <c r="NGC34" s="159"/>
      <c r="NGF34" s="158"/>
      <c r="NGM34" s="159"/>
      <c r="NGP34" s="158"/>
      <c r="NGW34" s="159"/>
      <c r="NGZ34" s="158"/>
      <c r="NHG34" s="159"/>
      <c r="NHJ34" s="158"/>
      <c r="NHQ34" s="159"/>
      <c r="NHT34" s="158"/>
      <c r="NIA34" s="159"/>
      <c r="NID34" s="158"/>
      <c r="NIK34" s="159"/>
      <c r="NIN34" s="158"/>
      <c r="NIU34" s="159"/>
      <c r="NIX34" s="158"/>
      <c r="NJE34" s="159"/>
      <c r="NJH34" s="158"/>
      <c r="NJO34" s="159"/>
      <c r="NJR34" s="158"/>
      <c r="NJY34" s="159"/>
      <c r="NKB34" s="158"/>
      <c r="NKI34" s="159"/>
      <c r="NKL34" s="158"/>
      <c r="NKS34" s="159"/>
      <c r="NKV34" s="158"/>
      <c r="NLC34" s="159"/>
      <c r="NLF34" s="158"/>
      <c r="NLM34" s="159"/>
      <c r="NLP34" s="158"/>
      <c r="NLW34" s="159"/>
      <c r="NLZ34" s="158"/>
      <c r="NMG34" s="159"/>
      <c r="NMJ34" s="158"/>
      <c r="NMQ34" s="159"/>
      <c r="NMT34" s="158"/>
      <c r="NNA34" s="159"/>
      <c r="NND34" s="158"/>
      <c r="NNK34" s="159"/>
      <c r="NNN34" s="158"/>
      <c r="NNU34" s="159"/>
      <c r="NNX34" s="158"/>
      <c r="NOE34" s="159"/>
      <c r="NOH34" s="158"/>
      <c r="NOO34" s="159"/>
      <c r="NOR34" s="158"/>
      <c r="NOY34" s="159"/>
      <c r="NPB34" s="158"/>
      <c r="NPI34" s="159"/>
      <c r="NPL34" s="158"/>
      <c r="NPS34" s="159"/>
      <c r="NPV34" s="158"/>
      <c r="NQC34" s="159"/>
      <c r="NQF34" s="158"/>
      <c r="NQM34" s="159"/>
      <c r="NQP34" s="158"/>
      <c r="NQW34" s="159"/>
      <c r="NQZ34" s="158"/>
      <c r="NRG34" s="159"/>
      <c r="NRJ34" s="158"/>
      <c r="NRQ34" s="159"/>
      <c r="NRT34" s="158"/>
      <c r="NSA34" s="159"/>
      <c r="NSD34" s="158"/>
      <c r="NSK34" s="159"/>
      <c r="NSN34" s="158"/>
      <c r="NSU34" s="159"/>
      <c r="NSX34" s="158"/>
      <c r="NTE34" s="159"/>
      <c r="NTH34" s="158"/>
      <c r="NTO34" s="159"/>
      <c r="NTR34" s="158"/>
      <c r="NTY34" s="159"/>
      <c r="NUB34" s="158"/>
      <c r="NUI34" s="159"/>
      <c r="NUL34" s="158"/>
      <c r="NUS34" s="159"/>
      <c r="NUV34" s="158"/>
      <c r="NVC34" s="159"/>
      <c r="NVF34" s="158"/>
      <c r="NVM34" s="159"/>
      <c r="NVP34" s="158"/>
      <c r="NVW34" s="159"/>
      <c r="NVZ34" s="158"/>
      <c r="NWG34" s="159"/>
      <c r="NWJ34" s="158"/>
      <c r="NWQ34" s="159"/>
      <c r="NWT34" s="158"/>
      <c r="NXA34" s="159"/>
      <c r="NXD34" s="158"/>
      <c r="NXK34" s="159"/>
      <c r="NXN34" s="158"/>
      <c r="NXU34" s="159"/>
      <c r="NXX34" s="158"/>
      <c r="NYE34" s="159"/>
      <c r="NYH34" s="158"/>
      <c r="NYO34" s="159"/>
      <c r="NYR34" s="158"/>
      <c r="NYY34" s="159"/>
      <c r="NZB34" s="158"/>
      <c r="NZI34" s="159"/>
      <c r="NZL34" s="158"/>
      <c r="NZS34" s="159"/>
      <c r="NZV34" s="158"/>
      <c r="OAC34" s="159"/>
      <c r="OAF34" s="158"/>
      <c r="OAM34" s="159"/>
      <c r="OAP34" s="158"/>
      <c r="OAW34" s="159"/>
      <c r="OAZ34" s="158"/>
      <c r="OBG34" s="159"/>
      <c r="OBJ34" s="158"/>
      <c r="OBQ34" s="159"/>
      <c r="OBT34" s="158"/>
      <c r="OCA34" s="159"/>
      <c r="OCD34" s="158"/>
      <c r="OCK34" s="159"/>
      <c r="OCN34" s="158"/>
      <c r="OCU34" s="159"/>
      <c r="OCX34" s="158"/>
      <c r="ODE34" s="159"/>
      <c r="ODH34" s="158"/>
      <c r="ODO34" s="159"/>
      <c r="ODR34" s="158"/>
      <c r="ODY34" s="159"/>
      <c r="OEB34" s="158"/>
      <c r="OEI34" s="159"/>
      <c r="OEL34" s="158"/>
      <c r="OES34" s="159"/>
      <c r="OEV34" s="158"/>
      <c r="OFC34" s="159"/>
      <c r="OFF34" s="158"/>
      <c r="OFM34" s="159"/>
      <c r="OFP34" s="158"/>
      <c r="OFW34" s="159"/>
      <c r="OFZ34" s="158"/>
      <c r="OGG34" s="159"/>
      <c r="OGJ34" s="158"/>
      <c r="OGQ34" s="159"/>
      <c r="OGT34" s="158"/>
      <c r="OHA34" s="159"/>
      <c r="OHD34" s="158"/>
      <c r="OHK34" s="159"/>
      <c r="OHN34" s="158"/>
      <c r="OHU34" s="159"/>
      <c r="OHX34" s="158"/>
      <c r="OIE34" s="159"/>
      <c r="OIH34" s="158"/>
      <c r="OIO34" s="159"/>
      <c r="OIR34" s="158"/>
      <c r="OIY34" s="159"/>
      <c r="OJB34" s="158"/>
      <c r="OJI34" s="159"/>
      <c r="OJL34" s="158"/>
      <c r="OJS34" s="159"/>
      <c r="OJV34" s="158"/>
      <c r="OKC34" s="159"/>
      <c r="OKF34" s="158"/>
      <c r="OKM34" s="159"/>
      <c r="OKP34" s="158"/>
      <c r="OKW34" s="159"/>
      <c r="OKZ34" s="158"/>
      <c r="OLG34" s="159"/>
      <c r="OLJ34" s="158"/>
      <c r="OLQ34" s="159"/>
      <c r="OLT34" s="158"/>
      <c r="OMA34" s="159"/>
      <c r="OMD34" s="158"/>
      <c r="OMK34" s="159"/>
      <c r="OMN34" s="158"/>
      <c r="OMU34" s="159"/>
      <c r="OMX34" s="158"/>
      <c r="ONE34" s="159"/>
      <c r="ONH34" s="158"/>
      <c r="ONO34" s="159"/>
      <c r="ONR34" s="158"/>
      <c r="ONY34" s="159"/>
      <c r="OOB34" s="158"/>
      <c r="OOI34" s="159"/>
      <c r="OOL34" s="158"/>
      <c r="OOS34" s="159"/>
      <c r="OOV34" s="158"/>
      <c r="OPC34" s="159"/>
      <c r="OPF34" s="158"/>
      <c r="OPM34" s="159"/>
      <c r="OPP34" s="158"/>
      <c r="OPW34" s="159"/>
      <c r="OPZ34" s="158"/>
      <c r="OQG34" s="159"/>
      <c r="OQJ34" s="158"/>
      <c r="OQQ34" s="159"/>
      <c r="OQT34" s="158"/>
      <c r="ORA34" s="159"/>
      <c r="ORD34" s="158"/>
      <c r="ORK34" s="159"/>
      <c r="ORN34" s="158"/>
      <c r="ORU34" s="159"/>
      <c r="ORX34" s="158"/>
      <c r="OSE34" s="159"/>
      <c r="OSH34" s="158"/>
      <c r="OSO34" s="159"/>
      <c r="OSR34" s="158"/>
      <c r="OSY34" s="159"/>
      <c r="OTB34" s="158"/>
      <c r="OTI34" s="159"/>
      <c r="OTL34" s="158"/>
      <c r="OTS34" s="159"/>
      <c r="OTV34" s="158"/>
      <c r="OUC34" s="159"/>
      <c r="OUF34" s="158"/>
      <c r="OUM34" s="159"/>
      <c r="OUP34" s="158"/>
      <c r="OUW34" s="159"/>
      <c r="OUZ34" s="158"/>
      <c r="OVG34" s="159"/>
      <c r="OVJ34" s="158"/>
      <c r="OVQ34" s="159"/>
      <c r="OVT34" s="158"/>
      <c r="OWA34" s="159"/>
      <c r="OWD34" s="158"/>
      <c r="OWK34" s="159"/>
      <c r="OWN34" s="158"/>
      <c r="OWU34" s="159"/>
      <c r="OWX34" s="158"/>
      <c r="OXE34" s="159"/>
      <c r="OXH34" s="158"/>
      <c r="OXO34" s="159"/>
      <c r="OXR34" s="158"/>
      <c r="OXY34" s="159"/>
      <c r="OYB34" s="158"/>
      <c r="OYI34" s="159"/>
      <c r="OYL34" s="158"/>
      <c r="OYS34" s="159"/>
      <c r="OYV34" s="158"/>
      <c r="OZC34" s="159"/>
      <c r="OZF34" s="158"/>
      <c r="OZM34" s="159"/>
      <c r="OZP34" s="158"/>
      <c r="OZW34" s="159"/>
      <c r="OZZ34" s="158"/>
      <c r="PAG34" s="159"/>
      <c r="PAJ34" s="158"/>
      <c r="PAQ34" s="159"/>
      <c r="PAT34" s="158"/>
      <c r="PBA34" s="159"/>
      <c r="PBD34" s="158"/>
      <c r="PBK34" s="159"/>
      <c r="PBN34" s="158"/>
      <c r="PBU34" s="159"/>
      <c r="PBX34" s="158"/>
      <c r="PCE34" s="159"/>
      <c r="PCH34" s="158"/>
      <c r="PCO34" s="159"/>
      <c r="PCR34" s="158"/>
      <c r="PCY34" s="159"/>
      <c r="PDB34" s="158"/>
      <c r="PDI34" s="159"/>
      <c r="PDL34" s="158"/>
      <c r="PDS34" s="159"/>
      <c r="PDV34" s="158"/>
      <c r="PEC34" s="159"/>
      <c r="PEF34" s="158"/>
      <c r="PEM34" s="159"/>
      <c r="PEP34" s="158"/>
      <c r="PEW34" s="159"/>
      <c r="PEZ34" s="158"/>
      <c r="PFG34" s="159"/>
      <c r="PFJ34" s="158"/>
      <c r="PFQ34" s="159"/>
      <c r="PFT34" s="158"/>
      <c r="PGA34" s="159"/>
      <c r="PGD34" s="158"/>
      <c r="PGK34" s="159"/>
      <c r="PGN34" s="158"/>
      <c r="PGU34" s="159"/>
      <c r="PGX34" s="158"/>
      <c r="PHE34" s="159"/>
      <c r="PHH34" s="158"/>
      <c r="PHO34" s="159"/>
      <c r="PHR34" s="158"/>
      <c r="PHY34" s="159"/>
      <c r="PIB34" s="158"/>
      <c r="PII34" s="159"/>
      <c r="PIL34" s="158"/>
      <c r="PIS34" s="159"/>
      <c r="PIV34" s="158"/>
      <c r="PJC34" s="159"/>
      <c r="PJF34" s="158"/>
      <c r="PJM34" s="159"/>
      <c r="PJP34" s="158"/>
      <c r="PJW34" s="159"/>
      <c r="PJZ34" s="158"/>
      <c r="PKG34" s="159"/>
      <c r="PKJ34" s="158"/>
      <c r="PKQ34" s="159"/>
      <c r="PKT34" s="158"/>
      <c r="PLA34" s="159"/>
      <c r="PLD34" s="158"/>
      <c r="PLK34" s="159"/>
      <c r="PLN34" s="158"/>
      <c r="PLU34" s="159"/>
      <c r="PLX34" s="158"/>
      <c r="PME34" s="159"/>
      <c r="PMH34" s="158"/>
      <c r="PMO34" s="159"/>
      <c r="PMR34" s="158"/>
      <c r="PMY34" s="159"/>
      <c r="PNB34" s="158"/>
      <c r="PNI34" s="159"/>
      <c r="PNL34" s="158"/>
      <c r="PNS34" s="159"/>
      <c r="PNV34" s="158"/>
      <c r="POC34" s="159"/>
      <c r="POF34" s="158"/>
      <c r="POM34" s="159"/>
      <c r="POP34" s="158"/>
      <c r="POW34" s="159"/>
      <c r="POZ34" s="158"/>
      <c r="PPG34" s="159"/>
      <c r="PPJ34" s="158"/>
      <c r="PPQ34" s="159"/>
      <c r="PPT34" s="158"/>
      <c r="PQA34" s="159"/>
      <c r="PQD34" s="158"/>
      <c r="PQK34" s="159"/>
      <c r="PQN34" s="158"/>
      <c r="PQU34" s="159"/>
      <c r="PQX34" s="158"/>
      <c r="PRE34" s="159"/>
      <c r="PRH34" s="158"/>
      <c r="PRO34" s="159"/>
      <c r="PRR34" s="158"/>
      <c r="PRY34" s="159"/>
      <c r="PSB34" s="158"/>
      <c r="PSI34" s="159"/>
      <c r="PSL34" s="158"/>
      <c r="PSS34" s="159"/>
      <c r="PSV34" s="158"/>
      <c r="PTC34" s="159"/>
      <c r="PTF34" s="158"/>
      <c r="PTM34" s="159"/>
      <c r="PTP34" s="158"/>
      <c r="PTW34" s="159"/>
      <c r="PTZ34" s="158"/>
      <c r="PUG34" s="159"/>
      <c r="PUJ34" s="158"/>
      <c r="PUQ34" s="159"/>
      <c r="PUT34" s="158"/>
      <c r="PVA34" s="159"/>
      <c r="PVD34" s="158"/>
      <c r="PVK34" s="159"/>
      <c r="PVN34" s="158"/>
      <c r="PVU34" s="159"/>
      <c r="PVX34" s="158"/>
      <c r="PWE34" s="159"/>
      <c r="PWH34" s="158"/>
      <c r="PWO34" s="159"/>
      <c r="PWR34" s="158"/>
      <c r="PWY34" s="159"/>
      <c r="PXB34" s="158"/>
      <c r="PXI34" s="159"/>
      <c r="PXL34" s="158"/>
      <c r="PXS34" s="159"/>
      <c r="PXV34" s="158"/>
      <c r="PYC34" s="159"/>
      <c r="PYF34" s="158"/>
      <c r="PYM34" s="159"/>
      <c r="PYP34" s="158"/>
      <c r="PYW34" s="159"/>
      <c r="PYZ34" s="158"/>
      <c r="PZG34" s="159"/>
      <c r="PZJ34" s="158"/>
      <c r="PZQ34" s="159"/>
      <c r="PZT34" s="158"/>
      <c r="QAA34" s="159"/>
      <c r="QAD34" s="158"/>
      <c r="QAK34" s="159"/>
      <c r="QAN34" s="158"/>
      <c r="QAU34" s="159"/>
      <c r="QAX34" s="158"/>
      <c r="QBE34" s="159"/>
      <c r="QBH34" s="158"/>
      <c r="QBO34" s="159"/>
      <c r="QBR34" s="158"/>
      <c r="QBY34" s="159"/>
      <c r="QCB34" s="158"/>
      <c r="QCI34" s="159"/>
      <c r="QCL34" s="158"/>
      <c r="QCS34" s="159"/>
      <c r="QCV34" s="158"/>
      <c r="QDC34" s="159"/>
      <c r="QDF34" s="158"/>
      <c r="QDM34" s="159"/>
      <c r="QDP34" s="158"/>
      <c r="QDW34" s="159"/>
      <c r="QDZ34" s="158"/>
      <c r="QEG34" s="159"/>
      <c r="QEJ34" s="158"/>
      <c r="QEQ34" s="159"/>
      <c r="QET34" s="158"/>
      <c r="QFA34" s="159"/>
      <c r="QFD34" s="158"/>
      <c r="QFK34" s="159"/>
      <c r="QFN34" s="158"/>
      <c r="QFU34" s="159"/>
      <c r="QFX34" s="158"/>
      <c r="QGE34" s="159"/>
      <c r="QGH34" s="158"/>
      <c r="QGO34" s="159"/>
      <c r="QGR34" s="158"/>
      <c r="QGY34" s="159"/>
      <c r="QHB34" s="158"/>
      <c r="QHI34" s="159"/>
      <c r="QHL34" s="158"/>
      <c r="QHS34" s="159"/>
      <c r="QHV34" s="158"/>
      <c r="QIC34" s="159"/>
      <c r="QIF34" s="158"/>
      <c r="QIM34" s="159"/>
      <c r="QIP34" s="158"/>
      <c r="QIW34" s="159"/>
      <c r="QIZ34" s="158"/>
      <c r="QJG34" s="159"/>
      <c r="QJJ34" s="158"/>
      <c r="QJQ34" s="159"/>
      <c r="QJT34" s="158"/>
      <c r="QKA34" s="159"/>
      <c r="QKD34" s="158"/>
      <c r="QKK34" s="159"/>
      <c r="QKN34" s="158"/>
      <c r="QKU34" s="159"/>
      <c r="QKX34" s="158"/>
      <c r="QLE34" s="159"/>
      <c r="QLH34" s="158"/>
      <c r="QLO34" s="159"/>
      <c r="QLR34" s="158"/>
      <c r="QLY34" s="159"/>
      <c r="QMB34" s="158"/>
      <c r="QMI34" s="159"/>
      <c r="QML34" s="158"/>
      <c r="QMS34" s="159"/>
      <c r="QMV34" s="158"/>
      <c r="QNC34" s="159"/>
      <c r="QNF34" s="158"/>
      <c r="QNM34" s="159"/>
      <c r="QNP34" s="158"/>
      <c r="QNW34" s="159"/>
      <c r="QNZ34" s="158"/>
      <c r="QOG34" s="159"/>
      <c r="QOJ34" s="158"/>
      <c r="QOQ34" s="159"/>
      <c r="QOT34" s="158"/>
      <c r="QPA34" s="159"/>
      <c r="QPD34" s="158"/>
      <c r="QPK34" s="159"/>
      <c r="QPN34" s="158"/>
      <c r="QPU34" s="159"/>
      <c r="QPX34" s="158"/>
      <c r="QQE34" s="159"/>
      <c r="QQH34" s="158"/>
      <c r="QQO34" s="159"/>
      <c r="QQR34" s="158"/>
      <c r="QQY34" s="159"/>
      <c r="QRB34" s="158"/>
      <c r="QRI34" s="159"/>
      <c r="QRL34" s="158"/>
      <c r="QRS34" s="159"/>
      <c r="QRV34" s="158"/>
      <c r="QSC34" s="159"/>
      <c r="QSF34" s="158"/>
      <c r="QSM34" s="159"/>
      <c r="QSP34" s="158"/>
      <c r="QSW34" s="159"/>
      <c r="QSZ34" s="158"/>
      <c r="QTG34" s="159"/>
      <c r="QTJ34" s="158"/>
      <c r="QTQ34" s="159"/>
      <c r="QTT34" s="158"/>
      <c r="QUA34" s="159"/>
      <c r="QUD34" s="158"/>
      <c r="QUK34" s="159"/>
      <c r="QUN34" s="158"/>
      <c r="QUU34" s="159"/>
      <c r="QUX34" s="158"/>
      <c r="QVE34" s="159"/>
      <c r="QVH34" s="158"/>
      <c r="QVO34" s="159"/>
      <c r="QVR34" s="158"/>
      <c r="QVY34" s="159"/>
      <c r="QWB34" s="158"/>
      <c r="QWI34" s="159"/>
      <c r="QWL34" s="158"/>
      <c r="QWS34" s="159"/>
      <c r="QWV34" s="158"/>
      <c r="QXC34" s="159"/>
      <c r="QXF34" s="158"/>
      <c r="QXM34" s="159"/>
      <c r="QXP34" s="158"/>
      <c r="QXW34" s="159"/>
      <c r="QXZ34" s="158"/>
      <c r="QYG34" s="159"/>
      <c r="QYJ34" s="158"/>
      <c r="QYQ34" s="159"/>
      <c r="QYT34" s="158"/>
      <c r="QZA34" s="159"/>
      <c r="QZD34" s="158"/>
      <c r="QZK34" s="159"/>
      <c r="QZN34" s="158"/>
      <c r="QZU34" s="159"/>
      <c r="QZX34" s="158"/>
      <c r="RAE34" s="159"/>
      <c r="RAH34" s="158"/>
      <c r="RAO34" s="159"/>
      <c r="RAR34" s="158"/>
      <c r="RAY34" s="159"/>
      <c r="RBB34" s="158"/>
      <c r="RBI34" s="159"/>
      <c r="RBL34" s="158"/>
      <c r="RBS34" s="159"/>
      <c r="RBV34" s="158"/>
      <c r="RCC34" s="159"/>
      <c r="RCF34" s="158"/>
      <c r="RCM34" s="159"/>
      <c r="RCP34" s="158"/>
      <c r="RCW34" s="159"/>
      <c r="RCZ34" s="158"/>
      <c r="RDG34" s="159"/>
      <c r="RDJ34" s="158"/>
      <c r="RDQ34" s="159"/>
      <c r="RDT34" s="158"/>
      <c r="REA34" s="159"/>
      <c r="RED34" s="158"/>
      <c r="REK34" s="159"/>
      <c r="REN34" s="158"/>
      <c r="REU34" s="159"/>
      <c r="REX34" s="158"/>
      <c r="RFE34" s="159"/>
      <c r="RFH34" s="158"/>
      <c r="RFO34" s="159"/>
      <c r="RFR34" s="158"/>
      <c r="RFY34" s="159"/>
      <c r="RGB34" s="158"/>
      <c r="RGI34" s="159"/>
      <c r="RGL34" s="158"/>
      <c r="RGS34" s="159"/>
      <c r="RGV34" s="158"/>
      <c r="RHC34" s="159"/>
      <c r="RHF34" s="158"/>
      <c r="RHM34" s="159"/>
      <c r="RHP34" s="158"/>
      <c r="RHW34" s="159"/>
      <c r="RHZ34" s="158"/>
      <c r="RIG34" s="159"/>
      <c r="RIJ34" s="158"/>
      <c r="RIQ34" s="159"/>
      <c r="RIT34" s="158"/>
      <c r="RJA34" s="159"/>
      <c r="RJD34" s="158"/>
      <c r="RJK34" s="159"/>
      <c r="RJN34" s="158"/>
      <c r="RJU34" s="159"/>
      <c r="RJX34" s="158"/>
      <c r="RKE34" s="159"/>
      <c r="RKH34" s="158"/>
      <c r="RKO34" s="159"/>
      <c r="RKR34" s="158"/>
      <c r="RKY34" s="159"/>
      <c r="RLB34" s="158"/>
      <c r="RLI34" s="159"/>
      <c r="RLL34" s="158"/>
      <c r="RLS34" s="159"/>
      <c r="RLV34" s="158"/>
      <c r="RMC34" s="159"/>
      <c r="RMF34" s="158"/>
      <c r="RMM34" s="159"/>
      <c r="RMP34" s="158"/>
      <c r="RMW34" s="159"/>
      <c r="RMZ34" s="158"/>
      <c r="RNG34" s="159"/>
      <c r="RNJ34" s="158"/>
      <c r="RNQ34" s="159"/>
      <c r="RNT34" s="158"/>
      <c r="ROA34" s="159"/>
      <c r="ROD34" s="158"/>
      <c r="ROK34" s="159"/>
      <c r="RON34" s="158"/>
      <c r="ROU34" s="159"/>
      <c r="ROX34" s="158"/>
      <c r="RPE34" s="159"/>
      <c r="RPH34" s="158"/>
      <c r="RPO34" s="159"/>
      <c r="RPR34" s="158"/>
      <c r="RPY34" s="159"/>
      <c r="RQB34" s="158"/>
      <c r="RQI34" s="159"/>
      <c r="RQL34" s="158"/>
      <c r="RQS34" s="159"/>
      <c r="RQV34" s="158"/>
      <c r="RRC34" s="159"/>
      <c r="RRF34" s="158"/>
      <c r="RRM34" s="159"/>
      <c r="RRP34" s="158"/>
      <c r="RRW34" s="159"/>
      <c r="RRZ34" s="158"/>
      <c r="RSG34" s="159"/>
      <c r="RSJ34" s="158"/>
      <c r="RSQ34" s="159"/>
      <c r="RST34" s="158"/>
      <c r="RTA34" s="159"/>
      <c r="RTD34" s="158"/>
      <c r="RTK34" s="159"/>
      <c r="RTN34" s="158"/>
      <c r="RTU34" s="159"/>
      <c r="RTX34" s="158"/>
      <c r="RUE34" s="159"/>
      <c r="RUH34" s="158"/>
      <c r="RUO34" s="159"/>
      <c r="RUR34" s="158"/>
      <c r="RUY34" s="159"/>
      <c r="RVB34" s="158"/>
      <c r="RVI34" s="159"/>
      <c r="RVL34" s="158"/>
      <c r="RVS34" s="159"/>
      <c r="RVV34" s="158"/>
      <c r="RWC34" s="159"/>
      <c r="RWF34" s="158"/>
      <c r="RWM34" s="159"/>
      <c r="RWP34" s="158"/>
      <c r="RWW34" s="159"/>
      <c r="RWZ34" s="158"/>
      <c r="RXG34" s="159"/>
      <c r="RXJ34" s="158"/>
      <c r="RXQ34" s="159"/>
      <c r="RXT34" s="158"/>
      <c r="RYA34" s="159"/>
      <c r="RYD34" s="158"/>
      <c r="RYK34" s="159"/>
      <c r="RYN34" s="158"/>
      <c r="RYU34" s="159"/>
      <c r="RYX34" s="158"/>
      <c r="RZE34" s="159"/>
      <c r="RZH34" s="158"/>
      <c r="RZO34" s="159"/>
      <c r="RZR34" s="158"/>
      <c r="RZY34" s="159"/>
      <c r="SAB34" s="158"/>
      <c r="SAI34" s="159"/>
      <c r="SAL34" s="158"/>
      <c r="SAS34" s="159"/>
      <c r="SAV34" s="158"/>
      <c r="SBC34" s="159"/>
      <c r="SBF34" s="158"/>
      <c r="SBM34" s="159"/>
      <c r="SBP34" s="158"/>
      <c r="SBW34" s="159"/>
      <c r="SBZ34" s="158"/>
      <c r="SCG34" s="159"/>
      <c r="SCJ34" s="158"/>
      <c r="SCQ34" s="159"/>
      <c r="SCT34" s="158"/>
      <c r="SDA34" s="159"/>
      <c r="SDD34" s="158"/>
      <c r="SDK34" s="159"/>
      <c r="SDN34" s="158"/>
      <c r="SDU34" s="159"/>
      <c r="SDX34" s="158"/>
      <c r="SEE34" s="159"/>
      <c r="SEH34" s="158"/>
      <c r="SEO34" s="159"/>
      <c r="SER34" s="158"/>
      <c r="SEY34" s="159"/>
      <c r="SFB34" s="158"/>
      <c r="SFI34" s="159"/>
      <c r="SFL34" s="158"/>
      <c r="SFS34" s="159"/>
      <c r="SFV34" s="158"/>
      <c r="SGC34" s="159"/>
      <c r="SGF34" s="158"/>
      <c r="SGM34" s="159"/>
      <c r="SGP34" s="158"/>
      <c r="SGW34" s="159"/>
      <c r="SGZ34" s="158"/>
      <c r="SHG34" s="159"/>
      <c r="SHJ34" s="158"/>
      <c r="SHQ34" s="159"/>
      <c r="SHT34" s="158"/>
      <c r="SIA34" s="159"/>
      <c r="SID34" s="158"/>
      <c r="SIK34" s="159"/>
      <c r="SIN34" s="158"/>
      <c r="SIU34" s="159"/>
      <c r="SIX34" s="158"/>
      <c r="SJE34" s="159"/>
      <c r="SJH34" s="158"/>
      <c r="SJO34" s="159"/>
      <c r="SJR34" s="158"/>
      <c r="SJY34" s="159"/>
      <c r="SKB34" s="158"/>
      <c r="SKI34" s="159"/>
      <c r="SKL34" s="158"/>
      <c r="SKS34" s="159"/>
      <c r="SKV34" s="158"/>
      <c r="SLC34" s="159"/>
      <c r="SLF34" s="158"/>
      <c r="SLM34" s="159"/>
      <c r="SLP34" s="158"/>
      <c r="SLW34" s="159"/>
      <c r="SLZ34" s="158"/>
      <c r="SMG34" s="159"/>
      <c r="SMJ34" s="158"/>
      <c r="SMQ34" s="159"/>
      <c r="SMT34" s="158"/>
      <c r="SNA34" s="159"/>
      <c r="SND34" s="158"/>
      <c r="SNK34" s="159"/>
      <c r="SNN34" s="158"/>
      <c r="SNU34" s="159"/>
      <c r="SNX34" s="158"/>
      <c r="SOE34" s="159"/>
      <c r="SOH34" s="158"/>
      <c r="SOO34" s="159"/>
      <c r="SOR34" s="158"/>
      <c r="SOY34" s="159"/>
      <c r="SPB34" s="158"/>
      <c r="SPI34" s="159"/>
      <c r="SPL34" s="158"/>
      <c r="SPS34" s="159"/>
      <c r="SPV34" s="158"/>
      <c r="SQC34" s="159"/>
      <c r="SQF34" s="158"/>
      <c r="SQM34" s="159"/>
      <c r="SQP34" s="158"/>
      <c r="SQW34" s="159"/>
      <c r="SQZ34" s="158"/>
      <c r="SRG34" s="159"/>
      <c r="SRJ34" s="158"/>
      <c r="SRQ34" s="159"/>
      <c r="SRT34" s="158"/>
      <c r="SSA34" s="159"/>
      <c r="SSD34" s="158"/>
      <c r="SSK34" s="159"/>
      <c r="SSN34" s="158"/>
      <c r="SSU34" s="159"/>
      <c r="SSX34" s="158"/>
      <c r="STE34" s="159"/>
      <c r="STH34" s="158"/>
      <c r="STO34" s="159"/>
      <c r="STR34" s="158"/>
      <c r="STY34" s="159"/>
      <c r="SUB34" s="158"/>
      <c r="SUI34" s="159"/>
      <c r="SUL34" s="158"/>
      <c r="SUS34" s="159"/>
      <c r="SUV34" s="158"/>
      <c r="SVC34" s="159"/>
      <c r="SVF34" s="158"/>
      <c r="SVM34" s="159"/>
      <c r="SVP34" s="158"/>
      <c r="SVW34" s="159"/>
      <c r="SVZ34" s="158"/>
      <c r="SWG34" s="159"/>
      <c r="SWJ34" s="158"/>
      <c r="SWQ34" s="159"/>
      <c r="SWT34" s="158"/>
      <c r="SXA34" s="159"/>
      <c r="SXD34" s="158"/>
      <c r="SXK34" s="159"/>
      <c r="SXN34" s="158"/>
      <c r="SXU34" s="159"/>
      <c r="SXX34" s="158"/>
      <c r="SYE34" s="159"/>
      <c r="SYH34" s="158"/>
      <c r="SYO34" s="159"/>
      <c r="SYR34" s="158"/>
      <c r="SYY34" s="159"/>
      <c r="SZB34" s="158"/>
      <c r="SZI34" s="159"/>
      <c r="SZL34" s="158"/>
      <c r="SZS34" s="159"/>
      <c r="SZV34" s="158"/>
      <c r="TAC34" s="159"/>
      <c r="TAF34" s="158"/>
      <c r="TAM34" s="159"/>
      <c r="TAP34" s="158"/>
      <c r="TAW34" s="159"/>
      <c r="TAZ34" s="158"/>
      <c r="TBG34" s="159"/>
      <c r="TBJ34" s="158"/>
      <c r="TBQ34" s="159"/>
      <c r="TBT34" s="158"/>
      <c r="TCA34" s="159"/>
      <c r="TCD34" s="158"/>
      <c r="TCK34" s="159"/>
      <c r="TCN34" s="158"/>
      <c r="TCU34" s="159"/>
      <c r="TCX34" s="158"/>
      <c r="TDE34" s="159"/>
      <c r="TDH34" s="158"/>
      <c r="TDO34" s="159"/>
      <c r="TDR34" s="158"/>
      <c r="TDY34" s="159"/>
      <c r="TEB34" s="158"/>
      <c r="TEI34" s="159"/>
      <c r="TEL34" s="158"/>
      <c r="TES34" s="159"/>
      <c r="TEV34" s="158"/>
      <c r="TFC34" s="159"/>
      <c r="TFF34" s="158"/>
      <c r="TFM34" s="159"/>
      <c r="TFP34" s="158"/>
      <c r="TFW34" s="159"/>
      <c r="TFZ34" s="158"/>
      <c r="TGG34" s="159"/>
      <c r="TGJ34" s="158"/>
      <c r="TGQ34" s="159"/>
      <c r="TGT34" s="158"/>
      <c r="THA34" s="159"/>
      <c r="THD34" s="158"/>
      <c r="THK34" s="159"/>
      <c r="THN34" s="158"/>
      <c r="THU34" s="159"/>
      <c r="THX34" s="158"/>
      <c r="TIE34" s="159"/>
      <c r="TIH34" s="158"/>
      <c r="TIO34" s="159"/>
      <c r="TIR34" s="158"/>
      <c r="TIY34" s="159"/>
      <c r="TJB34" s="158"/>
      <c r="TJI34" s="159"/>
      <c r="TJL34" s="158"/>
      <c r="TJS34" s="159"/>
      <c r="TJV34" s="158"/>
      <c r="TKC34" s="159"/>
      <c r="TKF34" s="158"/>
      <c r="TKM34" s="159"/>
      <c r="TKP34" s="158"/>
      <c r="TKW34" s="159"/>
      <c r="TKZ34" s="158"/>
      <c r="TLG34" s="159"/>
      <c r="TLJ34" s="158"/>
      <c r="TLQ34" s="159"/>
      <c r="TLT34" s="158"/>
      <c r="TMA34" s="159"/>
      <c r="TMD34" s="158"/>
      <c r="TMK34" s="159"/>
      <c r="TMN34" s="158"/>
      <c r="TMU34" s="159"/>
      <c r="TMX34" s="158"/>
      <c r="TNE34" s="159"/>
      <c r="TNH34" s="158"/>
      <c r="TNO34" s="159"/>
      <c r="TNR34" s="158"/>
      <c r="TNY34" s="159"/>
      <c r="TOB34" s="158"/>
      <c r="TOI34" s="159"/>
      <c r="TOL34" s="158"/>
      <c r="TOS34" s="159"/>
      <c r="TOV34" s="158"/>
      <c r="TPC34" s="159"/>
      <c r="TPF34" s="158"/>
      <c r="TPM34" s="159"/>
      <c r="TPP34" s="158"/>
      <c r="TPW34" s="159"/>
      <c r="TPZ34" s="158"/>
      <c r="TQG34" s="159"/>
      <c r="TQJ34" s="158"/>
      <c r="TQQ34" s="159"/>
      <c r="TQT34" s="158"/>
      <c r="TRA34" s="159"/>
      <c r="TRD34" s="158"/>
      <c r="TRK34" s="159"/>
      <c r="TRN34" s="158"/>
      <c r="TRU34" s="159"/>
      <c r="TRX34" s="158"/>
      <c r="TSE34" s="159"/>
      <c r="TSH34" s="158"/>
      <c r="TSO34" s="159"/>
      <c r="TSR34" s="158"/>
      <c r="TSY34" s="159"/>
      <c r="TTB34" s="158"/>
      <c r="TTI34" s="159"/>
      <c r="TTL34" s="158"/>
      <c r="TTS34" s="159"/>
      <c r="TTV34" s="158"/>
      <c r="TUC34" s="159"/>
      <c r="TUF34" s="158"/>
      <c r="TUM34" s="159"/>
      <c r="TUP34" s="158"/>
      <c r="TUW34" s="159"/>
      <c r="TUZ34" s="158"/>
      <c r="TVG34" s="159"/>
      <c r="TVJ34" s="158"/>
      <c r="TVQ34" s="159"/>
      <c r="TVT34" s="158"/>
      <c r="TWA34" s="159"/>
      <c r="TWD34" s="158"/>
      <c r="TWK34" s="159"/>
      <c r="TWN34" s="158"/>
      <c r="TWU34" s="159"/>
      <c r="TWX34" s="158"/>
      <c r="TXE34" s="159"/>
      <c r="TXH34" s="158"/>
      <c r="TXO34" s="159"/>
      <c r="TXR34" s="158"/>
      <c r="TXY34" s="159"/>
      <c r="TYB34" s="158"/>
      <c r="TYI34" s="159"/>
      <c r="TYL34" s="158"/>
      <c r="TYS34" s="159"/>
      <c r="TYV34" s="158"/>
      <c r="TZC34" s="159"/>
      <c r="TZF34" s="158"/>
      <c r="TZM34" s="159"/>
      <c r="TZP34" s="158"/>
      <c r="TZW34" s="159"/>
      <c r="TZZ34" s="158"/>
      <c r="UAG34" s="159"/>
      <c r="UAJ34" s="158"/>
      <c r="UAQ34" s="159"/>
      <c r="UAT34" s="158"/>
      <c r="UBA34" s="159"/>
      <c r="UBD34" s="158"/>
      <c r="UBK34" s="159"/>
      <c r="UBN34" s="158"/>
      <c r="UBU34" s="159"/>
      <c r="UBX34" s="158"/>
      <c r="UCE34" s="159"/>
      <c r="UCH34" s="158"/>
      <c r="UCO34" s="159"/>
      <c r="UCR34" s="158"/>
      <c r="UCY34" s="159"/>
      <c r="UDB34" s="158"/>
      <c r="UDI34" s="159"/>
      <c r="UDL34" s="158"/>
      <c r="UDS34" s="159"/>
      <c r="UDV34" s="158"/>
      <c r="UEC34" s="159"/>
      <c r="UEF34" s="158"/>
      <c r="UEM34" s="159"/>
      <c r="UEP34" s="158"/>
      <c r="UEW34" s="159"/>
      <c r="UEZ34" s="158"/>
      <c r="UFG34" s="159"/>
      <c r="UFJ34" s="158"/>
      <c r="UFQ34" s="159"/>
      <c r="UFT34" s="158"/>
      <c r="UGA34" s="159"/>
      <c r="UGD34" s="158"/>
      <c r="UGK34" s="159"/>
      <c r="UGN34" s="158"/>
      <c r="UGU34" s="159"/>
      <c r="UGX34" s="158"/>
      <c r="UHE34" s="159"/>
      <c r="UHH34" s="158"/>
      <c r="UHO34" s="159"/>
      <c r="UHR34" s="158"/>
      <c r="UHY34" s="159"/>
      <c r="UIB34" s="158"/>
      <c r="UII34" s="159"/>
      <c r="UIL34" s="158"/>
      <c r="UIS34" s="159"/>
      <c r="UIV34" s="158"/>
      <c r="UJC34" s="159"/>
      <c r="UJF34" s="158"/>
      <c r="UJM34" s="159"/>
      <c r="UJP34" s="158"/>
      <c r="UJW34" s="159"/>
      <c r="UJZ34" s="158"/>
      <c r="UKG34" s="159"/>
      <c r="UKJ34" s="158"/>
      <c r="UKQ34" s="159"/>
      <c r="UKT34" s="158"/>
      <c r="ULA34" s="159"/>
      <c r="ULD34" s="158"/>
      <c r="ULK34" s="159"/>
      <c r="ULN34" s="158"/>
      <c r="ULU34" s="159"/>
      <c r="ULX34" s="158"/>
      <c r="UME34" s="159"/>
      <c r="UMH34" s="158"/>
      <c r="UMO34" s="159"/>
      <c r="UMR34" s="158"/>
      <c r="UMY34" s="159"/>
      <c r="UNB34" s="158"/>
      <c r="UNI34" s="159"/>
      <c r="UNL34" s="158"/>
      <c r="UNS34" s="159"/>
      <c r="UNV34" s="158"/>
      <c r="UOC34" s="159"/>
      <c r="UOF34" s="158"/>
      <c r="UOM34" s="159"/>
      <c r="UOP34" s="158"/>
      <c r="UOW34" s="159"/>
      <c r="UOZ34" s="158"/>
      <c r="UPG34" s="159"/>
      <c r="UPJ34" s="158"/>
      <c r="UPQ34" s="159"/>
      <c r="UPT34" s="158"/>
      <c r="UQA34" s="159"/>
      <c r="UQD34" s="158"/>
      <c r="UQK34" s="159"/>
      <c r="UQN34" s="158"/>
      <c r="UQU34" s="159"/>
      <c r="UQX34" s="158"/>
      <c r="URE34" s="159"/>
      <c r="URH34" s="158"/>
      <c r="URO34" s="159"/>
      <c r="URR34" s="158"/>
      <c r="URY34" s="159"/>
      <c r="USB34" s="158"/>
      <c r="USI34" s="159"/>
      <c r="USL34" s="158"/>
      <c r="USS34" s="159"/>
      <c r="USV34" s="158"/>
      <c r="UTC34" s="159"/>
      <c r="UTF34" s="158"/>
      <c r="UTM34" s="159"/>
      <c r="UTP34" s="158"/>
      <c r="UTW34" s="159"/>
      <c r="UTZ34" s="158"/>
      <c r="UUG34" s="159"/>
      <c r="UUJ34" s="158"/>
      <c r="UUQ34" s="159"/>
      <c r="UUT34" s="158"/>
      <c r="UVA34" s="159"/>
      <c r="UVD34" s="158"/>
      <c r="UVK34" s="159"/>
      <c r="UVN34" s="158"/>
      <c r="UVU34" s="159"/>
      <c r="UVX34" s="158"/>
      <c r="UWE34" s="159"/>
      <c r="UWH34" s="158"/>
      <c r="UWO34" s="159"/>
      <c r="UWR34" s="158"/>
      <c r="UWY34" s="159"/>
      <c r="UXB34" s="158"/>
      <c r="UXI34" s="159"/>
      <c r="UXL34" s="158"/>
      <c r="UXS34" s="159"/>
      <c r="UXV34" s="158"/>
      <c r="UYC34" s="159"/>
      <c r="UYF34" s="158"/>
      <c r="UYM34" s="159"/>
      <c r="UYP34" s="158"/>
      <c r="UYW34" s="159"/>
      <c r="UYZ34" s="158"/>
      <c r="UZG34" s="159"/>
      <c r="UZJ34" s="158"/>
      <c r="UZQ34" s="159"/>
      <c r="UZT34" s="158"/>
      <c r="VAA34" s="159"/>
      <c r="VAD34" s="158"/>
      <c r="VAK34" s="159"/>
      <c r="VAN34" s="158"/>
      <c r="VAU34" s="159"/>
      <c r="VAX34" s="158"/>
      <c r="VBE34" s="159"/>
      <c r="VBH34" s="158"/>
      <c r="VBO34" s="159"/>
      <c r="VBR34" s="158"/>
      <c r="VBY34" s="159"/>
      <c r="VCB34" s="158"/>
      <c r="VCI34" s="159"/>
      <c r="VCL34" s="158"/>
      <c r="VCS34" s="159"/>
      <c r="VCV34" s="158"/>
      <c r="VDC34" s="159"/>
      <c r="VDF34" s="158"/>
      <c r="VDM34" s="159"/>
      <c r="VDP34" s="158"/>
      <c r="VDW34" s="159"/>
      <c r="VDZ34" s="158"/>
      <c r="VEG34" s="159"/>
      <c r="VEJ34" s="158"/>
      <c r="VEQ34" s="159"/>
      <c r="VET34" s="158"/>
      <c r="VFA34" s="159"/>
      <c r="VFD34" s="158"/>
      <c r="VFK34" s="159"/>
      <c r="VFN34" s="158"/>
      <c r="VFU34" s="159"/>
      <c r="VFX34" s="158"/>
      <c r="VGE34" s="159"/>
      <c r="VGH34" s="158"/>
      <c r="VGO34" s="159"/>
      <c r="VGR34" s="158"/>
      <c r="VGY34" s="159"/>
      <c r="VHB34" s="158"/>
      <c r="VHI34" s="159"/>
      <c r="VHL34" s="158"/>
      <c r="VHS34" s="159"/>
      <c r="VHV34" s="158"/>
      <c r="VIC34" s="159"/>
      <c r="VIF34" s="158"/>
      <c r="VIM34" s="159"/>
      <c r="VIP34" s="158"/>
      <c r="VIW34" s="159"/>
      <c r="VIZ34" s="158"/>
      <c r="VJG34" s="159"/>
      <c r="VJJ34" s="158"/>
      <c r="VJQ34" s="159"/>
      <c r="VJT34" s="158"/>
      <c r="VKA34" s="159"/>
      <c r="VKD34" s="158"/>
      <c r="VKK34" s="159"/>
      <c r="VKN34" s="158"/>
      <c r="VKU34" s="159"/>
      <c r="VKX34" s="158"/>
      <c r="VLE34" s="159"/>
      <c r="VLH34" s="158"/>
      <c r="VLO34" s="159"/>
      <c r="VLR34" s="158"/>
      <c r="VLY34" s="159"/>
      <c r="VMB34" s="158"/>
      <c r="VMI34" s="159"/>
      <c r="VML34" s="158"/>
      <c r="VMS34" s="159"/>
      <c r="VMV34" s="158"/>
      <c r="VNC34" s="159"/>
      <c r="VNF34" s="158"/>
      <c r="VNM34" s="159"/>
      <c r="VNP34" s="158"/>
      <c r="VNW34" s="159"/>
      <c r="VNZ34" s="158"/>
      <c r="VOG34" s="159"/>
      <c r="VOJ34" s="158"/>
      <c r="VOQ34" s="159"/>
      <c r="VOT34" s="158"/>
      <c r="VPA34" s="159"/>
      <c r="VPD34" s="158"/>
      <c r="VPK34" s="159"/>
      <c r="VPN34" s="158"/>
      <c r="VPU34" s="159"/>
      <c r="VPX34" s="158"/>
      <c r="VQE34" s="159"/>
      <c r="VQH34" s="158"/>
      <c r="VQO34" s="159"/>
      <c r="VQR34" s="158"/>
      <c r="VQY34" s="159"/>
      <c r="VRB34" s="158"/>
      <c r="VRI34" s="159"/>
      <c r="VRL34" s="158"/>
      <c r="VRS34" s="159"/>
      <c r="VRV34" s="158"/>
      <c r="VSC34" s="159"/>
      <c r="VSF34" s="158"/>
      <c r="VSM34" s="159"/>
      <c r="VSP34" s="158"/>
      <c r="VSW34" s="159"/>
      <c r="VSZ34" s="158"/>
      <c r="VTG34" s="159"/>
      <c r="VTJ34" s="158"/>
      <c r="VTQ34" s="159"/>
      <c r="VTT34" s="158"/>
      <c r="VUA34" s="159"/>
      <c r="VUD34" s="158"/>
      <c r="VUK34" s="159"/>
      <c r="VUN34" s="158"/>
      <c r="VUU34" s="159"/>
      <c r="VUX34" s="158"/>
      <c r="VVE34" s="159"/>
      <c r="VVH34" s="158"/>
      <c r="VVO34" s="159"/>
      <c r="VVR34" s="158"/>
      <c r="VVY34" s="159"/>
      <c r="VWB34" s="158"/>
      <c r="VWI34" s="159"/>
      <c r="VWL34" s="158"/>
      <c r="VWS34" s="159"/>
      <c r="VWV34" s="158"/>
      <c r="VXC34" s="159"/>
      <c r="VXF34" s="158"/>
      <c r="VXM34" s="159"/>
      <c r="VXP34" s="158"/>
      <c r="VXW34" s="159"/>
      <c r="VXZ34" s="158"/>
      <c r="VYG34" s="159"/>
      <c r="VYJ34" s="158"/>
      <c r="VYQ34" s="159"/>
      <c r="VYT34" s="158"/>
      <c r="VZA34" s="159"/>
      <c r="VZD34" s="158"/>
      <c r="VZK34" s="159"/>
      <c r="VZN34" s="158"/>
      <c r="VZU34" s="159"/>
      <c r="VZX34" s="158"/>
      <c r="WAE34" s="159"/>
      <c r="WAH34" s="158"/>
      <c r="WAO34" s="159"/>
      <c r="WAR34" s="158"/>
      <c r="WAY34" s="159"/>
      <c r="WBB34" s="158"/>
      <c r="WBI34" s="159"/>
      <c r="WBL34" s="158"/>
      <c r="WBS34" s="159"/>
      <c r="WBV34" s="158"/>
      <c r="WCC34" s="159"/>
      <c r="WCF34" s="158"/>
      <c r="WCM34" s="159"/>
      <c r="WCP34" s="158"/>
      <c r="WCW34" s="159"/>
      <c r="WCZ34" s="158"/>
      <c r="WDG34" s="159"/>
      <c r="WDJ34" s="158"/>
      <c r="WDQ34" s="159"/>
      <c r="WDT34" s="158"/>
      <c r="WEA34" s="159"/>
      <c r="WED34" s="158"/>
      <c r="WEK34" s="159"/>
      <c r="WEN34" s="158"/>
      <c r="WEU34" s="159"/>
      <c r="WEX34" s="158"/>
      <c r="WFE34" s="159"/>
      <c r="WFH34" s="158"/>
      <c r="WFO34" s="159"/>
      <c r="WFR34" s="158"/>
      <c r="WFY34" s="159"/>
      <c r="WGB34" s="158"/>
      <c r="WGI34" s="159"/>
      <c r="WGL34" s="158"/>
      <c r="WGS34" s="159"/>
      <c r="WGV34" s="158"/>
      <c r="WHC34" s="159"/>
      <c r="WHF34" s="158"/>
      <c r="WHM34" s="159"/>
      <c r="WHP34" s="158"/>
      <c r="WHW34" s="159"/>
      <c r="WHZ34" s="158"/>
      <c r="WIG34" s="159"/>
      <c r="WIJ34" s="158"/>
      <c r="WIQ34" s="159"/>
      <c r="WIT34" s="158"/>
      <c r="WJA34" s="159"/>
      <c r="WJD34" s="158"/>
      <c r="WJK34" s="159"/>
      <c r="WJN34" s="158"/>
      <c r="WJU34" s="159"/>
      <c r="WJX34" s="158"/>
      <c r="WKE34" s="159"/>
      <c r="WKH34" s="158"/>
      <c r="WKO34" s="159"/>
      <c r="WKR34" s="158"/>
      <c r="WKY34" s="159"/>
      <c r="WLB34" s="158"/>
      <c r="WLI34" s="159"/>
      <c r="WLL34" s="158"/>
      <c r="WLS34" s="159"/>
      <c r="WLV34" s="158"/>
      <c r="WMC34" s="159"/>
      <c r="WMF34" s="158"/>
      <c r="WMM34" s="159"/>
      <c r="WMP34" s="158"/>
      <c r="WMW34" s="159"/>
      <c r="WMZ34" s="158"/>
      <c r="WNG34" s="159"/>
      <c r="WNJ34" s="158"/>
      <c r="WNQ34" s="159"/>
      <c r="WNT34" s="158"/>
      <c r="WOA34" s="159"/>
      <c r="WOD34" s="158"/>
      <c r="WOK34" s="159"/>
      <c r="WON34" s="158"/>
      <c r="WOU34" s="159"/>
      <c r="WOX34" s="158"/>
      <c r="WPE34" s="159"/>
      <c r="WPH34" s="158"/>
      <c r="WPO34" s="159"/>
      <c r="WPR34" s="158"/>
      <c r="WPY34" s="159"/>
      <c r="WQB34" s="158"/>
      <c r="WQI34" s="159"/>
      <c r="WQL34" s="158"/>
      <c r="WQS34" s="159"/>
      <c r="WQV34" s="158"/>
      <c r="WRC34" s="159"/>
      <c r="WRF34" s="158"/>
      <c r="WRM34" s="159"/>
      <c r="WRP34" s="158"/>
      <c r="WRW34" s="159"/>
      <c r="WRZ34" s="158"/>
      <c r="WSG34" s="159"/>
      <c r="WSJ34" s="158"/>
      <c r="WSQ34" s="159"/>
      <c r="WST34" s="158"/>
      <c r="WTA34" s="159"/>
      <c r="WTD34" s="158"/>
      <c r="WTK34" s="159"/>
      <c r="WTN34" s="158"/>
      <c r="WTU34" s="159"/>
      <c r="WTX34" s="158"/>
      <c r="WUE34" s="159"/>
      <c r="WUH34" s="158"/>
      <c r="WUO34" s="159"/>
      <c r="WUR34" s="158"/>
      <c r="WUY34" s="159"/>
      <c r="WVB34" s="158"/>
      <c r="WVI34" s="159"/>
      <c r="WVL34" s="158"/>
      <c r="WVS34" s="159"/>
      <c r="WVV34" s="158"/>
      <c r="WWC34" s="159"/>
      <c r="WWF34" s="158"/>
      <c r="WWM34" s="159"/>
      <c r="WWP34" s="158"/>
      <c r="WWW34" s="159"/>
      <c r="WWZ34" s="158"/>
      <c r="WXG34" s="159"/>
      <c r="WXJ34" s="158"/>
      <c r="WXQ34" s="159"/>
      <c r="WXT34" s="158"/>
      <c r="WYA34" s="159"/>
      <c r="WYD34" s="158"/>
      <c r="WYK34" s="159"/>
      <c r="WYN34" s="158"/>
      <c r="WYU34" s="159"/>
      <c r="WYX34" s="158"/>
      <c r="WZE34" s="159"/>
      <c r="WZH34" s="158"/>
      <c r="WZO34" s="159"/>
      <c r="WZR34" s="158"/>
      <c r="WZY34" s="159"/>
      <c r="XAB34" s="158"/>
      <c r="XAI34" s="159"/>
      <c r="XAL34" s="158"/>
      <c r="XAS34" s="159"/>
      <c r="XAV34" s="158"/>
      <c r="XBC34" s="159"/>
      <c r="XBF34" s="158"/>
      <c r="XBM34" s="159"/>
      <c r="XBP34" s="158"/>
      <c r="XBW34" s="159"/>
      <c r="XBZ34" s="158"/>
      <c r="XCG34" s="159"/>
      <c r="XCJ34" s="158"/>
      <c r="XCQ34" s="159"/>
      <c r="XCT34" s="158"/>
      <c r="XDA34" s="159"/>
      <c r="XDD34" s="158"/>
      <c r="XDK34" s="159"/>
      <c r="XDN34" s="158"/>
      <c r="XDU34" s="159"/>
      <c r="XDX34" s="158"/>
      <c r="XEE34" s="159"/>
      <c r="XEH34" s="158"/>
      <c r="XEO34" s="159"/>
      <c r="XER34" s="158"/>
    </row>
    <row r="35" spans="1:1022 1029:2042 2049:3072 3079:4092 4099:5119 5122:6142 6149:7162 7169:8192 8199:9212 9219:10239 10242:11262 11269:12282 12289:13312 13319:14332 14339:15359 15362:16372" x14ac:dyDescent="0.25">
      <c r="B35" s="153" t="s">
        <v>187</v>
      </c>
      <c r="C35" s="153">
        <v>0</v>
      </c>
      <c r="D35" s="153" t="s">
        <v>191</v>
      </c>
      <c r="F35" s="161">
        <v>0</v>
      </c>
      <c r="G35" s="161">
        <f t="shared" ref="G35:G38" si="1">F35*C35</f>
        <v>0</v>
      </c>
      <c r="H35" s="161" t="s">
        <v>198</v>
      </c>
    </row>
    <row r="36" spans="1:1022 1029:2042 2049:3072 3079:4092 4099:5119 5122:6142 6149:7162 7169:8192 8199:9212 9219:10239 10242:11262 11269:12282 12289:13312 13319:14332 14339:15359 15362:16372" x14ac:dyDescent="0.25">
      <c r="B36" s="153" t="s">
        <v>188</v>
      </c>
      <c r="C36" s="153">
        <v>0</v>
      </c>
      <c r="D36" s="153" t="s">
        <v>191</v>
      </c>
      <c r="F36" s="161">
        <v>0</v>
      </c>
      <c r="G36" s="161">
        <f t="shared" si="1"/>
        <v>0</v>
      </c>
      <c r="H36" s="161" t="s">
        <v>198</v>
      </c>
    </row>
    <row r="37" spans="1:1022 1029:2042 2049:3072 3079:4092 4099:5119 5122:6142 6149:7162 7169:8192 8199:9212 9219:10239 10242:11262 11269:12282 12289:13312 13319:14332 14339:15359 15362:16372" x14ac:dyDescent="0.25">
      <c r="B37" s="153" t="s">
        <v>189</v>
      </c>
      <c r="C37" s="153">
        <v>0</v>
      </c>
      <c r="D37" s="153" t="s">
        <v>191</v>
      </c>
      <c r="F37" s="161">
        <v>0</v>
      </c>
      <c r="G37" s="161">
        <f t="shared" si="1"/>
        <v>0</v>
      </c>
      <c r="H37" s="161" t="s">
        <v>198</v>
      </c>
    </row>
    <row r="38" spans="1:1022 1029:2042 2049:3072 3079:4092 4099:5119 5122:6142 6149:7162 7169:8192 8199:9212 9219:10239 10242:11262 11269:12282 12289:13312 13319:14332 14339:15359 15362:16372" x14ac:dyDescent="0.25">
      <c r="B38" s="153" t="s">
        <v>190</v>
      </c>
      <c r="C38" s="153">
        <v>0</v>
      </c>
      <c r="D38" s="153" t="s">
        <v>191</v>
      </c>
      <c r="F38" s="161">
        <v>0</v>
      </c>
      <c r="G38" s="161">
        <f t="shared" si="1"/>
        <v>0</v>
      </c>
      <c r="H38" s="161" t="s">
        <v>198</v>
      </c>
    </row>
    <row r="39" spans="1:1022 1029:2042 2049:3072 3079:4092 4099:5119 5122:6142 6149:7162 7169:8192 8199:9212 9219:10239 10242:11262 11269:12282 12289:13312 13319:14332 14339:15359 15362:16372" ht="12.75" x14ac:dyDescent="0.2">
      <c r="A39" s="162" t="s">
        <v>78</v>
      </c>
      <c r="B39" s="162"/>
      <c r="C39" s="162"/>
      <c r="D39" s="162"/>
      <c r="E39" s="162"/>
      <c r="F39" s="162"/>
      <c r="G39" s="162">
        <f>SUM(G40:G53)</f>
        <v>3919000</v>
      </c>
      <c r="H39" s="162"/>
      <c r="S39" s="159"/>
      <c r="V39" s="158"/>
      <c r="AC39" s="159"/>
      <c r="AF39" s="158"/>
      <c r="AM39" s="159"/>
      <c r="AP39" s="158"/>
      <c r="AW39" s="159"/>
      <c r="AZ39" s="158"/>
      <c r="BG39" s="159"/>
      <c r="BJ39" s="158"/>
      <c r="BQ39" s="159"/>
      <c r="BT39" s="158"/>
      <c r="CA39" s="159"/>
      <c r="CD39" s="158"/>
      <c r="CK39" s="159"/>
      <c r="CN39" s="158"/>
      <c r="CU39" s="159"/>
      <c r="CX39" s="158"/>
      <c r="DE39" s="159"/>
      <c r="DH39" s="158"/>
      <c r="DO39" s="159"/>
      <c r="DR39" s="158"/>
      <c r="DY39" s="159"/>
      <c r="EB39" s="158"/>
      <c r="EI39" s="159"/>
      <c r="EL39" s="158"/>
      <c r="ES39" s="159"/>
      <c r="EV39" s="158"/>
      <c r="FC39" s="159"/>
      <c r="FF39" s="158"/>
      <c r="FM39" s="159"/>
      <c r="FP39" s="158"/>
      <c r="FW39" s="159"/>
      <c r="FZ39" s="158"/>
      <c r="GG39" s="159"/>
      <c r="GJ39" s="158"/>
      <c r="GQ39" s="159"/>
      <c r="GT39" s="158"/>
      <c r="HA39" s="159"/>
      <c r="HD39" s="158"/>
      <c r="HK39" s="159"/>
      <c r="HN39" s="158"/>
      <c r="HU39" s="159"/>
      <c r="HX39" s="158"/>
      <c r="IE39" s="159"/>
      <c r="IH39" s="158"/>
      <c r="IO39" s="159"/>
      <c r="IR39" s="158"/>
      <c r="IY39" s="159"/>
      <c r="JB39" s="158"/>
      <c r="JI39" s="159"/>
      <c r="JL39" s="158"/>
      <c r="JS39" s="159"/>
      <c r="JV39" s="158"/>
      <c r="KC39" s="159"/>
      <c r="KF39" s="158"/>
      <c r="KM39" s="159"/>
      <c r="KP39" s="158"/>
      <c r="KW39" s="159"/>
      <c r="KZ39" s="158"/>
      <c r="LG39" s="159"/>
      <c r="LJ39" s="158"/>
      <c r="LQ39" s="159"/>
      <c r="LT39" s="158"/>
      <c r="MA39" s="159"/>
      <c r="MD39" s="158"/>
      <c r="MK39" s="159"/>
      <c r="MN39" s="158"/>
      <c r="MU39" s="159"/>
      <c r="MX39" s="158"/>
      <c r="NE39" s="159"/>
      <c r="NH39" s="158"/>
      <c r="NO39" s="159"/>
      <c r="NR39" s="158"/>
      <c r="NY39" s="159"/>
      <c r="OB39" s="158"/>
      <c r="OI39" s="159"/>
      <c r="OL39" s="158"/>
      <c r="OS39" s="159"/>
      <c r="OV39" s="158"/>
      <c r="PC39" s="159"/>
      <c r="PF39" s="158"/>
      <c r="PM39" s="159"/>
      <c r="PP39" s="158"/>
      <c r="PW39" s="159"/>
      <c r="PZ39" s="158"/>
      <c r="QG39" s="159"/>
      <c r="QJ39" s="158"/>
      <c r="QQ39" s="159"/>
      <c r="QT39" s="158"/>
      <c r="RA39" s="159"/>
      <c r="RD39" s="158"/>
      <c r="RK39" s="159"/>
      <c r="RN39" s="158"/>
      <c r="RU39" s="159"/>
      <c r="RX39" s="158"/>
      <c r="SE39" s="159"/>
      <c r="SH39" s="158"/>
      <c r="SO39" s="159"/>
      <c r="SR39" s="158"/>
      <c r="SY39" s="159"/>
      <c r="TB39" s="158"/>
      <c r="TI39" s="159"/>
      <c r="TL39" s="158"/>
      <c r="TS39" s="159"/>
      <c r="TV39" s="158"/>
      <c r="UC39" s="159"/>
      <c r="UF39" s="158"/>
      <c r="UM39" s="159"/>
      <c r="UP39" s="158"/>
      <c r="UW39" s="159"/>
      <c r="UZ39" s="158"/>
      <c r="VG39" s="159"/>
      <c r="VJ39" s="158"/>
      <c r="VQ39" s="159"/>
      <c r="VT39" s="158"/>
      <c r="WA39" s="159"/>
      <c r="WD39" s="158"/>
      <c r="WK39" s="159"/>
      <c r="WN39" s="158"/>
      <c r="WU39" s="159"/>
      <c r="WX39" s="158"/>
      <c r="XE39" s="159"/>
      <c r="XH39" s="158"/>
      <c r="XO39" s="159"/>
      <c r="XR39" s="158"/>
      <c r="XY39" s="159"/>
      <c r="YB39" s="158"/>
      <c r="YI39" s="159"/>
      <c r="YL39" s="158"/>
      <c r="YS39" s="159"/>
      <c r="YV39" s="158"/>
      <c r="ZC39" s="159"/>
      <c r="ZF39" s="158"/>
      <c r="ZM39" s="159"/>
      <c r="ZP39" s="158"/>
      <c r="ZW39" s="159"/>
      <c r="ZZ39" s="158"/>
      <c r="AAG39" s="159"/>
      <c r="AAJ39" s="158"/>
      <c r="AAQ39" s="159"/>
      <c r="AAT39" s="158"/>
      <c r="ABA39" s="159"/>
      <c r="ABD39" s="158"/>
      <c r="ABK39" s="159"/>
      <c r="ABN39" s="158"/>
      <c r="ABU39" s="159"/>
      <c r="ABX39" s="158"/>
      <c r="ACE39" s="159"/>
      <c r="ACH39" s="158"/>
      <c r="ACO39" s="159"/>
      <c r="ACR39" s="158"/>
      <c r="ACY39" s="159"/>
      <c r="ADB39" s="158"/>
      <c r="ADI39" s="159"/>
      <c r="ADL39" s="158"/>
      <c r="ADS39" s="159"/>
      <c r="ADV39" s="158"/>
      <c r="AEC39" s="159"/>
      <c r="AEF39" s="158"/>
      <c r="AEM39" s="159"/>
      <c r="AEP39" s="158"/>
      <c r="AEW39" s="159"/>
      <c r="AEZ39" s="158"/>
      <c r="AFG39" s="159"/>
      <c r="AFJ39" s="158"/>
      <c r="AFQ39" s="159"/>
      <c r="AFT39" s="158"/>
      <c r="AGA39" s="159"/>
      <c r="AGD39" s="158"/>
      <c r="AGK39" s="159"/>
      <c r="AGN39" s="158"/>
      <c r="AGU39" s="159"/>
      <c r="AGX39" s="158"/>
      <c r="AHE39" s="159"/>
      <c r="AHH39" s="158"/>
      <c r="AHO39" s="159"/>
      <c r="AHR39" s="158"/>
      <c r="AHY39" s="159"/>
      <c r="AIB39" s="158"/>
      <c r="AII39" s="159"/>
      <c r="AIL39" s="158"/>
      <c r="AIS39" s="159"/>
      <c r="AIV39" s="158"/>
      <c r="AJC39" s="159"/>
      <c r="AJF39" s="158"/>
      <c r="AJM39" s="159"/>
      <c r="AJP39" s="158"/>
      <c r="AJW39" s="159"/>
      <c r="AJZ39" s="158"/>
      <c r="AKG39" s="159"/>
      <c r="AKJ39" s="158"/>
      <c r="AKQ39" s="159"/>
      <c r="AKT39" s="158"/>
      <c r="ALA39" s="159"/>
      <c r="ALD39" s="158"/>
      <c r="ALK39" s="159"/>
      <c r="ALN39" s="158"/>
      <c r="ALU39" s="159"/>
      <c r="ALX39" s="158"/>
      <c r="AME39" s="159"/>
      <c r="AMH39" s="158"/>
      <c r="AMO39" s="159"/>
      <c r="AMR39" s="158"/>
      <c r="AMY39" s="159"/>
      <c r="ANB39" s="158"/>
      <c r="ANI39" s="159"/>
      <c r="ANL39" s="158"/>
      <c r="ANS39" s="159"/>
      <c r="ANV39" s="158"/>
      <c r="AOC39" s="159"/>
      <c r="AOF39" s="158"/>
      <c r="AOM39" s="159"/>
      <c r="AOP39" s="158"/>
      <c r="AOW39" s="159"/>
      <c r="AOZ39" s="158"/>
      <c r="APG39" s="159"/>
      <c r="APJ39" s="158"/>
      <c r="APQ39" s="159"/>
      <c r="APT39" s="158"/>
      <c r="AQA39" s="159"/>
      <c r="AQD39" s="158"/>
      <c r="AQK39" s="159"/>
      <c r="AQN39" s="158"/>
      <c r="AQU39" s="159"/>
      <c r="AQX39" s="158"/>
      <c r="ARE39" s="159"/>
      <c r="ARH39" s="158"/>
      <c r="ARO39" s="159"/>
      <c r="ARR39" s="158"/>
      <c r="ARY39" s="159"/>
      <c r="ASB39" s="158"/>
      <c r="ASI39" s="159"/>
      <c r="ASL39" s="158"/>
      <c r="ASS39" s="159"/>
      <c r="ASV39" s="158"/>
      <c r="ATC39" s="159"/>
      <c r="ATF39" s="158"/>
      <c r="ATM39" s="159"/>
      <c r="ATP39" s="158"/>
      <c r="ATW39" s="159"/>
      <c r="ATZ39" s="158"/>
      <c r="AUG39" s="159"/>
      <c r="AUJ39" s="158"/>
      <c r="AUQ39" s="159"/>
      <c r="AUT39" s="158"/>
      <c r="AVA39" s="159"/>
      <c r="AVD39" s="158"/>
      <c r="AVK39" s="159"/>
      <c r="AVN39" s="158"/>
      <c r="AVU39" s="159"/>
      <c r="AVX39" s="158"/>
      <c r="AWE39" s="159"/>
      <c r="AWH39" s="158"/>
      <c r="AWO39" s="159"/>
      <c r="AWR39" s="158"/>
      <c r="AWY39" s="159"/>
      <c r="AXB39" s="158"/>
      <c r="AXI39" s="159"/>
      <c r="AXL39" s="158"/>
      <c r="AXS39" s="159"/>
      <c r="AXV39" s="158"/>
      <c r="AYC39" s="159"/>
      <c r="AYF39" s="158"/>
      <c r="AYM39" s="159"/>
      <c r="AYP39" s="158"/>
      <c r="AYW39" s="159"/>
      <c r="AYZ39" s="158"/>
      <c r="AZG39" s="159"/>
      <c r="AZJ39" s="158"/>
      <c r="AZQ39" s="159"/>
      <c r="AZT39" s="158"/>
      <c r="BAA39" s="159"/>
      <c r="BAD39" s="158"/>
      <c r="BAK39" s="159"/>
      <c r="BAN39" s="158"/>
      <c r="BAU39" s="159"/>
      <c r="BAX39" s="158"/>
      <c r="BBE39" s="159"/>
      <c r="BBH39" s="158"/>
      <c r="BBO39" s="159"/>
      <c r="BBR39" s="158"/>
      <c r="BBY39" s="159"/>
      <c r="BCB39" s="158"/>
      <c r="BCI39" s="159"/>
      <c r="BCL39" s="158"/>
      <c r="BCS39" s="159"/>
      <c r="BCV39" s="158"/>
      <c r="BDC39" s="159"/>
      <c r="BDF39" s="158"/>
      <c r="BDM39" s="159"/>
      <c r="BDP39" s="158"/>
      <c r="BDW39" s="159"/>
      <c r="BDZ39" s="158"/>
      <c r="BEG39" s="159"/>
      <c r="BEJ39" s="158"/>
      <c r="BEQ39" s="159"/>
      <c r="BET39" s="158"/>
      <c r="BFA39" s="159"/>
      <c r="BFD39" s="158"/>
      <c r="BFK39" s="159"/>
      <c r="BFN39" s="158"/>
      <c r="BFU39" s="159"/>
      <c r="BFX39" s="158"/>
      <c r="BGE39" s="159"/>
      <c r="BGH39" s="158"/>
      <c r="BGO39" s="159"/>
      <c r="BGR39" s="158"/>
      <c r="BGY39" s="159"/>
      <c r="BHB39" s="158"/>
      <c r="BHI39" s="159"/>
      <c r="BHL39" s="158"/>
      <c r="BHS39" s="159"/>
      <c r="BHV39" s="158"/>
      <c r="BIC39" s="159"/>
      <c r="BIF39" s="158"/>
      <c r="BIM39" s="159"/>
      <c r="BIP39" s="158"/>
      <c r="BIW39" s="159"/>
      <c r="BIZ39" s="158"/>
      <c r="BJG39" s="159"/>
      <c r="BJJ39" s="158"/>
      <c r="BJQ39" s="159"/>
      <c r="BJT39" s="158"/>
      <c r="BKA39" s="159"/>
      <c r="BKD39" s="158"/>
      <c r="BKK39" s="159"/>
      <c r="BKN39" s="158"/>
      <c r="BKU39" s="159"/>
      <c r="BKX39" s="158"/>
      <c r="BLE39" s="159"/>
      <c r="BLH39" s="158"/>
      <c r="BLO39" s="159"/>
      <c r="BLR39" s="158"/>
      <c r="BLY39" s="159"/>
      <c r="BMB39" s="158"/>
      <c r="BMI39" s="159"/>
      <c r="BML39" s="158"/>
      <c r="BMS39" s="159"/>
      <c r="BMV39" s="158"/>
      <c r="BNC39" s="159"/>
      <c r="BNF39" s="158"/>
      <c r="BNM39" s="159"/>
      <c r="BNP39" s="158"/>
      <c r="BNW39" s="159"/>
      <c r="BNZ39" s="158"/>
      <c r="BOG39" s="159"/>
      <c r="BOJ39" s="158"/>
      <c r="BOQ39" s="159"/>
      <c r="BOT39" s="158"/>
      <c r="BPA39" s="159"/>
      <c r="BPD39" s="158"/>
      <c r="BPK39" s="159"/>
      <c r="BPN39" s="158"/>
      <c r="BPU39" s="159"/>
      <c r="BPX39" s="158"/>
      <c r="BQE39" s="159"/>
      <c r="BQH39" s="158"/>
      <c r="BQO39" s="159"/>
      <c r="BQR39" s="158"/>
      <c r="BQY39" s="159"/>
      <c r="BRB39" s="158"/>
      <c r="BRI39" s="159"/>
      <c r="BRL39" s="158"/>
      <c r="BRS39" s="159"/>
      <c r="BRV39" s="158"/>
      <c r="BSC39" s="159"/>
      <c r="BSF39" s="158"/>
      <c r="BSM39" s="159"/>
      <c r="BSP39" s="158"/>
      <c r="BSW39" s="159"/>
      <c r="BSZ39" s="158"/>
      <c r="BTG39" s="159"/>
      <c r="BTJ39" s="158"/>
      <c r="BTQ39" s="159"/>
      <c r="BTT39" s="158"/>
      <c r="BUA39" s="159"/>
      <c r="BUD39" s="158"/>
      <c r="BUK39" s="159"/>
      <c r="BUN39" s="158"/>
      <c r="BUU39" s="159"/>
      <c r="BUX39" s="158"/>
      <c r="BVE39" s="159"/>
      <c r="BVH39" s="158"/>
      <c r="BVO39" s="159"/>
      <c r="BVR39" s="158"/>
      <c r="BVY39" s="159"/>
      <c r="BWB39" s="158"/>
      <c r="BWI39" s="159"/>
      <c r="BWL39" s="158"/>
      <c r="BWS39" s="159"/>
      <c r="BWV39" s="158"/>
      <c r="BXC39" s="159"/>
      <c r="BXF39" s="158"/>
      <c r="BXM39" s="159"/>
      <c r="BXP39" s="158"/>
      <c r="BXW39" s="159"/>
      <c r="BXZ39" s="158"/>
      <c r="BYG39" s="159"/>
      <c r="BYJ39" s="158"/>
      <c r="BYQ39" s="159"/>
      <c r="BYT39" s="158"/>
      <c r="BZA39" s="159"/>
      <c r="BZD39" s="158"/>
      <c r="BZK39" s="159"/>
      <c r="BZN39" s="158"/>
      <c r="BZU39" s="159"/>
      <c r="BZX39" s="158"/>
      <c r="CAE39" s="159"/>
      <c r="CAH39" s="158"/>
      <c r="CAO39" s="159"/>
      <c r="CAR39" s="158"/>
      <c r="CAY39" s="159"/>
      <c r="CBB39" s="158"/>
      <c r="CBI39" s="159"/>
      <c r="CBL39" s="158"/>
      <c r="CBS39" s="159"/>
      <c r="CBV39" s="158"/>
      <c r="CCC39" s="159"/>
      <c r="CCF39" s="158"/>
      <c r="CCM39" s="159"/>
      <c r="CCP39" s="158"/>
      <c r="CCW39" s="159"/>
      <c r="CCZ39" s="158"/>
      <c r="CDG39" s="159"/>
      <c r="CDJ39" s="158"/>
      <c r="CDQ39" s="159"/>
      <c r="CDT39" s="158"/>
      <c r="CEA39" s="159"/>
      <c r="CED39" s="158"/>
      <c r="CEK39" s="159"/>
      <c r="CEN39" s="158"/>
      <c r="CEU39" s="159"/>
      <c r="CEX39" s="158"/>
      <c r="CFE39" s="159"/>
      <c r="CFH39" s="158"/>
      <c r="CFO39" s="159"/>
      <c r="CFR39" s="158"/>
      <c r="CFY39" s="159"/>
      <c r="CGB39" s="158"/>
      <c r="CGI39" s="159"/>
      <c r="CGL39" s="158"/>
      <c r="CGS39" s="159"/>
      <c r="CGV39" s="158"/>
      <c r="CHC39" s="159"/>
      <c r="CHF39" s="158"/>
      <c r="CHM39" s="159"/>
      <c r="CHP39" s="158"/>
      <c r="CHW39" s="159"/>
      <c r="CHZ39" s="158"/>
      <c r="CIG39" s="159"/>
      <c r="CIJ39" s="158"/>
      <c r="CIQ39" s="159"/>
      <c r="CIT39" s="158"/>
      <c r="CJA39" s="159"/>
      <c r="CJD39" s="158"/>
      <c r="CJK39" s="159"/>
      <c r="CJN39" s="158"/>
      <c r="CJU39" s="159"/>
      <c r="CJX39" s="158"/>
      <c r="CKE39" s="159"/>
      <c r="CKH39" s="158"/>
      <c r="CKO39" s="159"/>
      <c r="CKR39" s="158"/>
      <c r="CKY39" s="159"/>
      <c r="CLB39" s="158"/>
      <c r="CLI39" s="159"/>
      <c r="CLL39" s="158"/>
      <c r="CLS39" s="159"/>
      <c r="CLV39" s="158"/>
      <c r="CMC39" s="159"/>
      <c r="CMF39" s="158"/>
      <c r="CMM39" s="159"/>
      <c r="CMP39" s="158"/>
      <c r="CMW39" s="159"/>
      <c r="CMZ39" s="158"/>
      <c r="CNG39" s="159"/>
      <c r="CNJ39" s="158"/>
      <c r="CNQ39" s="159"/>
      <c r="CNT39" s="158"/>
      <c r="COA39" s="159"/>
      <c r="COD39" s="158"/>
      <c r="COK39" s="159"/>
      <c r="CON39" s="158"/>
      <c r="COU39" s="159"/>
      <c r="COX39" s="158"/>
      <c r="CPE39" s="159"/>
      <c r="CPH39" s="158"/>
      <c r="CPO39" s="159"/>
      <c r="CPR39" s="158"/>
      <c r="CPY39" s="159"/>
      <c r="CQB39" s="158"/>
      <c r="CQI39" s="159"/>
      <c r="CQL39" s="158"/>
      <c r="CQS39" s="159"/>
      <c r="CQV39" s="158"/>
      <c r="CRC39" s="159"/>
      <c r="CRF39" s="158"/>
      <c r="CRM39" s="159"/>
      <c r="CRP39" s="158"/>
      <c r="CRW39" s="159"/>
      <c r="CRZ39" s="158"/>
      <c r="CSG39" s="159"/>
      <c r="CSJ39" s="158"/>
      <c r="CSQ39" s="159"/>
      <c r="CST39" s="158"/>
      <c r="CTA39" s="159"/>
      <c r="CTD39" s="158"/>
      <c r="CTK39" s="159"/>
      <c r="CTN39" s="158"/>
      <c r="CTU39" s="159"/>
      <c r="CTX39" s="158"/>
      <c r="CUE39" s="159"/>
      <c r="CUH39" s="158"/>
      <c r="CUO39" s="159"/>
      <c r="CUR39" s="158"/>
      <c r="CUY39" s="159"/>
      <c r="CVB39" s="158"/>
      <c r="CVI39" s="159"/>
      <c r="CVL39" s="158"/>
      <c r="CVS39" s="159"/>
      <c r="CVV39" s="158"/>
      <c r="CWC39" s="159"/>
      <c r="CWF39" s="158"/>
      <c r="CWM39" s="159"/>
      <c r="CWP39" s="158"/>
      <c r="CWW39" s="159"/>
      <c r="CWZ39" s="158"/>
      <c r="CXG39" s="159"/>
      <c r="CXJ39" s="158"/>
      <c r="CXQ39" s="159"/>
      <c r="CXT39" s="158"/>
      <c r="CYA39" s="159"/>
      <c r="CYD39" s="158"/>
      <c r="CYK39" s="159"/>
      <c r="CYN39" s="158"/>
      <c r="CYU39" s="159"/>
      <c r="CYX39" s="158"/>
      <c r="CZE39" s="159"/>
      <c r="CZH39" s="158"/>
      <c r="CZO39" s="159"/>
      <c r="CZR39" s="158"/>
      <c r="CZY39" s="159"/>
      <c r="DAB39" s="158"/>
      <c r="DAI39" s="159"/>
      <c r="DAL39" s="158"/>
      <c r="DAS39" s="159"/>
      <c r="DAV39" s="158"/>
      <c r="DBC39" s="159"/>
      <c r="DBF39" s="158"/>
      <c r="DBM39" s="159"/>
      <c r="DBP39" s="158"/>
      <c r="DBW39" s="159"/>
      <c r="DBZ39" s="158"/>
      <c r="DCG39" s="159"/>
      <c r="DCJ39" s="158"/>
      <c r="DCQ39" s="159"/>
      <c r="DCT39" s="158"/>
      <c r="DDA39" s="159"/>
      <c r="DDD39" s="158"/>
      <c r="DDK39" s="159"/>
      <c r="DDN39" s="158"/>
      <c r="DDU39" s="159"/>
      <c r="DDX39" s="158"/>
      <c r="DEE39" s="159"/>
      <c r="DEH39" s="158"/>
      <c r="DEO39" s="159"/>
      <c r="DER39" s="158"/>
      <c r="DEY39" s="159"/>
      <c r="DFB39" s="158"/>
      <c r="DFI39" s="159"/>
      <c r="DFL39" s="158"/>
      <c r="DFS39" s="159"/>
      <c r="DFV39" s="158"/>
      <c r="DGC39" s="159"/>
      <c r="DGF39" s="158"/>
      <c r="DGM39" s="159"/>
      <c r="DGP39" s="158"/>
      <c r="DGW39" s="159"/>
      <c r="DGZ39" s="158"/>
      <c r="DHG39" s="159"/>
      <c r="DHJ39" s="158"/>
      <c r="DHQ39" s="159"/>
      <c r="DHT39" s="158"/>
      <c r="DIA39" s="159"/>
      <c r="DID39" s="158"/>
      <c r="DIK39" s="159"/>
      <c r="DIN39" s="158"/>
      <c r="DIU39" s="159"/>
      <c r="DIX39" s="158"/>
      <c r="DJE39" s="159"/>
      <c r="DJH39" s="158"/>
      <c r="DJO39" s="159"/>
      <c r="DJR39" s="158"/>
      <c r="DJY39" s="159"/>
      <c r="DKB39" s="158"/>
      <c r="DKI39" s="159"/>
      <c r="DKL39" s="158"/>
      <c r="DKS39" s="159"/>
      <c r="DKV39" s="158"/>
      <c r="DLC39" s="159"/>
      <c r="DLF39" s="158"/>
      <c r="DLM39" s="159"/>
      <c r="DLP39" s="158"/>
      <c r="DLW39" s="159"/>
      <c r="DLZ39" s="158"/>
      <c r="DMG39" s="159"/>
      <c r="DMJ39" s="158"/>
      <c r="DMQ39" s="159"/>
      <c r="DMT39" s="158"/>
      <c r="DNA39" s="159"/>
      <c r="DND39" s="158"/>
      <c r="DNK39" s="159"/>
      <c r="DNN39" s="158"/>
      <c r="DNU39" s="159"/>
      <c r="DNX39" s="158"/>
      <c r="DOE39" s="159"/>
      <c r="DOH39" s="158"/>
      <c r="DOO39" s="159"/>
      <c r="DOR39" s="158"/>
      <c r="DOY39" s="159"/>
      <c r="DPB39" s="158"/>
      <c r="DPI39" s="159"/>
      <c r="DPL39" s="158"/>
      <c r="DPS39" s="159"/>
      <c r="DPV39" s="158"/>
      <c r="DQC39" s="159"/>
      <c r="DQF39" s="158"/>
      <c r="DQM39" s="159"/>
      <c r="DQP39" s="158"/>
      <c r="DQW39" s="159"/>
      <c r="DQZ39" s="158"/>
      <c r="DRG39" s="159"/>
      <c r="DRJ39" s="158"/>
      <c r="DRQ39" s="159"/>
      <c r="DRT39" s="158"/>
      <c r="DSA39" s="159"/>
      <c r="DSD39" s="158"/>
      <c r="DSK39" s="159"/>
      <c r="DSN39" s="158"/>
      <c r="DSU39" s="159"/>
      <c r="DSX39" s="158"/>
      <c r="DTE39" s="159"/>
      <c r="DTH39" s="158"/>
      <c r="DTO39" s="159"/>
      <c r="DTR39" s="158"/>
      <c r="DTY39" s="159"/>
      <c r="DUB39" s="158"/>
      <c r="DUI39" s="159"/>
      <c r="DUL39" s="158"/>
      <c r="DUS39" s="159"/>
      <c r="DUV39" s="158"/>
      <c r="DVC39" s="159"/>
      <c r="DVF39" s="158"/>
      <c r="DVM39" s="159"/>
      <c r="DVP39" s="158"/>
      <c r="DVW39" s="159"/>
      <c r="DVZ39" s="158"/>
      <c r="DWG39" s="159"/>
      <c r="DWJ39" s="158"/>
      <c r="DWQ39" s="159"/>
      <c r="DWT39" s="158"/>
      <c r="DXA39" s="159"/>
      <c r="DXD39" s="158"/>
      <c r="DXK39" s="159"/>
      <c r="DXN39" s="158"/>
      <c r="DXU39" s="159"/>
      <c r="DXX39" s="158"/>
      <c r="DYE39" s="159"/>
      <c r="DYH39" s="158"/>
      <c r="DYO39" s="159"/>
      <c r="DYR39" s="158"/>
      <c r="DYY39" s="159"/>
      <c r="DZB39" s="158"/>
      <c r="DZI39" s="159"/>
      <c r="DZL39" s="158"/>
      <c r="DZS39" s="159"/>
      <c r="DZV39" s="158"/>
      <c r="EAC39" s="159"/>
      <c r="EAF39" s="158"/>
      <c r="EAM39" s="159"/>
      <c r="EAP39" s="158"/>
      <c r="EAW39" s="159"/>
      <c r="EAZ39" s="158"/>
      <c r="EBG39" s="159"/>
      <c r="EBJ39" s="158"/>
      <c r="EBQ39" s="159"/>
      <c r="EBT39" s="158"/>
      <c r="ECA39" s="159"/>
      <c r="ECD39" s="158"/>
      <c r="ECK39" s="159"/>
      <c r="ECN39" s="158"/>
      <c r="ECU39" s="159"/>
      <c r="ECX39" s="158"/>
      <c r="EDE39" s="159"/>
      <c r="EDH39" s="158"/>
      <c r="EDO39" s="159"/>
      <c r="EDR39" s="158"/>
      <c r="EDY39" s="159"/>
      <c r="EEB39" s="158"/>
      <c r="EEI39" s="159"/>
      <c r="EEL39" s="158"/>
      <c r="EES39" s="159"/>
      <c r="EEV39" s="158"/>
      <c r="EFC39" s="159"/>
      <c r="EFF39" s="158"/>
      <c r="EFM39" s="159"/>
      <c r="EFP39" s="158"/>
      <c r="EFW39" s="159"/>
      <c r="EFZ39" s="158"/>
      <c r="EGG39" s="159"/>
      <c r="EGJ39" s="158"/>
      <c r="EGQ39" s="159"/>
      <c r="EGT39" s="158"/>
      <c r="EHA39" s="159"/>
      <c r="EHD39" s="158"/>
      <c r="EHK39" s="159"/>
      <c r="EHN39" s="158"/>
      <c r="EHU39" s="159"/>
      <c r="EHX39" s="158"/>
      <c r="EIE39" s="159"/>
      <c r="EIH39" s="158"/>
      <c r="EIO39" s="159"/>
      <c r="EIR39" s="158"/>
      <c r="EIY39" s="159"/>
      <c r="EJB39" s="158"/>
      <c r="EJI39" s="159"/>
      <c r="EJL39" s="158"/>
      <c r="EJS39" s="159"/>
      <c r="EJV39" s="158"/>
      <c r="EKC39" s="159"/>
      <c r="EKF39" s="158"/>
      <c r="EKM39" s="159"/>
      <c r="EKP39" s="158"/>
      <c r="EKW39" s="159"/>
      <c r="EKZ39" s="158"/>
      <c r="ELG39" s="159"/>
      <c r="ELJ39" s="158"/>
      <c r="ELQ39" s="159"/>
      <c r="ELT39" s="158"/>
      <c r="EMA39" s="159"/>
      <c r="EMD39" s="158"/>
      <c r="EMK39" s="159"/>
      <c r="EMN39" s="158"/>
      <c r="EMU39" s="159"/>
      <c r="EMX39" s="158"/>
      <c r="ENE39" s="159"/>
      <c r="ENH39" s="158"/>
      <c r="ENO39" s="159"/>
      <c r="ENR39" s="158"/>
      <c r="ENY39" s="159"/>
      <c r="EOB39" s="158"/>
      <c r="EOI39" s="159"/>
      <c r="EOL39" s="158"/>
      <c r="EOS39" s="159"/>
      <c r="EOV39" s="158"/>
      <c r="EPC39" s="159"/>
      <c r="EPF39" s="158"/>
      <c r="EPM39" s="159"/>
      <c r="EPP39" s="158"/>
      <c r="EPW39" s="159"/>
      <c r="EPZ39" s="158"/>
      <c r="EQG39" s="159"/>
      <c r="EQJ39" s="158"/>
      <c r="EQQ39" s="159"/>
      <c r="EQT39" s="158"/>
      <c r="ERA39" s="159"/>
      <c r="ERD39" s="158"/>
      <c r="ERK39" s="159"/>
      <c r="ERN39" s="158"/>
      <c r="ERU39" s="159"/>
      <c r="ERX39" s="158"/>
      <c r="ESE39" s="159"/>
      <c r="ESH39" s="158"/>
      <c r="ESO39" s="159"/>
      <c r="ESR39" s="158"/>
      <c r="ESY39" s="159"/>
      <c r="ETB39" s="158"/>
      <c r="ETI39" s="159"/>
      <c r="ETL39" s="158"/>
      <c r="ETS39" s="159"/>
      <c r="ETV39" s="158"/>
      <c r="EUC39" s="159"/>
      <c r="EUF39" s="158"/>
      <c r="EUM39" s="159"/>
      <c r="EUP39" s="158"/>
      <c r="EUW39" s="159"/>
      <c r="EUZ39" s="158"/>
      <c r="EVG39" s="159"/>
      <c r="EVJ39" s="158"/>
      <c r="EVQ39" s="159"/>
      <c r="EVT39" s="158"/>
      <c r="EWA39" s="159"/>
      <c r="EWD39" s="158"/>
      <c r="EWK39" s="159"/>
      <c r="EWN39" s="158"/>
      <c r="EWU39" s="159"/>
      <c r="EWX39" s="158"/>
      <c r="EXE39" s="159"/>
      <c r="EXH39" s="158"/>
      <c r="EXO39" s="159"/>
      <c r="EXR39" s="158"/>
      <c r="EXY39" s="159"/>
      <c r="EYB39" s="158"/>
      <c r="EYI39" s="159"/>
      <c r="EYL39" s="158"/>
      <c r="EYS39" s="159"/>
      <c r="EYV39" s="158"/>
      <c r="EZC39" s="159"/>
      <c r="EZF39" s="158"/>
      <c r="EZM39" s="159"/>
      <c r="EZP39" s="158"/>
      <c r="EZW39" s="159"/>
      <c r="EZZ39" s="158"/>
      <c r="FAG39" s="159"/>
      <c r="FAJ39" s="158"/>
      <c r="FAQ39" s="159"/>
      <c r="FAT39" s="158"/>
      <c r="FBA39" s="159"/>
      <c r="FBD39" s="158"/>
      <c r="FBK39" s="159"/>
      <c r="FBN39" s="158"/>
      <c r="FBU39" s="159"/>
      <c r="FBX39" s="158"/>
      <c r="FCE39" s="159"/>
      <c r="FCH39" s="158"/>
      <c r="FCO39" s="159"/>
      <c r="FCR39" s="158"/>
      <c r="FCY39" s="159"/>
      <c r="FDB39" s="158"/>
      <c r="FDI39" s="159"/>
      <c r="FDL39" s="158"/>
      <c r="FDS39" s="159"/>
      <c r="FDV39" s="158"/>
      <c r="FEC39" s="159"/>
      <c r="FEF39" s="158"/>
      <c r="FEM39" s="159"/>
      <c r="FEP39" s="158"/>
      <c r="FEW39" s="159"/>
      <c r="FEZ39" s="158"/>
      <c r="FFG39" s="159"/>
      <c r="FFJ39" s="158"/>
      <c r="FFQ39" s="159"/>
      <c r="FFT39" s="158"/>
      <c r="FGA39" s="159"/>
      <c r="FGD39" s="158"/>
      <c r="FGK39" s="159"/>
      <c r="FGN39" s="158"/>
      <c r="FGU39" s="159"/>
      <c r="FGX39" s="158"/>
      <c r="FHE39" s="159"/>
      <c r="FHH39" s="158"/>
      <c r="FHO39" s="159"/>
      <c r="FHR39" s="158"/>
      <c r="FHY39" s="159"/>
      <c r="FIB39" s="158"/>
      <c r="FII39" s="159"/>
      <c r="FIL39" s="158"/>
      <c r="FIS39" s="159"/>
      <c r="FIV39" s="158"/>
      <c r="FJC39" s="159"/>
      <c r="FJF39" s="158"/>
      <c r="FJM39" s="159"/>
      <c r="FJP39" s="158"/>
      <c r="FJW39" s="159"/>
      <c r="FJZ39" s="158"/>
      <c r="FKG39" s="159"/>
      <c r="FKJ39" s="158"/>
      <c r="FKQ39" s="159"/>
      <c r="FKT39" s="158"/>
      <c r="FLA39" s="159"/>
      <c r="FLD39" s="158"/>
      <c r="FLK39" s="159"/>
      <c r="FLN39" s="158"/>
      <c r="FLU39" s="159"/>
      <c r="FLX39" s="158"/>
      <c r="FME39" s="159"/>
      <c r="FMH39" s="158"/>
      <c r="FMO39" s="159"/>
      <c r="FMR39" s="158"/>
      <c r="FMY39" s="159"/>
      <c r="FNB39" s="158"/>
      <c r="FNI39" s="159"/>
      <c r="FNL39" s="158"/>
      <c r="FNS39" s="159"/>
      <c r="FNV39" s="158"/>
      <c r="FOC39" s="159"/>
      <c r="FOF39" s="158"/>
      <c r="FOM39" s="159"/>
      <c r="FOP39" s="158"/>
      <c r="FOW39" s="159"/>
      <c r="FOZ39" s="158"/>
      <c r="FPG39" s="159"/>
      <c r="FPJ39" s="158"/>
      <c r="FPQ39" s="159"/>
      <c r="FPT39" s="158"/>
      <c r="FQA39" s="159"/>
      <c r="FQD39" s="158"/>
      <c r="FQK39" s="159"/>
      <c r="FQN39" s="158"/>
      <c r="FQU39" s="159"/>
      <c r="FQX39" s="158"/>
      <c r="FRE39" s="159"/>
      <c r="FRH39" s="158"/>
      <c r="FRO39" s="159"/>
      <c r="FRR39" s="158"/>
      <c r="FRY39" s="159"/>
      <c r="FSB39" s="158"/>
      <c r="FSI39" s="159"/>
      <c r="FSL39" s="158"/>
      <c r="FSS39" s="159"/>
      <c r="FSV39" s="158"/>
      <c r="FTC39" s="159"/>
      <c r="FTF39" s="158"/>
      <c r="FTM39" s="159"/>
      <c r="FTP39" s="158"/>
      <c r="FTW39" s="159"/>
      <c r="FTZ39" s="158"/>
      <c r="FUG39" s="159"/>
      <c r="FUJ39" s="158"/>
      <c r="FUQ39" s="159"/>
      <c r="FUT39" s="158"/>
      <c r="FVA39" s="159"/>
      <c r="FVD39" s="158"/>
      <c r="FVK39" s="159"/>
      <c r="FVN39" s="158"/>
      <c r="FVU39" s="159"/>
      <c r="FVX39" s="158"/>
      <c r="FWE39" s="159"/>
      <c r="FWH39" s="158"/>
      <c r="FWO39" s="159"/>
      <c r="FWR39" s="158"/>
      <c r="FWY39" s="159"/>
      <c r="FXB39" s="158"/>
      <c r="FXI39" s="159"/>
      <c r="FXL39" s="158"/>
      <c r="FXS39" s="159"/>
      <c r="FXV39" s="158"/>
      <c r="FYC39" s="159"/>
      <c r="FYF39" s="158"/>
      <c r="FYM39" s="159"/>
      <c r="FYP39" s="158"/>
      <c r="FYW39" s="159"/>
      <c r="FYZ39" s="158"/>
      <c r="FZG39" s="159"/>
      <c r="FZJ39" s="158"/>
      <c r="FZQ39" s="159"/>
      <c r="FZT39" s="158"/>
      <c r="GAA39" s="159"/>
      <c r="GAD39" s="158"/>
      <c r="GAK39" s="159"/>
      <c r="GAN39" s="158"/>
      <c r="GAU39" s="159"/>
      <c r="GAX39" s="158"/>
      <c r="GBE39" s="159"/>
      <c r="GBH39" s="158"/>
      <c r="GBO39" s="159"/>
      <c r="GBR39" s="158"/>
      <c r="GBY39" s="159"/>
      <c r="GCB39" s="158"/>
      <c r="GCI39" s="159"/>
      <c r="GCL39" s="158"/>
      <c r="GCS39" s="159"/>
      <c r="GCV39" s="158"/>
      <c r="GDC39" s="159"/>
      <c r="GDF39" s="158"/>
      <c r="GDM39" s="159"/>
      <c r="GDP39" s="158"/>
      <c r="GDW39" s="159"/>
      <c r="GDZ39" s="158"/>
      <c r="GEG39" s="159"/>
      <c r="GEJ39" s="158"/>
      <c r="GEQ39" s="159"/>
      <c r="GET39" s="158"/>
      <c r="GFA39" s="159"/>
      <c r="GFD39" s="158"/>
      <c r="GFK39" s="159"/>
      <c r="GFN39" s="158"/>
      <c r="GFU39" s="159"/>
      <c r="GFX39" s="158"/>
      <c r="GGE39" s="159"/>
      <c r="GGH39" s="158"/>
      <c r="GGO39" s="159"/>
      <c r="GGR39" s="158"/>
      <c r="GGY39" s="159"/>
      <c r="GHB39" s="158"/>
      <c r="GHI39" s="159"/>
      <c r="GHL39" s="158"/>
      <c r="GHS39" s="159"/>
      <c r="GHV39" s="158"/>
      <c r="GIC39" s="159"/>
      <c r="GIF39" s="158"/>
      <c r="GIM39" s="159"/>
      <c r="GIP39" s="158"/>
      <c r="GIW39" s="159"/>
      <c r="GIZ39" s="158"/>
      <c r="GJG39" s="159"/>
      <c r="GJJ39" s="158"/>
      <c r="GJQ39" s="159"/>
      <c r="GJT39" s="158"/>
      <c r="GKA39" s="159"/>
      <c r="GKD39" s="158"/>
      <c r="GKK39" s="159"/>
      <c r="GKN39" s="158"/>
      <c r="GKU39" s="159"/>
      <c r="GKX39" s="158"/>
      <c r="GLE39" s="159"/>
      <c r="GLH39" s="158"/>
      <c r="GLO39" s="159"/>
      <c r="GLR39" s="158"/>
      <c r="GLY39" s="159"/>
      <c r="GMB39" s="158"/>
      <c r="GMI39" s="159"/>
      <c r="GML39" s="158"/>
      <c r="GMS39" s="159"/>
      <c r="GMV39" s="158"/>
      <c r="GNC39" s="159"/>
      <c r="GNF39" s="158"/>
      <c r="GNM39" s="159"/>
      <c r="GNP39" s="158"/>
      <c r="GNW39" s="159"/>
      <c r="GNZ39" s="158"/>
      <c r="GOG39" s="159"/>
      <c r="GOJ39" s="158"/>
      <c r="GOQ39" s="159"/>
      <c r="GOT39" s="158"/>
      <c r="GPA39" s="159"/>
      <c r="GPD39" s="158"/>
      <c r="GPK39" s="159"/>
      <c r="GPN39" s="158"/>
      <c r="GPU39" s="159"/>
      <c r="GPX39" s="158"/>
      <c r="GQE39" s="159"/>
      <c r="GQH39" s="158"/>
      <c r="GQO39" s="159"/>
      <c r="GQR39" s="158"/>
      <c r="GQY39" s="159"/>
      <c r="GRB39" s="158"/>
      <c r="GRI39" s="159"/>
      <c r="GRL39" s="158"/>
      <c r="GRS39" s="159"/>
      <c r="GRV39" s="158"/>
      <c r="GSC39" s="159"/>
      <c r="GSF39" s="158"/>
      <c r="GSM39" s="159"/>
      <c r="GSP39" s="158"/>
      <c r="GSW39" s="159"/>
      <c r="GSZ39" s="158"/>
      <c r="GTG39" s="159"/>
      <c r="GTJ39" s="158"/>
      <c r="GTQ39" s="159"/>
      <c r="GTT39" s="158"/>
      <c r="GUA39" s="159"/>
      <c r="GUD39" s="158"/>
      <c r="GUK39" s="159"/>
      <c r="GUN39" s="158"/>
      <c r="GUU39" s="159"/>
      <c r="GUX39" s="158"/>
      <c r="GVE39" s="159"/>
      <c r="GVH39" s="158"/>
      <c r="GVO39" s="159"/>
      <c r="GVR39" s="158"/>
      <c r="GVY39" s="159"/>
      <c r="GWB39" s="158"/>
      <c r="GWI39" s="159"/>
      <c r="GWL39" s="158"/>
      <c r="GWS39" s="159"/>
      <c r="GWV39" s="158"/>
      <c r="GXC39" s="159"/>
      <c r="GXF39" s="158"/>
      <c r="GXM39" s="159"/>
      <c r="GXP39" s="158"/>
      <c r="GXW39" s="159"/>
      <c r="GXZ39" s="158"/>
      <c r="GYG39" s="159"/>
      <c r="GYJ39" s="158"/>
      <c r="GYQ39" s="159"/>
      <c r="GYT39" s="158"/>
      <c r="GZA39" s="159"/>
      <c r="GZD39" s="158"/>
      <c r="GZK39" s="159"/>
      <c r="GZN39" s="158"/>
      <c r="GZU39" s="159"/>
      <c r="GZX39" s="158"/>
      <c r="HAE39" s="159"/>
      <c r="HAH39" s="158"/>
      <c r="HAO39" s="159"/>
      <c r="HAR39" s="158"/>
      <c r="HAY39" s="159"/>
      <c r="HBB39" s="158"/>
      <c r="HBI39" s="159"/>
      <c r="HBL39" s="158"/>
      <c r="HBS39" s="159"/>
      <c r="HBV39" s="158"/>
      <c r="HCC39" s="159"/>
      <c r="HCF39" s="158"/>
      <c r="HCM39" s="159"/>
      <c r="HCP39" s="158"/>
      <c r="HCW39" s="159"/>
      <c r="HCZ39" s="158"/>
      <c r="HDG39" s="159"/>
      <c r="HDJ39" s="158"/>
      <c r="HDQ39" s="159"/>
      <c r="HDT39" s="158"/>
      <c r="HEA39" s="159"/>
      <c r="HED39" s="158"/>
      <c r="HEK39" s="159"/>
      <c r="HEN39" s="158"/>
      <c r="HEU39" s="159"/>
      <c r="HEX39" s="158"/>
      <c r="HFE39" s="159"/>
      <c r="HFH39" s="158"/>
      <c r="HFO39" s="159"/>
      <c r="HFR39" s="158"/>
      <c r="HFY39" s="159"/>
      <c r="HGB39" s="158"/>
      <c r="HGI39" s="159"/>
      <c r="HGL39" s="158"/>
      <c r="HGS39" s="159"/>
      <c r="HGV39" s="158"/>
      <c r="HHC39" s="159"/>
      <c r="HHF39" s="158"/>
      <c r="HHM39" s="159"/>
      <c r="HHP39" s="158"/>
      <c r="HHW39" s="159"/>
      <c r="HHZ39" s="158"/>
      <c r="HIG39" s="159"/>
      <c r="HIJ39" s="158"/>
      <c r="HIQ39" s="159"/>
      <c r="HIT39" s="158"/>
      <c r="HJA39" s="159"/>
      <c r="HJD39" s="158"/>
      <c r="HJK39" s="159"/>
      <c r="HJN39" s="158"/>
      <c r="HJU39" s="159"/>
      <c r="HJX39" s="158"/>
      <c r="HKE39" s="159"/>
      <c r="HKH39" s="158"/>
      <c r="HKO39" s="159"/>
      <c r="HKR39" s="158"/>
      <c r="HKY39" s="159"/>
      <c r="HLB39" s="158"/>
      <c r="HLI39" s="159"/>
      <c r="HLL39" s="158"/>
      <c r="HLS39" s="159"/>
      <c r="HLV39" s="158"/>
      <c r="HMC39" s="159"/>
      <c r="HMF39" s="158"/>
      <c r="HMM39" s="159"/>
      <c r="HMP39" s="158"/>
      <c r="HMW39" s="159"/>
      <c r="HMZ39" s="158"/>
      <c r="HNG39" s="159"/>
      <c r="HNJ39" s="158"/>
      <c r="HNQ39" s="159"/>
      <c r="HNT39" s="158"/>
      <c r="HOA39" s="159"/>
      <c r="HOD39" s="158"/>
      <c r="HOK39" s="159"/>
      <c r="HON39" s="158"/>
      <c r="HOU39" s="159"/>
      <c r="HOX39" s="158"/>
      <c r="HPE39" s="159"/>
      <c r="HPH39" s="158"/>
      <c r="HPO39" s="159"/>
      <c r="HPR39" s="158"/>
      <c r="HPY39" s="159"/>
      <c r="HQB39" s="158"/>
      <c r="HQI39" s="159"/>
      <c r="HQL39" s="158"/>
      <c r="HQS39" s="159"/>
      <c r="HQV39" s="158"/>
      <c r="HRC39" s="159"/>
      <c r="HRF39" s="158"/>
      <c r="HRM39" s="159"/>
      <c r="HRP39" s="158"/>
      <c r="HRW39" s="159"/>
      <c r="HRZ39" s="158"/>
      <c r="HSG39" s="159"/>
      <c r="HSJ39" s="158"/>
      <c r="HSQ39" s="159"/>
      <c r="HST39" s="158"/>
      <c r="HTA39" s="159"/>
      <c r="HTD39" s="158"/>
      <c r="HTK39" s="159"/>
      <c r="HTN39" s="158"/>
      <c r="HTU39" s="159"/>
      <c r="HTX39" s="158"/>
      <c r="HUE39" s="159"/>
      <c r="HUH39" s="158"/>
      <c r="HUO39" s="159"/>
      <c r="HUR39" s="158"/>
      <c r="HUY39" s="159"/>
      <c r="HVB39" s="158"/>
      <c r="HVI39" s="159"/>
      <c r="HVL39" s="158"/>
      <c r="HVS39" s="159"/>
      <c r="HVV39" s="158"/>
      <c r="HWC39" s="159"/>
      <c r="HWF39" s="158"/>
      <c r="HWM39" s="159"/>
      <c r="HWP39" s="158"/>
      <c r="HWW39" s="159"/>
      <c r="HWZ39" s="158"/>
      <c r="HXG39" s="159"/>
      <c r="HXJ39" s="158"/>
      <c r="HXQ39" s="159"/>
      <c r="HXT39" s="158"/>
      <c r="HYA39" s="159"/>
      <c r="HYD39" s="158"/>
      <c r="HYK39" s="159"/>
      <c r="HYN39" s="158"/>
      <c r="HYU39" s="159"/>
      <c r="HYX39" s="158"/>
      <c r="HZE39" s="159"/>
      <c r="HZH39" s="158"/>
      <c r="HZO39" s="159"/>
      <c r="HZR39" s="158"/>
      <c r="HZY39" s="159"/>
      <c r="IAB39" s="158"/>
      <c r="IAI39" s="159"/>
      <c r="IAL39" s="158"/>
      <c r="IAS39" s="159"/>
      <c r="IAV39" s="158"/>
      <c r="IBC39" s="159"/>
      <c r="IBF39" s="158"/>
      <c r="IBM39" s="159"/>
      <c r="IBP39" s="158"/>
      <c r="IBW39" s="159"/>
      <c r="IBZ39" s="158"/>
      <c r="ICG39" s="159"/>
      <c r="ICJ39" s="158"/>
      <c r="ICQ39" s="159"/>
      <c r="ICT39" s="158"/>
      <c r="IDA39" s="159"/>
      <c r="IDD39" s="158"/>
      <c r="IDK39" s="159"/>
      <c r="IDN39" s="158"/>
      <c r="IDU39" s="159"/>
      <c r="IDX39" s="158"/>
      <c r="IEE39" s="159"/>
      <c r="IEH39" s="158"/>
      <c r="IEO39" s="159"/>
      <c r="IER39" s="158"/>
      <c r="IEY39" s="159"/>
      <c r="IFB39" s="158"/>
      <c r="IFI39" s="159"/>
      <c r="IFL39" s="158"/>
      <c r="IFS39" s="159"/>
      <c r="IFV39" s="158"/>
      <c r="IGC39" s="159"/>
      <c r="IGF39" s="158"/>
      <c r="IGM39" s="159"/>
      <c r="IGP39" s="158"/>
      <c r="IGW39" s="159"/>
      <c r="IGZ39" s="158"/>
      <c r="IHG39" s="159"/>
      <c r="IHJ39" s="158"/>
      <c r="IHQ39" s="159"/>
      <c r="IHT39" s="158"/>
      <c r="IIA39" s="159"/>
      <c r="IID39" s="158"/>
      <c r="IIK39" s="159"/>
      <c r="IIN39" s="158"/>
      <c r="IIU39" s="159"/>
      <c r="IIX39" s="158"/>
      <c r="IJE39" s="159"/>
      <c r="IJH39" s="158"/>
      <c r="IJO39" s="159"/>
      <c r="IJR39" s="158"/>
      <c r="IJY39" s="159"/>
      <c r="IKB39" s="158"/>
      <c r="IKI39" s="159"/>
      <c r="IKL39" s="158"/>
      <c r="IKS39" s="159"/>
      <c r="IKV39" s="158"/>
      <c r="ILC39" s="159"/>
      <c r="ILF39" s="158"/>
      <c r="ILM39" s="159"/>
      <c r="ILP39" s="158"/>
      <c r="ILW39" s="159"/>
      <c r="ILZ39" s="158"/>
      <c r="IMG39" s="159"/>
      <c r="IMJ39" s="158"/>
      <c r="IMQ39" s="159"/>
      <c r="IMT39" s="158"/>
      <c r="INA39" s="159"/>
      <c r="IND39" s="158"/>
      <c r="INK39" s="159"/>
      <c r="INN39" s="158"/>
      <c r="INU39" s="159"/>
      <c r="INX39" s="158"/>
      <c r="IOE39" s="159"/>
      <c r="IOH39" s="158"/>
      <c r="IOO39" s="159"/>
      <c r="IOR39" s="158"/>
      <c r="IOY39" s="159"/>
      <c r="IPB39" s="158"/>
      <c r="IPI39" s="159"/>
      <c r="IPL39" s="158"/>
      <c r="IPS39" s="159"/>
      <c r="IPV39" s="158"/>
      <c r="IQC39" s="159"/>
      <c r="IQF39" s="158"/>
      <c r="IQM39" s="159"/>
      <c r="IQP39" s="158"/>
      <c r="IQW39" s="159"/>
      <c r="IQZ39" s="158"/>
      <c r="IRG39" s="159"/>
      <c r="IRJ39" s="158"/>
      <c r="IRQ39" s="159"/>
      <c r="IRT39" s="158"/>
      <c r="ISA39" s="159"/>
      <c r="ISD39" s="158"/>
      <c r="ISK39" s="159"/>
      <c r="ISN39" s="158"/>
      <c r="ISU39" s="159"/>
      <c r="ISX39" s="158"/>
      <c r="ITE39" s="159"/>
      <c r="ITH39" s="158"/>
      <c r="ITO39" s="159"/>
      <c r="ITR39" s="158"/>
      <c r="ITY39" s="159"/>
      <c r="IUB39" s="158"/>
      <c r="IUI39" s="159"/>
      <c r="IUL39" s="158"/>
      <c r="IUS39" s="159"/>
      <c r="IUV39" s="158"/>
      <c r="IVC39" s="159"/>
      <c r="IVF39" s="158"/>
      <c r="IVM39" s="159"/>
      <c r="IVP39" s="158"/>
      <c r="IVW39" s="159"/>
      <c r="IVZ39" s="158"/>
      <c r="IWG39" s="159"/>
      <c r="IWJ39" s="158"/>
      <c r="IWQ39" s="159"/>
      <c r="IWT39" s="158"/>
      <c r="IXA39" s="159"/>
      <c r="IXD39" s="158"/>
      <c r="IXK39" s="159"/>
      <c r="IXN39" s="158"/>
      <c r="IXU39" s="159"/>
      <c r="IXX39" s="158"/>
      <c r="IYE39" s="159"/>
      <c r="IYH39" s="158"/>
      <c r="IYO39" s="159"/>
      <c r="IYR39" s="158"/>
      <c r="IYY39" s="159"/>
      <c r="IZB39" s="158"/>
      <c r="IZI39" s="159"/>
      <c r="IZL39" s="158"/>
      <c r="IZS39" s="159"/>
      <c r="IZV39" s="158"/>
      <c r="JAC39" s="159"/>
      <c r="JAF39" s="158"/>
      <c r="JAM39" s="159"/>
      <c r="JAP39" s="158"/>
      <c r="JAW39" s="159"/>
      <c r="JAZ39" s="158"/>
      <c r="JBG39" s="159"/>
      <c r="JBJ39" s="158"/>
      <c r="JBQ39" s="159"/>
      <c r="JBT39" s="158"/>
      <c r="JCA39" s="159"/>
      <c r="JCD39" s="158"/>
      <c r="JCK39" s="159"/>
      <c r="JCN39" s="158"/>
      <c r="JCU39" s="159"/>
      <c r="JCX39" s="158"/>
      <c r="JDE39" s="159"/>
      <c r="JDH39" s="158"/>
      <c r="JDO39" s="159"/>
      <c r="JDR39" s="158"/>
      <c r="JDY39" s="159"/>
      <c r="JEB39" s="158"/>
      <c r="JEI39" s="159"/>
      <c r="JEL39" s="158"/>
      <c r="JES39" s="159"/>
      <c r="JEV39" s="158"/>
      <c r="JFC39" s="159"/>
      <c r="JFF39" s="158"/>
      <c r="JFM39" s="159"/>
      <c r="JFP39" s="158"/>
      <c r="JFW39" s="159"/>
      <c r="JFZ39" s="158"/>
      <c r="JGG39" s="159"/>
      <c r="JGJ39" s="158"/>
      <c r="JGQ39" s="159"/>
      <c r="JGT39" s="158"/>
      <c r="JHA39" s="159"/>
      <c r="JHD39" s="158"/>
      <c r="JHK39" s="159"/>
      <c r="JHN39" s="158"/>
      <c r="JHU39" s="159"/>
      <c r="JHX39" s="158"/>
      <c r="JIE39" s="159"/>
      <c r="JIH39" s="158"/>
      <c r="JIO39" s="159"/>
      <c r="JIR39" s="158"/>
      <c r="JIY39" s="159"/>
      <c r="JJB39" s="158"/>
      <c r="JJI39" s="159"/>
      <c r="JJL39" s="158"/>
      <c r="JJS39" s="159"/>
      <c r="JJV39" s="158"/>
      <c r="JKC39" s="159"/>
      <c r="JKF39" s="158"/>
      <c r="JKM39" s="159"/>
      <c r="JKP39" s="158"/>
      <c r="JKW39" s="159"/>
      <c r="JKZ39" s="158"/>
      <c r="JLG39" s="159"/>
      <c r="JLJ39" s="158"/>
      <c r="JLQ39" s="159"/>
      <c r="JLT39" s="158"/>
      <c r="JMA39" s="159"/>
      <c r="JMD39" s="158"/>
      <c r="JMK39" s="159"/>
      <c r="JMN39" s="158"/>
      <c r="JMU39" s="159"/>
      <c r="JMX39" s="158"/>
      <c r="JNE39" s="159"/>
      <c r="JNH39" s="158"/>
      <c r="JNO39" s="159"/>
      <c r="JNR39" s="158"/>
      <c r="JNY39" s="159"/>
      <c r="JOB39" s="158"/>
      <c r="JOI39" s="159"/>
      <c r="JOL39" s="158"/>
      <c r="JOS39" s="159"/>
      <c r="JOV39" s="158"/>
      <c r="JPC39" s="159"/>
      <c r="JPF39" s="158"/>
      <c r="JPM39" s="159"/>
      <c r="JPP39" s="158"/>
      <c r="JPW39" s="159"/>
      <c r="JPZ39" s="158"/>
      <c r="JQG39" s="159"/>
      <c r="JQJ39" s="158"/>
      <c r="JQQ39" s="159"/>
      <c r="JQT39" s="158"/>
      <c r="JRA39" s="159"/>
      <c r="JRD39" s="158"/>
      <c r="JRK39" s="159"/>
      <c r="JRN39" s="158"/>
      <c r="JRU39" s="159"/>
      <c r="JRX39" s="158"/>
      <c r="JSE39" s="159"/>
      <c r="JSH39" s="158"/>
      <c r="JSO39" s="159"/>
      <c r="JSR39" s="158"/>
      <c r="JSY39" s="159"/>
      <c r="JTB39" s="158"/>
      <c r="JTI39" s="159"/>
      <c r="JTL39" s="158"/>
      <c r="JTS39" s="159"/>
      <c r="JTV39" s="158"/>
      <c r="JUC39" s="159"/>
      <c r="JUF39" s="158"/>
      <c r="JUM39" s="159"/>
      <c r="JUP39" s="158"/>
      <c r="JUW39" s="159"/>
      <c r="JUZ39" s="158"/>
      <c r="JVG39" s="159"/>
      <c r="JVJ39" s="158"/>
      <c r="JVQ39" s="159"/>
      <c r="JVT39" s="158"/>
      <c r="JWA39" s="159"/>
      <c r="JWD39" s="158"/>
      <c r="JWK39" s="159"/>
      <c r="JWN39" s="158"/>
      <c r="JWU39" s="159"/>
      <c r="JWX39" s="158"/>
      <c r="JXE39" s="159"/>
      <c r="JXH39" s="158"/>
      <c r="JXO39" s="159"/>
      <c r="JXR39" s="158"/>
      <c r="JXY39" s="159"/>
      <c r="JYB39" s="158"/>
      <c r="JYI39" s="159"/>
      <c r="JYL39" s="158"/>
      <c r="JYS39" s="159"/>
      <c r="JYV39" s="158"/>
      <c r="JZC39" s="159"/>
      <c r="JZF39" s="158"/>
      <c r="JZM39" s="159"/>
      <c r="JZP39" s="158"/>
      <c r="JZW39" s="159"/>
      <c r="JZZ39" s="158"/>
      <c r="KAG39" s="159"/>
      <c r="KAJ39" s="158"/>
      <c r="KAQ39" s="159"/>
      <c r="KAT39" s="158"/>
      <c r="KBA39" s="159"/>
      <c r="KBD39" s="158"/>
      <c r="KBK39" s="159"/>
      <c r="KBN39" s="158"/>
      <c r="KBU39" s="159"/>
      <c r="KBX39" s="158"/>
      <c r="KCE39" s="159"/>
      <c r="KCH39" s="158"/>
      <c r="KCO39" s="159"/>
      <c r="KCR39" s="158"/>
      <c r="KCY39" s="159"/>
      <c r="KDB39" s="158"/>
      <c r="KDI39" s="159"/>
      <c r="KDL39" s="158"/>
      <c r="KDS39" s="159"/>
      <c r="KDV39" s="158"/>
      <c r="KEC39" s="159"/>
      <c r="KEF39" s="158"/>
      <c r="KEM39" s="159"/>
      <c r="KEP39" s="158"/>
      <c r="KEW39" s="159"/>
      <c r="KEZ39" s="158"/>
      <c r="KFG39" s="159"/>
      <c r="KFJ39" s="158"/>
      <c r="KFQ39" s="159"/>
      <c r="KFT39" s="158"/>
      <c r="KGA39" s="159"/>
      <c r="KGD39" s="158"/>
      <c r="KGK39" s="159"/>
      <c r="KGN39" s="158"/>
      <c r="KGU39" s="159"/>
      <c r="KGX39" s="158"/>
      <c r="KHE39" s="159"/>
      <c r="KHH39" s="158"/>
      <c r="KHO39" s="159"/>
      <c r="KHR39" s="158"/>
      <c r="KHY39" s="159"/>
      <c r="KIB39" s="158"/>
      <c r="KII39" s="159"/>
      <c r="KIL39" s="158"/>
      <c r="KIS39" s="159"/>
      <c r="KIV39" s="158"/>
      <c r="KJC39" s="159"/>
      <c r="KJF39" s="158"/>
      <c r="KJM39" s="159"/>
      <c r="KJP39" s="158"/>
      <c r="KJW39" s="159"/>
      <c r="KJZ39" s="158"/>
      <c r="KKG39" s="159"/>
      <c r="KKJ39" s="158"/>
      <c r="KKQ39" s="159"/>
      <c r="KKT39" s="158"/>
      <c r="KLA39" s="159"/>
      <c r="KLD39" s="158"/>
      <c r="KLK39" s="159"/>
      <c r="KLN39" s="158"/>
      <c r="KLU39" s="159"/>
      <c r="KLX39" s="158"/>
      <c r="KME39" s="159"/>
      <c r="KMH39" s="158"/>
      <c r="KMO39" s="159"/>
      <c r="KMR39" s="158"/>
      <c r="KMY39" s="159"/>
      <c r="KNB39" s="158"/>
      <c r="KNI39" s="159"/>
      <c r="KNL39" s="158"/>
      <c r="KNS39" s="159"/>
      <c r="KNV39" s="158"/>
      <c r="KOC39" s="159"/>
      <c r="KOF39" s="158"/>
      <c r="KOM39" s="159"/>
      <c r="KOP39" s="158"/>
      <c r="KOW39" s="159"/>
      <c r="KOZ39" s="158"/>
      <c r="KPG39" s="159"/>
      <c r="KPJ39" s="158"/>
      <c r="KPQ39" s="159"/>
      <c r="KPT39" s="158"/>
      <c r="KQA39" s="159"/>
      <c r="KQD39" s="158"/>
      <c r="KQK39" s="159"/>
      <c r="KQN39" s="158"/>
      <c r="KQU39" s="159"/>
      <c r="KQX39" s="158"/>
      <c r="KRE39" s="159"/>
      <c r="KRH39" s="158"/>
      <c r="KRO39" s="159"/>
      <c r="KRR39" s="158"/>
      <c r="KRY39" s="159"/>
      <c r="KSB39" s="158"/>
      <c r="KSI39" s="159"/>
      <c r="KSL39" s="158"/>
      <c r="KSS39" s="159"/>
      <c r="KSV39" s="158"/>
      <c r="KTC39" s="159"/>
      <c r="KTF39" s="158"/>
      <c r="KTM39" s="159"/>
      <c r="KTP39" s="158"/>
      <c r="KTW39" s="159"/>
      <c r="KTZ39" s="158"/>
      <c r="KUG39" s="159"/>
      <c r="KUJ39" s="158"/>
      <c r="KUQ39" s="159"/>
      <c r="KUT39" s="158"/>
      <c r="KVA39" s="159"/>
      <c r="KVD39" s="158"/>
      <c r="KVK39" s="159"/>
      <c r="KVN39" s="158"/>
      <c r="KVU39" s="159"/>
      <c r="KVX39" s="158"/>
      <c r="KWE39" s="159"/>
      <c r="KWH39" s="158"/>
      <c r="KWO39" s="159"/>
      <c r="KWR39" s="158"/>
      <c r="KWY39" s="159"/>
      <c r="KXB39" s="158"/>
      <c r="KXI39" s="159"/>
      <c r="KXL39" s="158"/>
      <c r="KXS39" s="159"/>
      <c r="KXV39" s="158"/>
      <c r="KYC39" s="159"/>
      <c r="KYF39" s="158"/>
      <c r="KYM39" s="159"/>
      <c r="KYP39" s="158"/>
      <c r="KYW39" s="159"/>
      <c r="KYZ39" s="158"/>
      <c r="KZG39" s="159"/>
      <c r="KZJ39" s="158"/>
      <c r="KZQ39" s="159"/>
      <c r="KZT39" s="158"/>
      <c r="LAA39" s="159"/>
      <c r="LAD39" s="158"/>
      <c r="LAK39" s="159"/>
      <c r="LAN39" s="158"/>
      <c r="LAU39" s="159"/>
      <c r="LAX39" s="158"/>
      <c r="LBE39" s="159"/>
      <c r="LBH39" s="158"/>
      <c r="LBO39" s="159"/>
      <c r="LBR39" s="158"/>
      <c r="LBY39" s="159"/>
      <c r="LCB39" s="158"/>
      <c r="LCI39" s="159"/>
      <c r="LCL39" s="158"/>
      <c r="LCS39" s="159"/>
      <c r="LCV39" s="158"/>
      <c r="LDC39" s="159"/>
      <c r="LDF39" s="158"/>
      <c r="LDM39" s="159"/>
      <c r="LDP39" s="158"/>
      <c r="LDW39" s="159"/>
      <c r="LDZ39" s="158"/>
      <c r="LEG39" s="159"/>
      <c r="LEJ39" s="158"/>
      <c r="LEQ39" s="159"/>
      <c r="LET39" s="158"/>
      <c r="LFA39" s="159"/>
      <c r="LFD39" s="158"/>
      <c r="LFK39" s="159"/>
      <c r="LFN39" s="158"/>
      <c r="LFU39" s="159"/>
      <c r="LFX39" s="158"/>
      <c r="LGE39" s="159"/>
      <c r="LGH39" s="158"/>
      <c r="LGO39" s="159"/>
      <c r="LGR39" s="158"/>
      <c r="LGY39" s="159"/>
      <c r="LHB39" s="158"/>
      <c r="LHI39" s="159"/>
      <c r="LHL39" s="158"/>
      <c r="LHS39" s="159"/>
      <c r="LHV39" s="158"/>
      <c r="LIC39" s="159"/>
      <c r="LIF39" s="158"/>
      <c r="LIM39" s="159"/>
      <c r="LIP39" s="158"/>
      <c r="LIW39" s="159"/>
      <c r="LIZ39" s="158"/>
      <c r="LJG39" s="159"/>
      <c r="LJJ39" s="158"/>
      <c r="LJQ39" s="159"/>
      <c r="LJT39" s="158"/>
      <c r="LKA39" s="159"/>
      <c r="LKD39" s="158"/>
      <c r="LKK39" s="159"/>
      <c r="LKN39" s="158"/>
      <c r="LKU39" s="159"/>
      <c r="LKX39" s="158"/>
      <c r="LLE39" s="159"/>
      <c r="LLH39" s="158"/>
      <c r="LLO39" s="159"/>
      <c r="LLR39" s="158"/>
      <c r="LLY39" s="159"/>
      <c r="LMB39" s="158"/>
      <c r="LMI39" s="159"/>
      <c r="LML39" s="158"/>
      <c r="LMS39" s="159"/>
      <c r="LMV39" s="158"/>
      <c r="LNC39" s="159"/>
      <c r="LNF39" s="158"/>
      <c r="LNM39" s="159"/>
      <c r="LNP39" s="158"/>
      <c r="LNW39" s="159"/>
      <c r="LNZ39" s="158"/>
      <c r="LOG39" s="159"/>
      <c r="LOJ39" s="158"/>
      <c r="LOQ39" s="159"/>
      <c r="LOT39" s="158"/>
      <c r="LPA39" s="159"/>
      <c r="LPD39" s="158"/>
      <c r="LPK39" s="159"/>
      <c r="LPN39" s="158"/>
      <c r="LPU39" s="159"/>
      <c r="LPX39" s="158"/>
      <c r="LQE39" s="159"/>
      <c r="LQH39" s="158"/>
      <c r="LQO39" s="159"/>
      <c r="LQR39" s="158"/>
      <c r="LQY39" s="159"/>
      <c r="LRB39" s="158"/>
      <c r="LRI39" s="159"/>
      <c r="LRL39" s="158"/>
      <c r="LRS39" s="159"/>
      <c r="LRV39" s="158"/>
      <c r="LSC39" s="159"/>
      <c r="LSF39" s="158"/>
      <c r="LSM39" s="159"/>
      <c r="LSP39" s="158"/>
      <c r="LSW39" s="159"/>
      <c r="LSZ39" s="158"/>
      <c r="LTG39" s="159"/>
      <c r="LTJ39" s="158"/>
      <c r="LTQ39" s="159"/>
      <c r="LTT39" s="158"/>
      <c r="LUA39" s="159"/>
      <c r="LUD39" s="158"/>
      <c r="LUK39" s="159"/>
      <c r="LUN39" s="158"/>
      <c r="LUU39" s="159"/>
      <c r="LUX39" s="158"/>
      <c r="LVE39" s="159"/>
      <c r="LVH39" s="158"/>
      <c r="LVO39" s="159"/>
      <c r="LVR39" s="158"/>
      <c r="LVY39" s="159"/>
      <c r="LWB39" s="158"/>
      <c r="LWI39" s="159"/>
      <c r="LWL39" s="158"/>
      <c r="LWS39" s="159"/>
      <c r="LWV39" s="158"/>
      <c r="LXC39" s="159"/>
      <c r="LXF39" s="158"/>
      <c r="LXM39" s="159"/>
      <c r="LXP39" s="158"/>
      <c r="LXW39" s="159"/>
      <c r="LXZ39" s="158"/>
      <c r="LYG39" s="159"/>
      <c r="LYJ39" s="158"/>
      <c r="LYQ39" s="159"/>
      <c r="LYT39" s="158"/>
      <c r="LZA39" s="159"/>
      <c r="LZD39" s="158"/>
      <c r="LZK39" s="159"/>
      <c r="LZN39" s="158"/>
      <c r="LZU39" s="159"/>
      <c r="LZX39" s="158"/>
      <c r="MAE39" s="159"/>
      <c r="MAH39" s="158"/>
      <c r="MAO39" s="159"/>
      <c r="MAR39" s="158"/>
      <c r="MAY39" s="159"/>
      <c r="MBB39" s="158"/>
      <c r="MBI39" s="159"/>
      <c r="MBL39" s="158"/>
      <c r="MBS39" s="159"/>
      <c r="MBV39" s="158"/>
      <c r="MCC39" s="159"/>
      <c r="MCF39" s="158"/>
      <c r="MCM39" s="159"/>
      <c r="MCP39" s="158"/>
      <c r="MCW39" s="159"/>
      <c r="MCZ39" s="158"/>
      <c r="MDG39" s="159"/>
      <c r="MDJ39" s="158"/>
      <c r="MDQ39" s="159"/>
      <c r="MDT39" s="158"/>
      <c r="MEA39" s="159"/>
      <c r="MED39" s="158"/>
      <c r="MEK39" s="159"/>
      <c r="MEN39" s="158"/>
      <c r="MEU39" s="159"/>
      <c r="MEX39" s="158"/>
      <c r="MFE39" s="159"/>
      <c r="MFH39" s="158"/>
      <c r="MFO39" s="159"/>
      <c r="MFR39" s="158"/>
      <c r="MFY39" s="159"/>
      <c r="MGB39" s="158"/>
      <c r="MGI39" s="159"/>
      <c r="MGL39" s="158"/>
      <c r="MGS39" s="159"/>
      <c r="MGV39" s="158"/>
      <c r="MHC39" s="159"/>
      <c r="MHF39" s="158"/>
      <c r="MHM39" s="159"/>
      <c r="MHP39" s="158"/>
      <c r="MHW39" s="159"/>
      <c r="MHZ39" s="158"/>
      <c r="MIG39" s="159"/>
      <c r="MIJ39" s="158"/>
      <c r="MIQ39" s="159"/>
      <c r="MIT39" s="158"/>
      <c r="MJA39" s="159"/>
      <c r="MJD39" s="158"/>
      <c r="MJK39" s="159"/>
      <c r="MJN39" s="158"/>
      <c r="MJU39" s="159"/>
      <c r="MJX39" s="158"/>
      <c r="MKE39" s="159"/>
      <c r="MKH39" s="158"/>
      <c r="MKO39" s="159"/>
      <c r="MKR39" s="158"/>
      <c r="MKY39" s="159"/>
      <c r="MLB39" s="158"/>
      <c r="MLI39" s="159"/>
      <c r="MLL39" s="158"/>
      <c r="MLS39" s="159"/>
      <c r="MLV39" s="158"/>
      <c r="MMC39" s="159"/>
      <c r="MMF39" s="158"/>
      <c r="MMM39" s="159"/>
      <c r="MMP39" s="158"/>
      <c r="MMW39" s="159"/>
      <c r="MMZ39" s="158"/>
      <c r="MNG39" s="159"/>
      <c r="MNJ39" s="158"/>
      <c r="MNQ39" s="159"/>
      <c r="MNT39" s="158"/>
      <c r="MOA39" s="159"/>
      <c r="MOD39" s="158"/>
      <c r="MOK39" s="159"/>
      <c r="MON39" s="158"/>
      <c r="MOU39" s="159"/>
      <c r="MOX39" s="158"/>
      <c r="MPE39" s="159"/>
      <c r="MPH39" s="158"/>
      <c r="MPO39" s="159"/>
      <c r="MPR39" s="158"/>
      <c r="MPY39" s="159"/>
      <c r="MQB39" s="158"/>
      <c r="MQI39" s="159"/>
      <c r="MQL39" s="158"/>
      <c r="MQS39" s="159"/>
      <c r="MQV39" s="158"/>
      <c r="MRC39" s="159"/>
      <c r="MRF39" s="158"/>
      <c r="MRM39" s="159"/>
      <c r="MRP39" s="158"/>
      <c r="MRW39" s="159"/>
      <c r="MRZ39" s="158"/>
      <c r="MSG39" s="159"/>
      <c r="MSJ39" s="158"/>
      <c r="MSQ39" s="159"/>
      <c r="MST39" s="158"/>
      <c r="MTA39" s="159"/>
      <c r="MTD39" s="158"/>
      <c r="MTK39" s="159"/>
      <c r="MTN39" s="158"/>
      <c r="MTU39" s="159"/>
      <c r="MTX39" s="158"/>
      <c r="MUE39" s="159"/>
      <c r="MUH39" s="158"/>
      <c r="MUO39" s="159"/>
      <c r="MUR39" s="158"/>
      <c r="MUY39" s="159"/>
      <c r="MVB39" s="158"/>
      <c r="MVI39" s="159"/>
      <c r="MVL39" s="158"/>
      <c r="MVS39" s="159"/>
      <c r="MVV39" s="158"/>
      <c r="MWC39" s="159"/>
      <c r="MWF39" s="158"/>
      <c r="MWM39" s="159"/>
      <c r="MWP39" s="158"/>
      <c r="MWW39" s="159"/>
      <c r="MWZ39" s="158"/>
      <c r="MXG39" s="159"/>
      <c r="MXJ39" s="158"/>
      <c r="MXQ39" s="159"/>
      <c r="MXT39" s="158"/>
      <c r="MYA39" s="159"/>
      <c r="MYD39" s="158"/>
      <c r="MYK39" s="159"/>
      <c r="MYN39" s="158"/>
      <c r="MYU39" s="159"/>
      <c r="MYX39" s="158"/>
      <c r="MZE39" s="159"/>
      <c r="MZH39" s="158"/>
      <c r="MZO39" s="159"/>
      <c r="MZR39" s="158"/>
      <c r="MZY39" s="159"/>
      <c r="NAB39" s="158"/>
      <c r="NAI39" s="159"/>
      <c r="NAL39" s="158"/>
      <c r="NAS39" s="159"/>
      <c r="NAV39" s="158"/>
      <c r="NBC39" s="159"/>
      <c r="NBF39" s="158"/>
      <c r="NBM39" s="159"/>
      <c r="NBP39" s="158"/>
      <c r="NBW39" s="159"/>
      <c r="NBZ39" s="158"/>
      <c r="NCG39" s="159"/>
      <c r="NCJ39" s="158"/>
      <c r="NCQ39" s="159"/>
      <c r="NCT39" s="158"/>
      <c r="NDA39" s="159"/>
      <c r="NDD39" s="158"/>
      <c r="NDK39" s="159"/>
      <c r="NDN39" s="158"/>
      <c r="NDU39" s="159"/>
      <c r="NDX39" s="158"/>
      <c r="NEE39" s="159"/>
      <c r="NEH39" s="158"/>
      <c r="NEO39" s="159"/>
      <c r="NER39" s="158"/>
      <c r="NEY39" s="159"/>
      <c r="NFB39" s="158"/>
      <c r="NFI39" s="159"/>
      <c r="NFL39" s="158"/>
      <c r="NFS39" s="159"/>
      <c r="NFV39" s="158"/>
      <c r="NGC39" s="159"/>
      <c r="NGF39" s="158"/>
      <c r="NGM39" s="159"/>
      <c r="NGP39" s="158"/>
      <c r="NGW39" s="159"/>
      <c r="NGZ39" s="158"/>
      <c r="NHG39" s="159"/>
      <c r="NHJ39" s="158"/>
      <c r="NHQ39" s="159"/>
      <c r="NHT39" s="158"/>
      <c r="NIA39" s="159"/>
      <c r="NID39" s="158"/>
      <c r="NIK39" s="159"/>
      <c r="NIN39" s="158"/>
      <c r="NIU39" s="159"/>
      <c r="NIX39" s="158"/>
      <c r="NJE39" s="159"/>
      <c r="NJH39" s="158"/>
      <c r="NJO39" s="159"/>
      <c r="NJR39" s="158"/>
      <c r="NJY39" s="159"/>
      <c r="NKB39" s="158"/>
      <c r="NKI39" s="159"/>
      <c r="NKL39" s="158"/>
      <c r="NKS39" s="159"/>
      <c r="NKV39" s="158"/>
      <c r="NLC39" s="159"/>
      <c r="NLF39" s="158"/>
      <c r="NLM39" s="159"/>
      <c r="NLP39" s="158"/>
      <c r="NLW39" s="159"/>
      <c r="NLZ39" s="158"/>
      <c r="NMG39" s="159"/>
      <c r="NMJ39" s="158"/>
      <c r="NMQ39" s="159"/>
      <c r="NMT39" s="158"/>
      <c r="NNA39" s="159"/>
      <c r="NND39" s="158"/>
      <c r="NNK39" s="159"/>
      <c r="NNN39" s="158"/>
      <c r="NNU39" s="159"/>
      <c r="NNX39" s="158"/>
      <c r="NOE39" s="159"/>
      <c r="NOH39" s="158"/>
      <c r="NOO39" s="159"/>
      <c r="NOR39" s="158"/>
      <c r="NOY39" s="159"/>
      <c r="NPB39" s="158"/>
      <c r="NPI39" s="159"/>
      <c r="NPL39" s="158"/>
      <c r="NPS39" s="159"/>
      <c r="NPV39" s="158"/>
      <c r="NQC39" s="159"/>
      <c r="NQF39" s="158"/>
      <c r="NQM39" s="159"/>
      <c r="NQP39" s="158"/>
      <c r="NQW39" s="159"/>
      <c r="NQZ39" s="158"/>
      <c r="NRG39" s="159"/>
      <c r="NRJ39" s="158"/>
      <c r="NRQ39" s="159"/>
      <c r="NRT39" s="158"/>
      <c r="NSA39" s="159"/>
      <c r="NSD39" s="158"/>
      <c r="NSK39" s="159"/>
      <c r="NSN39" s="158"/>
      <c r="NSU39" s="159"/>
      <c r="NSX39" s="158"/>
      <c r="NTE39" s="159"/>
      <c r="NTH39" s="158"/>
      <c r="NTO39" s="159"/>
      <c r="NTR39" s="158"/>
      <c r="NTY39" s="159"/>
      <c r="NUB39" s="158"/>
      <c r="NUI39" s="159"/>
      <c r="NUL39" s="158"/>
      <c r="NUS39" s="159"/>
      <c r="NUV39" s="158"/>
      <c r="NVC39" s="159"/>
      <c r="NVF39" s="158"/>
      <c r="NVM39" s="159"/>
      <c r="NVP39" s="158"/>
      <c r="NVW39" s="159"/>
      <c r="NVZ39" s="158"/>
      <c r="NWG39" s="159"/>
      <c r="NWJ39" s="158"/>
      <c r="NWQ39" s="159"/>
      <c r="NWT39" s="158"/>
      <c r="NXA39" s="159"/>
      <c r="NXD39" s="158"/>
      <c r="NXK39" s="159"/>
      <c r="NXN39" s="158"/>
      <c r="NXU39" s="159"/>
      <c r="NXX39" s="158"/>
      <c r="NYE39" s="159"/>
      <c r="NYH39" s="158"/>
      <c r="NYO39" s="159"/>
      <c r="NYR39" s="158"/>
      <c r="NYY39" s="159"/>
      <c r="NZB39" s="158"/>
      <c r="NZI39" s="159"/>
      <c r="NZL39" s="158"/>
      <c r="NZS39" s="159"/>
      <c r="NZV39" s="158"/>
      <c r="OAC39" s="159"/>
      <c r="OAF39" s="158"/>
      <c r="OAM39" s="159"/>
      <c r="OAP39" s="158"/>
      <c r="OAW39" s="159"/>
      <c r="OAZ39" s="158"/>
      <c r="OBG39" s="159"/>
      <c r="OBJ39" s="158"/>
      <c r="OBQ39" s="159"/>
      <c r="OBT39" s="158"/>
      <c r="OCA39" s="159"/>
      <c r="OCD39" s="158"/>
      <c r="OCK39" s="159"/>
      <c r="OCN39" s="158"/>
      <c r="OCU39" s="159"/>
      <c r="OCX39" s="158"/>
      <c r="ODE39" s="159"/>
      <c r="ODH39" s="158"/>
      <c r="ODO39" s="159"/>
      <c r="ODR39" s="158"/>
      <c r="ODY39" s="159"/>
      <c r="OEB39" s="158"/>
      <c r="OEI39" s="159"/>
      <c r="OEL39" s="158"/>
      <c r="OES39" s="159"/>
      <c r="OEV39" s="158"/>
      <c r="OFC39" s="159"/>
      <c r="OFF39" s="158"/>
      <c r="OFM39" s="159"/>
      <c r="OFP39" s="158"/>
      <c r="OFW39" s="159"/>
      <c r="OFZ39" s="158"/>
      <c r="OGG39" s="159"/>
      <c r="OGJ39" s="158"/>
      <c r="OGQ39" s="159"/>
      <c r="OGT39" s="158"/>
      <c r="OHA39" s="159"/>
      <c r="OHD39" s="158"/>
      <c r="OHK39" s="159"/>
      <c r="OHN39" s="158"/>
      <c r="OHU39" s="159"/>
      <c r="OHX39" s="158"/>
      <c r="OIE39" s="159"/>
      <c r="OIH39" s="158"/>
      <c r="OIO39" s="159"/>
      <c r="OIR39" s="158"/>
      <c r="OIY39" s="159"/>
      <c r="OJB39" s="158"/>
      <c r="OJI39" s="159"/>
      <c r="OJL39" s="158"/>
      <c r="OJS39" s="159"/>
      <c r="OJV39" s="158"/>
      <c r="OKC39" s="159"/>
      <c r="OKF39" s="158"/>
      <c r="OKM39" s="159"/>
      <c r="OKP39" s="158"/>
      <c r="OKW39" s="159"/>
      <c r="OKZ39" s="158"/>
      <c r="OLG39" s="159"/>
      <c r="OLJ39" s="158"/>
      <c r="OLQ39" s="159"/>
      <c r="OLT39" s="158"/>
      <c r="OMA39" s="159"/>
      <c r="OMD39" s="158"/>
      <c r="OMK39" s="159"/>
      <c r="OMN39" s="158"/>
      <c r="OMU39" s="159"/>
      <c r="OMX39" s="158"/>
      <c r="ONE39" s="159"/>
      <c r="ONH39" s="158"/>
      <c r="ONO39" s="159"/>
      <c r="ONR39" s="158"/>
      <c r="ONY39" s="159"/>
      <c r="OOB39" s="158"/>
      <c r="OOI39" s="159"/>
      <c r="OOL39" s="158"/>
      <c r="OOS39" s="159"/>
      <c r="OOV39" s="158"/>
      <c r="OPC39" s="159"/>
      <c r="OPF39" s="158"/>
      <c r="OPM39" s="159"/>
      <c r="OPP39" s="158"/>
      <c r="OPW39" s="159"/>
      <c r="OPZ39" s="158"/>
      <c r="OQG39" s="159"/>
      <c r="OQJ39" s="158"/>
      <c r="OQQ39" s="159"/>
      <c r="OQT39" s="158"/>
      <c r="ORA39" s="159"/>
      <c r="ORD39" s="158"/>
      <c r="ORK39" s="159"/>
      <c r="ORN39" s="158"/>
      <c r="ORU39" s="159"/>
      <c r="ORX39" s="158"/>
      <c r="OSE39" s="159"/>
      <c r="OSH39" s="158"/>
      <c r="OSO39" s="159"/>
      <c r="OSR39" s="158"/>
      <c r="OSY39" s="159"/>
      <c r="OTB39" s="158"/>
      <c r="OTI39" s="159"/>
      <c r="OTL39" s="158"/>
      <c r="OTS39" s="159"/>
      <c r="OTV39" s="158"/>
      <c r="OUC39" s="159"/>
      <c r="OUF39" s="158"/>
      <c r="OUM39" s="159"/>
      <c r="OUP39" s="158"/>
      <c r="OUW39" s="159"/>
      <c r="OUZ39" s="158"/>
      <c r="OVG39" s="159"/>
      <c r="OVJ39" s="158"/>
      <c r="OVQ39" s="159"/>
      <c r="OVT39" s="158"/>
      <c r="OWA39" s="159"/>
      <c r="OWD39" s="158"/>
      <c r="OWK39" s="159"/>
      <c r="OWN39" s="158"/>
      <c r="OWU39" s="159"/>
      <c r="OWX39" s="158"/>
      <c r="OXE39" s="159"/>
      <c r="OXH39" s="158"/>
      <c r="OXO39" s="159"/>
      <c r="OXR39" s="158"/>
      <c r="OXY39" s="159"/>
      <c r="OYB39" s="158"/>
      <c r="OYI39" s="159"/>
      <c r="OYL39" s="158"/>
      <c r="OYS39" s="159"/>
      <c r="OYV39" s="158"/>
      <c r="OZC39" s="159"/>
      <c r="OZF39" s="158"/>
      <c r="OZM39" s="159"/>
      <c r="OZP39" s="158"/>
      <c r="OZW39" s="159"/>
      <c r="OZZ39" s="158"/>
      <c r="PAG39" s="159"/>
      <c r="PAJ39" s="158"/>
      <c r="PAQ39" s="159"/>
      <c r="PAT39" s="158"/>
      <c r="PBA39" s="159"/>
      <c r="PBD39" s="158"/>
      <c r="PBK39" s="159"/>
      <c r="PBN39" s="158"/>
      <c r="PBU39" s="159"/>
      <c r="PBX39" s="158"/>
      <c r="PCE39" s="159"/>
      <c r="PCH39" s="158"/>
      <c r="PCO39" s="159"/>
      <c r="PCR39" s="158"/>
      <c r="PCY39" s="159"/>
      <c r="PDB39" s="158"/>
      <c r="PDI39" s="159"/>
      <c r="PDL39" s="158"/>
      <c r="PDS39" s="159"/>
      <c r="PDV39" s="158"/>
      <c r="PEC39" s="159"/>
      <c r="PEF39" s="158"/>
      <c r="PEM39" s="159"/>
      <c r="PEP39" s="158"/>
      <c r="PEW39" s="159"/>
      <c r="PEZ39" s="158"/>
      <c r="PFG39" s="159"/>
      <c r="PFJ39" s="158"/>
      <c r="PFQ39" s="159"/>
      <c r="PFT39" s="158"/>
      <c r="PGA39" s="159"/>
      <c r="PGD39" s="158"/>
      <c r="PGK39" s="159"/>
      <c r="PGN39" s="158"/>
      <c r="PGU39" s="159"/>
      <c r="PGX39" s="158"/>
      <c r="PHE39" s="159"/>
      <c r="PHH39" s="158"/>
      <c r="PHO39" s="159"/>
      <c r="PHR39" s="158"/>
      <c r="PHY39" s="159"/>
      <c r="PIB39" s="158"/>
      <c r="PII39" s="159"/>
      <c r="PIL39" s="158"/>
      <c r="PIS39" s="159"/>
      <c r="PIV39" s="158"/>
      <c r="PJC39" s="159"/>
      <c r="PJF39" s="158"/>
      <c r="PJM39" s="159"/>
      <c r="PJP39" s="158"/>
      <c r="PJW39" s="159"/>
      <c r="PJZ39" s="158"/>
      <c r="PKG39" s="159"/>
      <c r="PKJ39" s="158"/>
      <c r="PKQ39" s="159"/>
      <c r="PKT39" s="158"/>
      <c r="PLA39" s="159"/>
      <c r="PLD39" s="158"/>
      <c r="PLK39" s="159"/>
      <c r="PLN39" s="158"/>
      <c r="PLU39" s="159"/>
      <c r="PLX39" s="158"/>
      <c r="PME39" s="159"/>
      <c r="PMH39" s="158"/>
      <c r="PMO39" s="159"/>
      <c r="PMR39" s="158"/>
      <c r="PMY39" s="159"/>
      <c r="PNB39" s="158"/>
      <c r="PNI39" s="159"/>
      <c r="PNL39" s="158"/>
      <c r="PNS39" s="159"/>
      <c r="PNV39" s="158"/>
      <c r="POC39" s="159"/>
      <c r="POF39" s="158"/>
      <c r="POM39" s="159"/>
      <c r="POP39" s="158"/>
      <c r="POW39" s="159"/>
      <c r="POZ39" s="158"/>
      <c r="PPG39" s="159"/>
      <c r="PPJ39" s="158"/>
      <c r="PPQ39" s="159"/>
      <c r="PPT39" s="158"/>
      <c r="PQA39" s="159"/>
      <c r="PQD39" s="158"/>
      <c r="PQK39" s="159"/>
      <c r="PQN39" s="158"/>
      <c r="PQU39" s="159"/>
      <c r="PQX39" s="158"/>
      <c r="PRE39" s="159"/>
      <c r="PRH39" s="158"/>
      <c r="PRO39" s="159"/>
      <c r="PRR39" s="158"/>
      <c r="PRY39" s="159"/>
      <c r="PSB39" s="158"/>
      <c r="PSI39" s="159"/>
      <c r="PSL39" s="158"/>
      <c r="PSS39" s="159"/>
      <c r="PSV39" s="158"/>
      <c r="PTC39" s="159"/>
      <c r="PTF39" s="158"/>
      <c r="PTM39" s="159"/>
      <c r="PTP39" s="158"/>
      <c r="PTW39" s="159"/>
      <c r="PTZ39" s="158"/>
      <c r="PUG39" s="159"/>
      <c r="PUJ39" s="158"/>
      <c r="PUQ39" s="159"/>
      <c r="PUT39" s="158"/>
      <c r="PVA39" s="159"/>
      <c r="PVD39" s="158"/>
      <c r="PVK39" s="159"/>
      <c r="PVN39" s="158"/>
      <c r="PVU39" s="159"/>
      <c r="PVX39" s="158"/>
      <c r="PWE39" s="159"/>
      <c r="PWH39" s="158"/>
      <c r="PWO39" s="159"/>
      <c r="PWR39" s="158"/>
      <c r="PWY39" s="159"/>
      <c r="PXB39" s="158"/>
      <c r="PXI39" s="159"/>
      <c r="PXL39" s="158"/>
      <c r="PXS39" s="159"/>
      <c r="PXV39" s="158"/>
      <c r="PYC39" s="159"/>
      <c r="PYF39" s="158"/>
      <c r="PYM39" s="159"/>
      <c r="PYP39" s="158"/>
      <c r="PYW39" s="159"/>
      <c r="PYZ39" s="158"/>
      <c r="PZG39" s="159"/>
      <c r="PZJ39" s="158"/>
      <c r="PZQ39" s="159"/>
      <c r="PZT39" s="158"/>
      <c r="QAA39" s="159"/>
      <c r="QAD39" s="158"/>
      <c r="QAK39" s="159"/>
      <c r="QAN39" s="158"/>
      <c r="QAU39" s="159"/>
      <c r="QAX39" s="158"/>
      <c r="QBE39" s="159"/>
      <c r="QBH39" s="158"/>
      <c r="QBO39" s="159"/>
      <c r="QBR39" s="158"/>
      <c r="QBY39" s="159"/>
      <c r="QCB39" s="158"/>
      <c r="QCI39" s="159"/>
      <c r="QCL39" s="158"/>
      <c r="QCS39" s="159"/>
      <c r="QCV39" s="158"/>
      <c r="QDC39" s="159"/>
      <c r="QDF39" s="158"/>
      <c r="QDM39" s="159"/>
      <c r="QDP39" s="158"/>
      <c r="QDW39" s="159"/>
      <c r="QDZ39" s="158"/>
      <c r="QEG39" s="159"/>
      <c r="QEJ39" s="158"/>
      <c r="QEQ39" s="159"/>
      <c r="QET39" s="158"/>
      <c r="QFA39" s="159"/>
      <c r="QFD39" s="158"/>
      <c r="QFK39" s="159"/>
      <c r="QFN39" s="158"/>
      <c r="QFU39" s="159"/>
      <c r="QFX39" s="158"/>
      <c r="QGE39" s="159"/>
      <c r="QGH39" s="158"/>
      <c r="QGO39" s="159"/>
      <c r="QGR39" s="158"/>
      <c r="QGY39" s="159"/>
      <c r="QHB39" s="158"/>
      <c r="QHI39" s="159"/>
      <c r="QHL39" s="158"/>
      <c r="QHS39" s="159"/>
      <c r="QHV39" s="158"/>
      <c r="QIC39" s="159"/>
      <c r="QIF39" s="158"/>
      <c r="QIM39" s="159"/>
      <c r="QIP39" s="158"/>
      <c r="QIW39" s="159"/>
      <c r="QIZ39" s="158"/>
      <c r="QJG39" s="159"/>
      <c r="QJJ39" s="158"/>
      <c r="QJQ39" s="159"/>
      <c r="QJT39" s="158"/>
      <c r="QKA39" s="159"/>
      <c r="QKD39" s="158"/>
      <c r="QKK39" s="159"/>
      <c r="QKN39" s="158"/>
      <c r="QKU39" s="159"/>
      <c r="QKX39" s="158"/>
      <c r="QLE39" s="159"/>
      <c r="QLH39" s="158"/>
      <c r="QLO39" s="159"/>
      <c r="QLR39" s="158"/>
      <c r="QLY39" s="159"/>
      <c r="QMB39" s="158"/>
      <c r="QMI39" s="159"/>
      <c r="QML39" s="158"/>
      <c r="QMS39" s="159"/>
      <c r="QMV39" s="158"/>
      <c r="QNC39" s="159"/>
      <c r="QNF39" s="158"/>
      <c r="QNM39" s="159"/>
      <c r="QNP39" s="158"/>
      <c r="QNW39" s="159"/>
      <c r="QNZ39" s="158"/>
      <c r="QOG39" s="159"/>
      <c r="QOJ39" s="158"/>
      <c r="QOQ39" s="159"/>
      <c r="QOT39" s="158"/>
      <c r="QPA39" s="159"/>
      <c r="QPD39" s="158"/>
      <c r="QPK39" s="159"/>
      <c r="QPN39" s="158"/>
      <c r="QPU39" s="159"/>
      <c r="QPX39" s="158"/>
      <c r="QQE39" s="159"/>
      <c r="QQH39" s="158"/>
      <c r="QQO39" s="159"/>
      <c r="QQR39" s="158"/>
      <c r="QQY39" s="159"/>
      <c r="QRB39" s="158"/>
      <c r="QRI39" s="159"/>
      <c r="QRL39" s="158"/>
      <c r="QRS39" s="159"/>
      <c r="QRV39" s="158"/>
      <c r="QSC39" s="159"/>
      <c r="QSF39" s="158"/>
      <c r="QSM39" s="159"/>
      <c r="QSP39" s="158"/>
      <c r="QSW39" s="159"/>
      <c r="QSZ39" s="158"/>
      <c r="QTG39" s="159"/>
      <c r="QTJ39" s="158"/>
      <c r="QTQ39" s="159"/>
      <c r="QTT39" s="158"/>
      <c r="QUA39" s="159"/>
      <c r="QUD39" s="158"/>
      <c r="QUK39" s="159"/>
      <c r="QUN39" s="158"/>
      <c r="QUU39" s="159"/>
      <c r="QUX39" s="158"/>
      <c r="QVE39" s="159"/>
      <c r="QVH39" s="158"/>
      <c r="QVO39" s="159"/>
      <c r="QVR39" s="158"/>
      <c r="QVY39" s="159"/>
      <c r="QWB39" s="158"/>
      <c r="QWI39" s="159"/>
      <c r="QWL39" s="158"/>
      <c r="QWS39" s="159"/>
      <c r="QWV39" s="158"/>
      <c r="QXC39" s="159"/>
      <c r="QXF39" s="158"/>
      <c r="QXM39" s="159"/>
      <c r="QXP39" s="158"/>
      <c r="QXW39" s="159"/>
      <c r="QXZ39" s="158"/>
      <c r="QYG39" s="159"/>
      <c r="QYJ39" s="158"/>
      <c r="QYQ39" s="159"/>
      <c r="QYT39" s="158"/>
      <c r="QZA39" s="159"/>
      <c r="QZD39" s="158"/>
      <c r="QZK39" s="159"/>
      <c r="QZN39" s="158"/>
      <c r="QZU39" s="159"/>
      <c r="QZX39" s="158"/>
      <c r="RAE39" s="159"/>
      <c r="RAH39" s="158"/>
      <c r="RAO39" s="159"/>
      <c r="RAR39" s="158"/>
      <c r="RAY39" s="159"/>
      <c r="RBB39" s="158"/>
      <c r="RBI39" s="159"/>
      <c r="RBL39" s="158"/>
      <c r="RBS39" s="159"/>
      <c r="RBV39" s="158"/>
      <c r="RCC39" s="159"/>
      <c r="RCF39" s="158"/>
      <c r="RCM39" s="159"/>
      <c r="RCP39" s="158"/>
      <c r="RCW39" s="159"/>
      <c r="RCZ39" s="158"/>
      <c r="RDG39" s="159"/>
      <c r="RDJ39" s="158"/>
      <c r="RDQ39" s="159"/>
      <c r="RDT39" s="158"/>
      <c r="REA39" s="159"/>
      <c r="RED39" s="158"/>
      <c r="REK39" s="159"/>
      <c r="REN39" s="158"/>
      <c r="REU39" s="159"/>
      <c r="REX39" s="158"/>
      <c r="RFE39" s="159"/>
      <c r="RFH39" s="158"/>
      <c r="RFO39" s="159"/>
      <c r="RFR39" s="158"/>
      <c r="RFY39" s="159"/>
      <c r="RGB39" s="158"/>
      <c r="RGI39" s="159"/>
      <c r="RGL39" s="158"/>
      <c r="RGS39" s="159"/>
      <c r="RGV39" s="158"/>
      <c r="RHC39" s="159"/>
      <c r="RHF39" s="158"/>
      <c r="RHM39" s="159"/>
      <c r="RHP39" s="158"/>
      <c r="RHW39" s="159"/>
      <c r="RHZ39" s="158"/>
      <c r="RIG39" s="159"/>
      <c r="RIJ39" s="158"/>
      <c r="RIQ39" s="159"/>
      <c r="RIT39" s="158"/>
      <c r="RJA39" s="159"/>
      <c r="RJD39" s="158"/>
      <c r="RJK39" s="159"/>
      <c r="RJN39" s="158"/>
      <c r="RJU39" s="159"/>
      <c r="RJX39" s="158"/>
      <c r="RKE39" s="159"/>
      <c r="RKH39" s="158"/>
      <c r="RKO39" s="159"/>
      <c r="RKR39" s="158"/>
      <c r="RKY39" s="159"/>
      <c r="RLB39" s="158"/>
      <c r="RLI39" s="159"/>
      <c r="RLL39" s="158"/>
      <c r="RLS39" s="159"/>
      <c r="RLV39" s="158"/>
      <c r="RMC39" s="159"/>
      <c r="RMF39" s="158"/>
      <c r="RMM39" s="159"/>
      <c r="RMP39" s="158"/>
      <c r="RMW39" s="159"/>
      <c r="RMZ39" s="158"/>
      <c r="RNG39" s="159"/>
      <c r="RNJ39" s="158"/>
      <c r="RNQ39" s="159"/>
      <c r="RNT39" s="158"/>
      <c r="ROA39" s="159"/>
      <c r="ROD39" s="158"/>
      <c r="ROK39" s="159"/>
      <c r="RON39" s="158"/>
      <c r="ROU39" s="159"/>
      <c r="ROX39" s="158"/>
      <c r="RPE39" s="159"/>
      <c r="RPH39" s="158"/>
      <c r="RPO39" s="159"/>
      <c r="RPR39" s="158"/>
      <c r="RPY39" s="159"/>
      <c r="RQB39" s="158"/>
      <c r="RQI39" s="159"/>
      <c r="RQL39" s="158"/>
      <c r="RQS39" s="159"/>
      <c r="RQV39" s="158"/>
      <c r="RRC39" s="159"/>
      <c r="RRF39" s="158"/>
      <c r="RRM39" s="159"/>
      <c r="RRP39" s="158"/>
      <c r="RRW39" s="159"/>
      <c r="RRZ39" s="158"/>
      <c r="RSG39" s="159"/>
      <c r="RSJ39" s="158"/>
      <c r="RSQ39" s="159"/>
      <c r="RST39" s="158"/>
      <c r="RTA39" s="159"/>
      <c r="RTD39" s="158"/>
      <c r="RTK39" s="159"/>
      <c r="RTN39" s="158"/>
      <c r="RTU39" s="159"/>
      <c r="RTX39" s="158"/>
      <c r="RUE39" s="159"/>
      <c r="RUH39" s="158"/>
      <c r="RUO39" s="159"/>
      <c r="RUR39" s="158"/>
      <c r="RUY39" s="159"/>
      <c r="RVB39" s="158"/>
      <c r="RVI39" s="159"/>
      <c r="RVL39" s="158"/>
      <c r="RVS39" s="159"/>
      <c r="RVV39" s="158"/>
      <c r="RWC39" s="159"/>
      <c r="RWF39" s="158"/>
      <c r="RWM39" s="159"/>
      <c r="RWP39" s="158"/>
      <c r="RWW39" s="159"/>
      <c r="RWZ39" s="158"/>
      <c r="RXG39" s="159"/>
      <c r="RXJ39" s="158"/>
      <c r="RXQ39" s="159"/>
      <c r="RXT39" s="158"/>
      <c r="RYA39" s="159"/>
      <c r="RYD39" s="158"/>
      <c r="RYK39" s="159"/>
      <c r="RYN39" s="158"/>
      <c r="RYU39" s="159"/>
      <c r="RYX39" s="158"/>
      <c r="RZE39" s="159"/>
      <c r="RZH39" s="158"/>
      <c r="RZO39" s="159"/>
      <c r="RZR39" s="158"/>
      <c r="RZY39" s="159"/>
      <c r="SAB39" s="158"/>
      <c r="SAI39" s="159"/>
      <c r="SAL39" s="158"/>
      <c r="SAS39" s="159"/>
      <c r="SAV39" s="158"/>
      <c r="SBC39" s="159"/>
      <c r="SBF39" s="158"/>
      <c r="SBM39" s="159"/>
      <c r="SBP39" s="158"/>
      <c r="SBW39" s="159"/>
      <c r="SBZ39" s="158"/>
      <c r="SCG39" s="159"/>
      <c r="SCJ39" s="158"/>
      <c r="SCQ39" s="159"/>
      <c r="SCT39" s="158"/>
      <c r="SDA39" s="159"/>
      <c r="SDD39" s="158"/>
      <c r="SDK39" s="159"/>
      <c r="SDN39" s="158"/>
      <c r="SDU39" s="159"/>
      <c r="SDX39" s="158"/>
      <c r="SEE39" s="159"/>
      <c r="SEH39" s="158"/>
      <c r="SEO39" s="159"/>
      <c r="SER39" s="158"/>
      <c r="SEY39" s="159"/>
      <c r="SFB39" s="158"/>
      <c r="SFI39" s="159"/>
      <c r="SFL39" s="158"/>
      <c r="SFS39" s="159"/>
      <c r="SFV39" s="158"/>
      <c r="SGC39" s="159"/>
      <c r="SGF39" s="158"/>
      <c r="SGM39" s="159"/>
      <c r="SGP39" s="158"/>
      <c r="SGW39" s="159"/>
      <c r="SGZ39" s="158"/>
      <c r="SHG39" s="159"/>
      <c r="SHJ39" s="158"/>
      <c r="SHQ39" s="159"/>
      <c r="SHT39" s="158"/>
      <c r="SIA39" s="159"/>
      <c r="SID39" s="158"/>
      <c r="SIK39" s="159"/>
      <c r="SIN39" s="158"/>
      <c r="SIU39" s="159"/>
      <c r="SIX39" s="158"/>
      <c r="SJE39" s="159"/>
      <c r="SJH39" s="158"/>
      <c r="SJO39" s="159"/>
      <c r="SJR39" s="158"/>
      <c r="SJY39" s="159"/>
      <c r="SKB39" s="158"/>
      <c r="SKI39" s="159"/>
      <c r="SKL39" s="158"/>
      <c r="SKS39" s="159"/>
      <c r="SKV39" s="158"/>
      <c r="SLC39" s="159"/>
      <c r="SLF39" s="158"/>
      <c r="SLM39" s="159"/>
      <c r="SLP39" s="158"/>
      <c r="SLW39" s="159"/>
      <c r="SLZ39" s="158"/>
      <c r="SMG39" s="159"/>
      <c r="SMJ39" s="158"/>
      <c r="SMQ39" s="159"/>
      <c r="SMT39" s="158"/>
      <c r="SNA39" s="159"/>
      <c r="SND39" s="158"/>
      <c r="SNK39" s="159"/>
      <c r="SNN39" s="158"/>
      <c r="SNU39" s="159"/>
      <c r="SNX39" s="158"/>
      <c r="SOE39" s="159"/>
      <c r="SOH39" s="158"/>
      <c r="SOO39" s="159"/>
      <c r="SOR39" s="158"/>
      <c r="SOY39" s="159"/>
      <c r="SPB39" s="158"/>
      <c r="SPI39" s="159"/>
      <c r="SPL39" s="158"/>
      <c r="SPS39" s="159"/>
      <c r="SPV39" s="158"/>
      <c r="SQC39" s="159"/>
      <c r="SQF39" s="158"/>
      <c r="SQM39" s="159"/>
      <c r="SQP39" s="158"/>
      <c r="SQW39" s="159"/>
      <c r="SQZ39" s="158"/>
      <c r="SRG39" s="159"/>
      <c r="SRJ39" s="158"/>
      <c r="SRQ39" s="159"/>
      <c r="SRT39" s="158"/>
      <c r="SSA39" s="159"/>
      <c r="SSD39" s="158"/>
      <c r="SSK39" s="159"/>
      <c r="SSN39" s="158"/>
      <c r="SSU39" s="159"/>
      <c r="SSX39" s="158"/>
      <c r="STE39" s="159"/>
      <c r="STH39" s="158"/>
      <c r="STO39" s="159"/>
      <c r="STR39" s="158"/>
      <c r="STY39" s="159"/>
      <c r="SUB39" s="158"/>
      <c r="SUI39" s="159"/>
      <c r="SUL39" s="158"/>
      <c r="SUS39" s="159"/>
      <c r="SUV39" s="158"/>
      <c r="SVC39" s="159"/>
      <c r="SVF39" s="158"/>
      <c r="SVM39" s="159"/>
      <c r="SVP39" s="158"/>
      <c r="SVW39" s="159"/>
      <c r="SVZ39" s="158"/>
      <c r="SWG39" s="159"/>
      <c r="SWJ39" s="158"/>
      <c r="SWQ39" s="159"/>
      <c r="SWT39" s="158"/>
      <c r="SXA39" s="159"/>
      <c r="SXD39" s="158"/>
      <c r="SXK39" s="159"/>
      <c r="SXN39" s="158"/>
      <c r="SXU39" s="159"/>
      <c r="SXX39" s="158"/>
      <c r="SYE39" s="159"/>
      <c r="SYH39" s="158"/>
      <c r="SYO39" s="159"/>
      <c r="SYR39" s="158"/>
      <c r="SYY39" s="159"/>
      <c r="SZB39" s="158"/>
      <c r="SZI39" s="159"/>
      <c r="SZL39" s="158"/>
      <c r="SZS39" s="159"/>
      <c r="SZV39" s="158"/>
      <c r="TAC39" s="159"/>
      <c r="TAF39" s="158"/>
      <c r="TAM39" s="159"/>
      <c r="TAP39" s="158"/>
      <c r="TAW39" s="159"/>
      <c r="TAZ39" s="158"/>
      <c r="TBG39" s="159"/>
      <c r="TBJ39" s="158"/>
      <c r="TBQ39" s="159"/>
      <c r="TBT39" s="158"/>
      <c r="TCA39" s="159"/>
      <c r="TCD39" s="158"/>
      <c r="TCK39" s="159"/>
      <c r="TCN39" s="158"/>
      <c r="TCU39" s="159"/>
      <c r="TCX39" s="158"/>
      <c r="TDE39" s="159"/>
      <c r="TDH39" s="158"/>
      <c r="TDO39" s="159"/>
      <c r="TDR39" s="158"/>
      <c r="TDY39" s="159"/>
      <c r="TEB39" s="158"/>
      <c r="TEI39" s="159"/>
      <c r="TEL39" s="158"/>
      <c r="TES39" s="159"/>
      <c r="TEV39" s="158"/>
      <c r="TFC39" s="159"/>
      <c r="TFF39" s="158"/>
      <c r="TFM39" s="159"/>
      <c r="TFP39" s="158"/>
      <c r="TFW39" s="159"/>
      <c r="TFZ39" s="158"/>
      <c r="TGG39" s="159"/>
      <c r="TGJ39" s="158"/>
      <c r="TGQ39" s="159"/>
      <c r="TGT39" s="158"/>
      <c r="THA39" s="159"/>
      <c r="THD39" s="158"/>
      <c r="THK39" s="159"/>
      <c r="THN39" s="158"/>
      <c r="THU39" s="159"/>
      <c r="THX39" s="158"/>
      <c r="TIE39" s="159"/>
      <c r="TIH39" s="158"/>
      <c r="TIO39" s="159"/>
      <c r="TIR39" s="158"/>
      <c r="TIY39" s="159"/>
      <c r="TJB39" s="158"/>
      <c r="TJI39" s="159"/>
      <c r="TJL39" s="158"/>
      <c r="TJS39" s="159"/>
      <c r="TJV39" s="158"/>
      <c r="TKC39" s="159"/>
      <c r="TKF39" s="158"/>
      <c r="TKM39" s="159"/>
      <c r="TKP39" s="158"/>
      <c r="TKW39" s="159"/>
      <c r="TKZ39" s="158"/>
      <c r="TLG39" s="159"/>
      <c r="TLJ39" s="158"/>
      <c r="TLQ39" s="159"/>
      <c r="TLT39" s="158"/>
      <c r="TMA39" s="159"/>
      <c r="TMD39" s="158"/>
      <c r="TMK39" s="159"/>
      <c r="TMN39" s="158"/>
      <c r="TMU39" s="159"/>
      <c r="TMX39" s="158"/>
      <c r="TNE39" s="159"/>
      <c r="TNH39" s="158"/>
      <c r="TNO39" s="159"/>
      <c r="TNR39" s="158"/>
      <c r="TNY39" s="159"/>
      <c r="TOB39" s="158"/>
      <c r="TOI39" s="159"/>
      <c r="TOL39" s="158"/>
      <c r="TOS39" s="159"/>
      <c r="TOV39" s="158"/>
      <c r="TPC39" s="159"/>
      <c r="TPF39" s="158"/>
      <c r="TPM39" s="159"/>
      <c r="TPP39" s="158"/>
      <c r="TPW39" s="159"/>
      <c r="TPZ39" s="158"/>
      <c r="TQG39" s="159"/>
      <c r="TQJ39" s="158"/>
      <c r="TQQ39" s="159"/>
      <c r="TQT39" s="158"/>
      <c r="TRA39" s="159"/>
      <c r="TRD39" s="158"/>
      <c r="TRK39" s="159"/>
      <c r="TRN39" s="158"/>
      <c r="TRU39" s="159"/>
      <c r="TRX39" s="158"/>
      <c r="TSE39" s="159"/>
      <c r="TSH39" s="158"/>
      <c r="TSO39" s="159"/>
      <c r="TSR39" s="158"/>
      <c r="TSY39" s="159"/>
      <c r="TTB39" s="158"/>
      <c r="TTI39" s="159"/>
      <c r="TTL39" s="158"/>
      <c r="TTS39" s="159"/>
      <c r="TTV39" s="158"/>
      <c r="TUC39" s="159"/>
      <c r="TUF39" s="158"/>
      <c r="TUM39" s="159"/>
      <c r="TUP39" s="158"/>
      <c r="TUW39" s="159"/>
      <c r="TUZ39" s="158"/>
      <c r="TVG39" s="159"/>
      <c r="TVJ39" s="158"/>
      <c r="TVQ39" s="159"/>
      <c r="TVT39" s="158"/>
      <c r="TWA39" s="159"/>
      <c r="TWD39" s="158"/>
      <c r="TWK39" s="159"/>
      <c r="TWN39" s="158"/>
      <c r="TWU39" s="159"/>
      <c r="TWX39" s="158"/>
      <c r="TXE39" s="159"/>
      <c r="TXH39" s="158"/>
      <c r="TXO39" s="159"/>
      <c r="TXR39" s="158"/>
      <c r="TXY39" s="159"/>
      <c r="TYB39" s="158"/>
      <c r="TYI39" s="159"/>
      <c r="TYL39" s="158"/>
      <c r="TYS39" s="159"/>
      <c r="TYV39" s="158"/>
      <c r="TZC39" s="159"/>
      <c r="TZF39" s="158"/>
      <c r="TZM39" s="159"/>
      <c r="TZP39" s="158"/>
      <c r="TZW39" s="159"/>
      <c r="TZZ39" s="158"/>
      <c r="UAG39" s="159"/>
      <c r="UAJ39" s="158"/>
      <c r="UAQ39" s="159"/>
      <c r="UAT39" s="158"/>
      <c r="UBA39" s="159"/>
      <c r="UBD39" s="158"/>
      <c r="UBK39" s="159"/>
      <c r="UBN39" s="158"/>
      <c r="UBU39" s="159"/>
      <c r="UBX39" s="158"/>
      <c r="UCE39" s="159"/>
      <c r="UCH39" s="158"/>
      <c r="UCO39" s="159"/>
      <c r="UCR39" s="158"/>
      <c r="UCY39" s="159"/>
      <c r="UDB39" s="158"/>
      <c r="UDI39" s="159"/>
      <c r="UDL39" s="158"/>
      <c r="UDS39" s="159"/>
      <c r="UDV39" s="158"/>
      <c r="UEC39" s="159"/>
      <c r="UEF39" s="158"/>
      <c r="UEM39" s="159"/>
      <c r="UEP39" s="158"/>
      <c r="UEW39" s="159"/>
      <c r="UEZ39" s="158"/>
      <c r="UFG39" s="159"/>
      <c r="UFJ39" s="158"/>
      <c r="UFQ39" s="159"/>
      <c r="UFT39" s="158"/>
      <c r="UGA39" s="159"/>
      <c r="UGD39" s="158"/>
      <c r="UGK39" s="159"/>
      <c r="UGN39" s="158"/>
      <c r="UGU39" s="159"/>
      <c r="UGX39" s="158"/>
      <c r="UHE39" s="159"/>
      <c r="UHH39" s="158"/>
      <c r="UHO39" s="159"/>
      <c r="UHR39" s="158"/>
      <c r="UHY39" s="159"/>
      <c r="UIB39" s="158"/>
      <c r="UII39" s="159"/>
      <c r="UIL39" s="158"/>
      <c r="UIS39" s="159"/>
      <c r="UIV39" s="158"/>
      <c r="UJC39" s="159"/>
      <c r="UJF39" s="158"/>
      <c r="UJM39" s="159"/>
      <c r="UJP39" s="158"/>
      <c r="UJW39" s="159"/>
      <c r="UJZ39" s="158"/>
      <c r="UKG39" s="159"/>
      <c r="UKJ39" s="158"/>
      <c r="UKQ39" s="159"/>
      <c r="UKT39" s="158"/>
      <c r="ULA39" s="159"/>
      <c r="ULD39" s="158"/>
      <c r="ULK39" s="159"/>
      <c r="ULN39" s="158"/>
      <c r="ULU39" s="159"/>
      <c r="ULX39" s="158"/>
      <c r="UME39" s="159"/>
      <c r="UMH39" s="158"/>
      <c r="UMO39" s="159"/>
      <c r="UMR39" s="158"/>
      <c r="UMY39" s="159"/>
      <c r="UNB39" s="158"/>
      <c r="UNI39" s="159"/>
      <c r="UNL39" s="158"/>
      <c r="UNS39" s="159"/>
      <c r="UNV39" s="158"/>
      <c r="UOC39" s="159"/>
      <c r="UOF39" s="158"/>
      <c r="UOM39" s="159"/>
      <c r="UOP39" s="158"/>
      <c r="UOW39" s="159"/>
      <c r="UOZ39" s="158"/>
      <c r="UPG39" s="159"/>
      <c r="UPJ39" s="158"/>
      <c r="UPQ39" s="159"/>
      <c r="UPT39" s="158"/>
      <c r="UQA39" s="159"/>
      <c r="UQD39" s="158"/>
      <c r="UQK39" s="159"/>
      <c r="UQN39" s="158"/>
      <c r="UQU39" s="159"/>
      <c r="UQX39" s="158"/>
      <c r="URE39" s="159"/>
      <c r="URH39" s="158"/>
      <c r="URO39" s="159"/>
      <c r="URR39" s="158"/>
      <c r="URY39" s="159"/>
      <c r="USB39" s="158"/>
      <c r="USI39" s="159"/>
      <c r="USL39" s="158"/>
      <c r="USS39" s="159"/>
      <c r="USV39" s="158"/>
      <c r="UTC39" s="159"/>
      <c r="UTF39" s="158"/>
      <c r="UTM39" s="159"/>
      <c r="UTP39" s="158"/>
      <c r="UTW39" s="159"/>
      <c r="UTZ39" s="158"/>
      <c r="UUG39" s="159"/>
      <c r="UUJ39" s="158"/>
      <c r="UUQ39" s="159"/>
      <c r="UUT39" s="158"/>
      <c r="UVA39" s="159"/>
      <c r="UVD39" s="158"/>
      <c r="UVK39" s="159"/>
      <c r="UVN39" s="158"/>
      <c r="UVU39" s="159"/>
      <c r="UVX39" s="158"/>
      <c r="UWE39" s="159"/>
      <c r="UWH39" s="158"/>
      <c r="UWO39" s="159"/>
      <c r="UWR39" s="158"/>
      <c r="UWY39" s="159"/>
      <c r="UXB39" s="158"/>
      <c r="UXI39" s="159"/>
      <c r="UXL39" s="158"/>
      <c r="UXS39" s="159"/>
      <c r="UXV39" s="158"/>
      <c r="UYC39" s="159"/>
      <c r="UYF39" s="158"/>
      <c r="UYM39" s="159"/>
      <c r="UYP39" s="158"/>
      <c r="UYW39" s="159"/>
      <c r="UYZ39" s="158"/>
      <c r="UZG39" s="159"/>
      <c r="UZJ39" s="158"/>
      <c r="UZQ39" s="159"/>
      <c r="UZT39" s="158"/>
      <c r="VAA39" s="159"/>
      <c r="VAD39" s="158"/>
      <c r="VAK39" s="159"/>
      <c r="VAN39" s="158"/>
      <c r="VAU39" s="159"/>
      <c r="VAX39" s="158"/>
      <c r="VBE39" s="159"/>
      <c r="VBH39" s="158"/>
      <c r="VBO39" s="159"/>
      <c r="VBR39" s="158"/>
      <c r="VBY39" s="159"/>
      <c r="VCB39" s="158"/>
      <c r="VCI39" s="159"/>
      <c r="VCL39" s="158"/>
      <c r="VCS39" s="159"/>
      <c r="VCV39" s="158"/>
      <c r="VDC39" s="159"/>
      <c r="VDF39" s="158"/>
      <c r="VDM39" s="159"/>
      <c r="VDP39" s="158"/>
      <c r="VDW39" s="159"/>
      <c r="VDZ39" s="158"/>
      <c r="VEG39" s="159"/>
      <c r="VEJ39" s="158"/>
      <c r="VEQ39" s="159"/>
      <c r="VET39" s="158"/>
      <c r="VFA39" s="159"/>
      <c r="VFD39" s="158"/>
      <c r="VFK39" s="159"/>
      <c r="VFN39" s="158"/>
      <c r="VFU39" s="159"/>
      <c r="VFX39" s="158"/>
      <c r="VGE39" s="159"/>
      <c r="VGH39" s="158"/>
      <c r="VGO39" s="159"/>
      <c r="VGR39" s="158"/>
      <c r="VGY39" s="159"/>
      <c r="VHB39" s="158"/>
      <c r="VHI39" s="159"/>
      <c r="VHL39" s="158"/>
      <c r="VHS39" s="159"/>
      <c r="VHV39" s="158"/>
      <c r="VIC39" s="159"/>
      <c r="VIF39" s="158"/>
      <c r="VIM39" s="159"/>
      <c r="VIP39" s="158"/>
      <c r="VIW39" s="159"/>
      <c r="VIZ39" s="158"/>
      <c r="VJG39" s="159"/>
      <c r="VJJ39" s="158"/>
      <c r="VJQ39" s="159"/>
      <c r="VJT39" s="158"/>
      <c r="VKA39" s="159"/>
      <c r="VKD39" s="158"/>
      <c r="VKK39" s="159"/>
      <c r="VKN39" s="158"/>
      <c r="VKU39" s="159"/>
      <c r="VKX39" s="158"/>
      <c r="VLE39" s="159"/>
      <c r="VLH39" s="158"/>
      <c r="VLO39" s="159"/>
      <c r="VLR39" s="158"/>
      <c r="VLY39" s="159"/>
      <c r="VMB39" s="158"/>
      <c r="VMI39" s="159"/>
      <c r="VML39" s="158"/>
      <c r="VMS39" s="159"/>
      <c r="VMV39" s="158"/>
      <c r="VNC39" s="159"/>
      <c r="VNF39" s="158"/>
      <c r="VNM39" s="159"/>
      <c r="VNP39" s="158"/>
      <c r="VNW39" s="159"/>
      <c r="VNZ39" s="158"/>
      <c r="VOG39" s="159"/>
      <c r="VOJ39" s="158"/>
      <c r="VOQ39" s="159"/>
      <c r="VOT39" s="158"/>
      <c r="VPA39" s="159"/>
      <c r="VPD39" s="158"/>
      <c r="VPK39" s="159"/>
      <c r="VPN39" s="158"/>
      <c r="VPU39" s="159"/>
      <c r="VPX39" s="158"/>
      <c r="VQE39" s="159"/>
      <c r="VQH39" s="158"/>
      <c r="VQO39" s="159"/>
      <c r="VQR39" s="158"/>
      <c r="VQY39" s="159"/>
      <c r="VRB39" s="158"/>
      <c r="VRI39" s="159"/>
      <c r="VRL39" s="158"/>
      <c r="VRS39" s="159"/>
      <c r="VRV39" s="158"/>
      <c r="VSC39" s="159"/>
      <c r="VSF39" s="158"/>
      <c r="VSM39" s="159"/>
      <c r="VSP39" s="158"/>
      <c r="VSW39" s="159"/>
      <c r="VSZ39" s="158"/>
      <c r="VTG39" s="159"/>
      <c r="VTJ39" s="158"/>
      <c r="VTQ39" s="159"/>
      <c r="VTT39" s="158"/>
      <c r="VUA39" s="159"/>
      <c r="VUD39" s="158"/>
      <c r="VUK39" s="159"/>
      <c r="VUN39" s="158"/>
      <c r="VUU39" s="159"/>
      <c r="VUX39" s="158"/>
      <c r="VVE39" s="159"/>
      <c r="VVH39" s="158"/>
      <c r="VVO39" s="159"/>
      <c r="VVR39" s="158"/>
      <c r="VVY39" s="159"/>
      <c r="VWB39" s="158"/>
      <c r="VWI39" s="159"/>
      <c r="VWL39" s="158"/>
      <c r="VWS39" s="159"/>
      <c r="VWV39" s="158"/>
      <c r="VXC39" s="159"/>
      <c r="VXF39" s="158"/>
      <c r="VXM39" s="159"/>
      <c r="VXP39" s="158"/>
      <c r="VXW39" s="159"/>
      <c r="VXZ39" s="158"/>
      <c r="VYG39" s="159"/>
      <c r="VYJ39" s="158"/>
      <c r="VYQ39" s="159"/>
      <c r="VYT39" s="158"/>
      <c r="VZA39" s="159"/>
      <c r="VZD39" s="158"/>
      <c r="VZK39" s="159"/>
      <c r="VZN39" s="158"/>
      <c r="VZU39" s="159"/>
      <c r="VZX39" s="158"/>
      <c r="WAE39" s="159"/>
      <c r="WAH39" s="158"/>
      <c r="WAO39" s="159"/>
      <c r="WAR39" s="158"/>
      <c r="WAY39" s="159"/>
      <c r="WBB39" s="158"/>
      <c r="WBI39" s="159"/>
      <c r="WBL39" s="158"/>
      <c r="WBS39" s="159"/>
      <c r="WBV39" s="158"/>
      <c r="WCC39" s="159"/>
      <c r="WCF39" s="158"/>
      <c r="WCM39" s="159"/>
      <c r="WCP39" s="158"/>
      <c r="WCW39" s="159"/>
      <c r="WCZ39" s="158"/>
      <c r="WDG39" s="159"/>
      <c r="WDJ39" s="158"/>
      <c r="WDQ39" s="159"/>
      <c r="WDT39" s="158"/>
      <c r="WEA39" s="159"/>
      <c r="WED39" s="158"/>
      <c r="WEK39" s="159"/>
      <c r="WEN39" s="158"/>
      <c r="WEU39" s="159"/>
      <c r="WEX39" s="158"/>
      <c r="WFE39" s="159"/>
      <c r="WFH39" s="158"/>
      <c r="WFO39" s="159"/>
      <c r="WFR39" s="158"/>
      <c r="WFY39" s="159"/>
      <c r="WGB39" s="158"/>
      <c r="WGI39" s="159"/>
      <c r="WGL39" s="158"/>
      <c r="WGS39" s="159"/>
      <c r="WGV39" s="158"/>
      <c r="WHC39" s="159"/>
      <c r="WHF39" s="158"/>
      <c r="WHM39" s="159"/>
      <c r="WHP39" s="158"/>
      <c r="WHW39" s="159"/>
      <c r="WHZ39" s="158"/>
      <c r="WIG39" s="159"/>
      <c r="WIJ39" s="158"/>
      <c r="WIQ39" s="159"/>
      <c r="WIT39" s="158"/>
      <c r="WJA39" s="159"/>
      <c r="WJD39" s="158"/>
      <c r="WJK39" s="159"/>
      <c r="WJN39" s="158"/>
      <c r="WJU39" s="159"/>
      <c r="WJX39" s="158"/>
      <c r="WKE39" s="159"/>
      <c r="WKH39" s="158"/>
      <c r="WKO39" s="159"/>
      <c r="WKR39" s="158"/>
      <c r="WKY39" s="159"/>
      <c r="WLB39" s="158"/>
      <c r="WLI39" s="159"/>
      <c r="WLL39" s="158"/>
      <c r="WLS39" s="159"/>
      <c r="WLV39" s="158"/>
      <c r="WMC39" s="159"/>
      <c r="WMF39" s="158"/>
      <c r="WMM39" s="159"/>
      <c r="WMP39" s="158"/>
      <c r="WMW39" s="159"/>
      <c r="WMZ39" s="158"/>
      <c r="WNG39" s="159"/>
      <c r="WNJ39" s="158"/>
      <c r="WNQ39" s="159"/>
      <c r="WNT39" s="158"/>
      <c r="WOA39" s="159"/>
      <c r="WOD39" s="158"/>
      <c r="WOK39" s="159"/>
      <c r="WON39" s="158"/>
      <c r="WOU39" s="159"/>
      <c r="WOX39" s="158"/>
      <c r="WPE39" s="159"/>
      <c r="WPH39" s="158"/>
      <c r="WPO39" s="159"/>
      <c r="WPR39" s="158"/>
      <c r="WPY39" s="159"/>
      <c r="WQB39" s="158"/>
      <c r="WQI39" s="159"/>
      <c r="WQL39" s="158"/>
      <c r="WQS39" s="159"/>
      <c r="WQV39" s="158"/>
      <c r="WRC39" s="159"/>
      <c r="WRF39" s="158"/>
      <c r="WRM39" s="159"/>
      <c r="WRP39" s="158"/>
      <c r="WRW39" s="159"/>
      <c r="WRZ39" s="158"/>
      <c r="WSG39" s="159"/>
      <c r="WSJ39" s="158"/>
      <c r="WSQ39" s="159"/>
      <c r="WST39" s="158"/>
      <c r="WTA39" s="159"/>
      <c r="WTD39" s="158"/>
      <c r="WTK39" s="159"/>
      <c r="WTN39" s="158"/>
      <c r="WTU39" s="159"/>
      <c r="WTX39" s="158"/>
      <c r="WUE39" s="159"/>
      <c r="WUH39" s="158"/>
      <c r="WUO39" s="159"/>
      <c r="WUR39" s="158"/>
      <c r="WUY39" s="159"/>
      <c r="WVB39" s="158"/>
      <c r="WVI39" s="159"/>
      <c r="WVL39" s="158"/>
      <c r="WVS39" s="159"/>
      <c r="WVV39" s="158"/>
      <c r="WWC39" s="159"/>
      <c r="WWF39" s="158"/>
      <c r="WWM39" s="159"/>
      <c r="WWP39" s="158"/>
      <c r="WWW39" s="159"/>
      <c r="WWZ39" s="158"/>
      <c r="WXG39" s="159"/>
      <c r="WXJ39" s="158"/>
      <c r="WXQ39" s="159"/>
      <c r="WXT39" s="158"/>
      <c r="WYA39" s="159"/>
      <c r="WYD39" s="158"/>
      <c r="WYK39" s="159"/>
      <c r="WYN39" s="158"/>
      <c r="WYU39" s="159"/>
      <c r="WYX39" s="158"/>
      <c r="WZE39" s="159"/>
      <c r="WZH39" s="158"/>
      <c r="WZO39" s="159"/>
      <c r="WZR39" s="158"/>
      <c r="WZY39" s="159"/>
      <c r="XAB39" s="158"/>
      <c r="XAI39" s="159"/>
      <c r="XAL39" s="158"/>
      <c r="XAS39" s="159"/>
      <c r="XAV39" s="158"/>
      <c r="XBC39" s="159"/>
      <c r="XBF39" s="158"/>
      <c r="XBM39" s="159"/>
      <c r="XBP39" s="158"/>
      <c r="XBW39" s="159"/>
      <c r="XBZ39" s="158"/>
      <c r="XCG39" s="159"/>
      <c r="XCJ39" s="158"/>
      <c r="XCQ39" s="159"/>
      <c r="XCT39" s="158"/>
      <c r="XDA39" s="159"/>
      <c r="XDD39" s="158"/>
      <c r="XDK39" s="159"/>
      <c r="XDN39" s="158"/>
      <c r="XDU39" s="159"/>
      <c r="XDX39" s="158"/>
      <c r="XEE39" s="159"/>
      <c r="XEH39" s="158"/>
      <c r="XEO39" s="159"/>
      <c r="XER39" s="158"/>
    </row>
    <row r="40" spans="1:1022 1029:2042 2049:3072 3079:4092 4099:5119 5122:6142 6149:7162 7169:8192 8199:9212 9219:10239 10242:11262 11269:12282 12289:13312 13319:14332 14339:15359 15362:16372" x14ac:dyDescent="0.25">
      <c r="B40" s="153" t="s">
        <v>79</v>
      </c>
      <c r="C40" s="153">
        <v>150</v>
      </c>
      <c r="D40" s="153" t="s">
        <v>173</v>
      </c>
      <c r="E40" s="153" t="s">
        <v>175</v>
      </c>
      <c r="F40" s="161">
        <v>8000</v>
      </c>
      <c r="G40" s="161">
        <f t="shared" ref="G40:G78" si="2">F40*C40</f>
        <v>1200000</v>
      </c>
      <c r="H40" s="161" t="s">
        <v>197</v>
      </c>
    </row>
    <row r="41" spans="1:1022 1029:2042 2049:3072 3079:4092 4099:5119 5122:6142 6149:7162 7169:8192 8199:9212 9219:10239 10242:11262 11269:12282 12289:13312 13319:14332 14339:15359 15362:16372" x14ac:dyDescent="0.25">
      <c r="B41" s="153" t="s">
        <v>81</v>
      </c>
      <c r="C41" s="153">
        <v>30</v>
      </c>
      <c r="D41" s="153" t="s">
        <v>173</v>
      </c>
      <c r="E41" s="153" t="s">
        <v>175</v>
      </c>
      <c r="F41" s="161">
        <v>12000</v>
      </c>
      <c r="G41" s="161">
        <f t="shared" si="2"/>
        <v>360000</v>
      </c>
      <c r="H41" s="161" t="s">
        <v>197</v>
      </c>
    </row>
    <row r="42" spans="1:1022 1029:2042 2049:3072 3079:4092 4099:5119 5122:6142 6149:7162 7169:8192 8199:9212 9219:10239 10242:11262 11269:12282 12289:13312 13319:14332 14339:15359 15362:16372" x14ac:dyDescent="0.25">
      <c r="B42" s="153" t="s">
        <v>53</v>
      </c>
      <c r="C42" s="153">
        <v>35</v>
      </c>
      <c r="D42" s="153" t="s">
        <v>174</v>
      </c>
      <c r="E42" s="153" t="s">
        <v>175</v>
      </c>
      <c r="F42" s="161">
        <v>3000</v>
      </c>
      <c r="G42" s="161">
        <f t="shared" si="2"/>
        <v>105000</v>
      </c>
      <c r="H42" s="161" t="s">
        <v>197</v>
      </c>
    </row>
    <row r="43" spans="1:1022 1029:2042 2049:3072 3079:4092 4099:5119 5122:6142 6149:7162 7169:8192 8199:9212 9219:10239 10242:11262 11269:12282 12289:13312 13319:14332 14339:15359 15362:16372" x14ac:dyDescent="0.25">
      <c r="B43" s="153" t="s">
        <v>84</v>
      </c>
      <c r="C43" s="153">
        <v>55</v>
      </c>
      <c r="D43" s="153" t="s">
        <v>173</v>
      </c>
      <c r="E43" s="153" t="s">
        <v>175</v>
      </c>
      <c r="F43" s="161">
        <v>1000</v>
      </c>
      <c r="G43" s="161">
        <f t="shared" si="2"/>
        <v>55000</v>
      </c>
      <c r="H43" s="161" t="s">
        <v>197</v>
      </c>
    </row>
    <row r="44" spans="1:1022 1029:2042 2049:3072 3079:4092 4099:5119 5122:6142 6149:7162 7169:8192 8199:9212 9219:10239 10242:11262 11269:12282 12289:13312 13319:14332 14339:15359 15362:16372" x14ac:dyDescent="0.25">
      <c r="B44" s="153" t="s">
        <v>86</v>
      </c>
      <c r="C44" s="153">
        <v>1400</v>
      </c>
      <c r="D44" s="153" t="s">
        <v>173</v>
      </c>
      <c r="E44" s="153" t="s">
        <v>175</v>
      </c>
      <c r="F44" s="161">
        <v>500</v>
      </c>
      <c r="G44" s="161">
        <f t="shared" si="2"/>
        <v>700000</v>
      </c>
      <c r="H44" s="161" t="s">
        <v>197</v>
      </c>
    </row>
    <row r="45" spans="1:1022 1029:2042 2049:3072 3079:4092 4099:5119 5122:6142 6149:7162 7169:8192 8199:9212 9219:10239 10242:11262 11269:12282 12289:13312 13319:14332 14339:15359 15362:16372" x14ac:dyDescent="0.25">
      <c r="B45" s="153" t="s">
        <v>88</v>
      </c>
      <c r="C45" s="153">
        <v>110</v>
      </c>
      <c r="D45" s="153" t="s">
        <v>182</v>
      </c>
      <c r="E45" s="153" t="s">
        <v>175</v>
      </c>
      <c r="F45" s="161">
        <v>2000</v>
      </c>
      <c r="G45" s="161">
        <f t="shared" si="2"/>
        <v>220000</v>
      </c>
      <c r="H45" s="161" t="s">
        <v>197</v>
      </c>
    </row>
    <row r="46" spans="1:1022 1029:2042 2049:3072 3079:4092 4099:5119 5122:6142 6149:7162 7169:8192 8199:9212 9219:10239 10242:11262 11269:12282 12289:13312 13319:14332 14339:15359 15362:16372" x14ac:dyDescent="0.25">
      <c r="B46" s="153" t="s">
        <v>90</v>
      </c>
      <c r="C46" s="153">
        <v>5</v>
      </c>
      <c r="D46" s="153" t="s">
        <v>174</v>
      </c>
      <c r="E46" s="153" t="s">
        <v>175</v>
      </c>
      <c r="F46" s="161">
        <v>3000</v>
      </c>
      <c r="G46" s="161">
        <f t="shared" si="2"/>
        <v>15000</v>
      </c>
      <c r="H46" s="161" t="s">
        <v>197</v>
      </c>
    </row>
    <row r="47" spans="1:1022 1029:2042 2049:3072 3079:4092 4099:5119 5122:6142 6149:7162 7169:8192 8199:9212 9219:10239 10242:11262 11269:12282 12289:13312 13319:14332 14339:15359 15362:16372" x14ac:dyDescent="0.25">
      <c r="B47" s="153" t="s">
        <v>92</v>
      </c>
      <c r="C47" s="153">
        <v>14</v>
      </c>
      <c r="D47" s="153" t="s">
        <v>173</v>
      </c>
      <c r="E47" s="153" t="s">
        <v>175</v>
      </c>
      <c r="F47" s="161">
        <v>15000</v>
      </c>
      <c r="G47" s="161">
        <f t="shared" si="2"/>
        <v>210000</v>
      </c>
      <c r="H47" s="161" t="s">
        <v>197</v>
      </c>
    </row>
    <row r="48" spans="1:1022 1029:2042 2049:3072 3079:4092 4099:5119 5122:6142 6149:7162 7169:8192 8199:9212 9219:10239 10242:11262 11269:12282 12289:13312 13319:14332 14339:15359 15362:16372" x14ac:dyDescent="0.25">
      <c r="B48" s="153" t="s">
        <v>94</v>
      </c>
      <c r="C48" s="153">
        <v>2</v>
      </c>
      <c r="D48" s="153" t="s">
        <v>179</v>
      </c>
      <c r="E48" s="153" t="s">
        <v>175</v>
      </c>
      <c r="F48" s="161">
        <v>150000</v>
      </c>
      <c r="G48" s="161">
        <f t="shared" si="2"/>
        <v>300000</v>
      </c>
      <c r="H48" s="161" t="s">
        <v>197</v>
      </c>
    </row>
    <row r="49" spans="1:1022 1029:2042 2049:3072 3079:4092 4099:5119 5122:6142 6149:7162 7169:8192 8199:9212 9219:10239 10242:11262 11269:12282 12289:13312 13319:14332 14339:15359 15362:16372" x14ac:dyDescent="0.25">
      <c r="B49" s="153" t="s">
        <v>96</v>
      </c>
      <c r="C49" s="153">
        <v>5</v>
      </c>
      <c r="D49" s="153" t="s">
        <v>168</v>
      </c>
      <c r="E49" s="153" t="s">
        <v>106</v>
      </c>
      <c r="F49" s="161">
        <v>10000</v>
      </c>
      <c r="G49" s="161">
        <f t="shared" si="2"/>
        <v>50000</v>
      </c>
      <c r="H49" s="161" t="s">
        <v>197</v>
      </c>
    </row>
    <row r="50" spans="1:1022 1029:2042 2049:3072 3079:4092 4099:5119 5122:6142 6149:7162 7169:8192 8199:9212 9219:10239 10242:11262 11269:12282 12289:13312 13319:14332 14339:15359 15362:16372" x14ac:dyDescent="0.25">
      <c r="B50" s="153" t="s">
        <v>97</v>
      </c>
      <c r="C50" s="153">
        <v>4</v>
      </c>
      <c r="D50" s="153" t="s">
        <v>173</v>
      </c>
      <c r="E50" s="153" t="s">
        <v>175</v>
      </c>
      <c r="F50" s="161">
        <v>6000</v>
      </c>
      <c r="G50" s="161">
        <f t="shared" si="2"/>
        <v>24000</v>
      </c>
      <c r="H50" s="161" t="s">
        <v>197</v>
      </c>
    </row>
    <row r="51" spans="1:1022 1029:2042 2049:3072 3079:4092 4099:5119 5122:6142 6149:7162 7169:8192 8199:9212 9219:10239 10242:11262 11269:12282 12289:13312 13319:14332 14339:15359 15362:16372" x14ac:dyDescent="0.25">
      <c r="B51" s="153" t="s">
        <v>98</v>
      </c>
      <c r="C51" s="153">
        <v>1</v>
      </c>
      <c r="D51" s="153" t="s">
        <v>183</v>
      </c>
      <c r="E51" s="153" t="s">
        <v>55</v>
      </c>
      <c r="F51" s="161">
        <v>30000</v>
      </c>
      <c r="G51" s="161">
        <f t="shared" si="2"/>
        <v>30000</v>
      </c>
      <c r="H51" s="161" t="s">
        <v>197</v>
      </c>
    </row>
    <row r="52" spans="1:1022 1029:2042 2049:3072 3079:4092 4099:5119 5122:6142 6149:7162 7169:8192 8199:9212 9219:10239 10242:11262 11269:12282 12289:13312 13319:14332 14339:15359 15362:16372" ht="15" x14ac:dyDescent="0.25">
      <c r="B52" s="153" t="s">
        <v>99</v>
      </c>
      <c r="C52" s="153">
        <v>1</v>
      </c>
      <c r="D52" s="153" t="s">
        <v>183</v>
      </c>
      <c r="E52" s="153" t="s">
        <v>55</v>
      </c>
      <c r="F52" s="161">
        <v>50000</v>
      </c>
      <c r="G52" s="161">
        <f t="shared" si="2"/>
        <v>50000</v>
      </c>
      <c r="H52" s="161" t="s">
        <v>197</v>
      </c>
      <c r="J52"/>
    </row>
    <row r="53" spans="1:1022 1029:2042 2049:3072 3079:4092 4099:5119 5122:6142 6149:7162 7169:8192 8199:9212 9219:10239 10242:11262 11269:12282 12289:13312 13319:14332 14339:15359 15362:16372" ht="15" x14ac:dyDescent="0.25">
      <c r="B53" s="153" t="s">
        <v>100</v>
      </c>
      <c r="C53" s="153">
        <v>1</v>
      </c>
      <c r="D53" s="153" t="s">
        <v>183</v>
      </c>
      <c r="E53" s="153" t="s">
        <v>106</v>
      </c>
      <c r="F53" s="161">
        <v>600000</v>
      </c>
      <c r="G53" s="161">
        <f t="shared" si="2"/>
        <v>600000</v>
      </c>
      <c r="H53" s="161" t="s">
        <v>197</v>
      </c>
      <c r="J53"/>
    </row>
    <row r="54" spans="1:1022 1029:2042 2049:3072 3079:4092 4099:5119 5122:6142 6149:7162 7169:8192 8199:9212 9219:10239 10242:11262 11269:12282 12289:13312 13319:14332 14339:15359 15362:16372" ht="15" x14ac:dyDescent="0.25">
      <c r="A54" s="162" t="s">
        <v>101</v>
      </c>
      <c r="B54" s="162"/>
      <c r="C54" s="162"/>
      <c r="D54" s="162"/>
      <c r="E54" s="162"/>
      <c r="F54" s="162"/>
      <c r="G54" s="162">
        <f>SUM(G55:G59)</f>
        <v>1990000</v>
      </c>
      <c r="H54" s="162"/>
      <c r="J54"/>
      <c r="L54" s="158"/>
      <c r="S54" s="159"/>
      <c r="V54" s="158"/>
      <c r="AC54" s="159"/>
      <c r="AF54" s="158"/>
      <c r="AM54" s="159"/>
      <c r="AP54" s="158"/>
      <c r="AW54" s="159"/>
      <c r="AZ54" s="158"/>
      <c r="BG54" s="159"/>
      <c r="BJ54" s="158"/>
      <c r="BQ54" s="159"/>
      <c r="BT54" s="158"/>
      <c r="CA54" s="159"/>
      <c r="CD54" s="158"/>
      <c r="CK54" s="159"/>
      <c r="CN54" s="158"/>
      <c r="CU54" s="159"/>
      <c r="CX54" s="158"/>
      <c r="DE54" s="159"/>
      <c r="DH54" s="158"/>
      <c r="DO54" s="159"/>
      <c r="DR54" s="158"/>
      <c r="DY54" s="159"/>
      <c r="EB54" s="158"/>
      <c r="EI54" s="159"/>
      <c r="EL54" s="158"/>
      <c r="ES54" s="159"/>
      <c r="EV54" s="158"/>
      <c r="FC54" s="159"/>
      <c r="FF54" s="158"/>
      <c r="FM54" s="159"/>
      <c r="FP54" s="158"/>
      <c r="FW54" s="159"/>
      <c r="FZ54" s="158"/>
      <c r="GG54" s="159"/>
      <c r="GJ54" s="158"/>
      <c r="GQ54" s="159"/>
      <c r="GT54" s="158"/>
      <c r="HA54" s="159"/>
      <c r="HD54" s="158"/>
      <c r="HK54" s="159"/>
      <c r="HN54" s="158"/>
      <c r="HU54" s="159"/>
      <c r="HX54" s="158"/>
      <c r="IE54" s="159"/>
      <c r="IH54" s="158"/>
      <c r="IO54" s="159"/>
      <c r="IR54" s="158"/>
      <c r="IY54" s="159"/>
      <c r="JB54" s="158"/>
      <c r="JI54" s="159"/>
      <c r="JL54" s="158"/>
      <c r="JS54" s="159"/>
      <c r="JV54" s="158"/>
      <c r="KC54" s="159"/>
      <c r="KF54" s="158"/>
      <c r="KM54" s="159"/>
      <c r="KP54" s="158"/>
      <c r="KW54" s="159"/>
      <c r="KZ54" s="158"/>
      <c r="LG54" s="159"/>
      <c r="LJ54" s="158"/>
      <c r="LQ54" s="159"/>
      <c r="LT54" s="158"/>
      <c r="MA54" s="159"/>
      <c r="MD54" s="158"/>
      <c r="MK54" s="159"/>
      <c r="MN54" s="158"/>
      <c r="MU54" s="159"/>
      <c r="MX54" s="158"/>
      <c r="NE54" s="159"/>
      <c r="NH54" s="158"/>
      <c r="NO54" s="159"/>
      <c r="NR54" s="158"/>
      <c r="NY54" s="159"/>
      <c r="OB54" s="158"/>
      <c r="OI54" s="159"/>
      <c r="OL54" s="158"/>
      <c r="OS54" s="159"/>
      <c r="OV54" s="158"/>
      <c r="PC54" s="159"/>
      <c r="PF54" s="158"/>
      <c r="PM54" s="159"/>
      <c r="PP54" s="158"/>
      <c r="PW54" s="159"/>
      <c r="PZ54" s="158"/>
      <c r="QG54" s="159"/>
      <c r="QJ54" s="158"/>
      <c r="QQ54" s="159"/>
      <c r="QT54" s="158"/>
      <c r="RA54" s="159"/>
      <c r="RD54" s="158"/>
      <c r="RK54" s="159"/>
      <c r="RN54" s="158"/>
      <c r="RU54" s="159"/>
      <c r="RX54" s="158"/>
      <c r="SE54" s="159"/>
      <c r="SH54" s="158"/>
      <c r="SO54" s="159"/>
      <c r="SR54" s="158"/>
      <c r="SY54" s="159"/>
      <c r="TB54" s="158"/>
      <c r="TI54" s="159"/>
      <c r="TL54" s="158"/>
      <c r="TS54" s="159"/>
      <c r="TV54" s="158"/>
      <c r="UC54" s="159"/>
      <c r="UF54" s="158"/>
      <c r="UM54" s="159"/>
      <c r="UP54" s="158"/>
      <c r="UW54" s="159"/>
      <c r="UZ54" s="158"/>
      <c r="VG54" s="159"/>
      <c r="VJ54" s="158"/>
      <c r="VQ54" s="159"/>
      <c r="VT54" s="158"/>
      <c r="WA54" s="159"/>
      <c r="WD54" s="158"/>
      <c r="WK54" s="159"/>
      <c r="WN54" s="158"/>
      <c r="WU54" s="159"/>
      <c r="WX54" s="158"/>
      <c r="XE54" s="159"/>
      <c r="XH54" s="158"/>
      <c r="XO54" s="159"/>
      <c r="XR54" s="158"/>
      <c r="XY54" s="159"/>
      <c r="YB54" s="158"/>
      <c r="YI54" s="159"/>
      <c r="YL54" s="158"/>
      <c r="YS54" s="159"/>
      <c r="YV54" s="158"/>
      <c r="ZC54" s="159"/>
      <c r="ZF54" s="158"/>
      <c r="ZM54" s="159"/>
      <c r="ZP54" s="158"/>
      <c r="ZW54" s="159"/>
      <c r="ZZ54" s="158"/>
      <c r="AAG54" s="159"/>
      <c r="AAJ54" s="158"/>
      <c r="AAQ54" s="159"/>
      <c r="AAT54" s="158"/>
      <c r="ABA54" s="159"/>
      <c r="ABD54" s="158"/>
      <c r="ABK54" s="159"/>
      <c r="ABN54" s="158"/>
      <c r="ABU54" s="159"/>
      <c r="ABX54" s="158"/>
      <c r="ACE54" s="159"/>
      <c r="ACH54" s="158"/>
      <c r="ACO54" s="159"/>
      <c r="ACR54" s="158"/>
      <c r="ACY54" s="159"/>
      <c r="ADB54" s="158"/>
      <c r="ADI54" s="159"/>
      <c r="ADL54" s="158"/>
      <c r="ADS54" s="159"/>
      <c r="ADV54" s="158"/>
      <c r="AEC54" s="159"/>
      <c r="AEF54" s="158"/>
      <c r="AEM54" s="159"/>
      <c r="AEP54" s="158"/>
      <c r="AEW54" s="159"/>
      <c r="AEZ54" s="158"/>
      <c r="AFG54" s="159"/>
      <c r="AFJ54" s="158"/>
      <c r="AFQ54" s="159"/>
      <c r="AFT54" s="158"/>
      <c r="AGA54" s="159"/>
      <c r="AGD54" s="158"/>
      <c r="AGK54" s="159"/>
      <c r="AGN54" s="158"/>
      <c r="AGU54" s="159"/>
      <c r="AGX54" s="158"/>
      <c r="AHE54" s="159"/>
      <c r="AHH54" s="158"/>
      <c r="AHO54" s="159"/>
      <c r="AHR54" s="158"/>
      <c r="AHY54" s="159"/>
      <c r="AIB54" s="158"/>
      <c r="AII54" s="159"/>
      <c r="AIL54" s="158"/>
      <c r="AIS54" s="159"/>
      <c r="AIV54" s="158"/>
      <c r="AJC54" s="159"/>
      <c r="AJF54" s="158"/>
      <c r="AJM54" s="159"/>
      <c r="AJP54" s="158"/>
      <c r="AJW54" s="159"/>
      <c r="AJZ54" s="158"/>
      <c r="AKG54" s="159"/>
      <c r="AKJ54" s="158"/>
      <c r="AKQ54" s="159"/>
      <c r="AKT54" s="158"/>
      <c r="ALA54" s="159"/>
      <c r="ALD54" s="158"/>
      <c r="ALK54" s="159"/>
      <c r="ALN54" s="158"/>
      <c r="ALU54" s="159"/>
      <c r="ALX54" s="158"/>
      <c r="AME54" s="159"/>
      <c r="AMH54" s="158"/>
      <c r="AMO54" s="159"/>
      <c r="AMR54" s="158"/>
      <c r="AMY54" s="159"/>
      <c r="ANB54" s="158"/>
      <c r="ANI54" s="159"/>
      <c r="ANL54" s="158"/>
      <c r="ANS54" s="159"/>
      <c r="ANV54" s="158"/>
      <c r="AOC54" s="159"/>
      <c r="AOF54" s="158"/>
      <c r="AOM54" s="159"/>
      <c r="AOP54" s="158"/>
      <c r="AOW54" s="159"/>
      <c r="AOZ54" s="158"/>
      <c r="APG54" s="159"/>
      <c r="APJ54" s="158"/>
      <c r="APQ54" s="159"/>
      <c r="APT54" s="158"/>
      <c r="AQA54" s="159"/>
      <c r="AQD54" s="158"/>
      <c r="AQK54" s="159"/>
      <c r="AQN54" s="158"/>
      <c r="AQU54" s="159"/>
      <c r="AQX54" s="158"/>
      <c r="ARE54" s="159"/>
      <c r="ARH54" s="158"/>
      <c r="ARO54" s="159"/>
      <c r="ARR54" s="158"/>
      <c r="ARY54" s="159"/>
      <c r="ASB54" s="158"/>
      <c r="ASI54" s="159"/>
      <c r="ASL54" s="158"/>
      <c r="ASS54" s="159"/>
      <c r="ASV54" s="158"/>
      <c r="ATC54" s="159"/>
      <c r="ATF54" s="158"/>
      <c r="ATM54" s="159"/>
      <c r="ATP54" s="158"/>
      <c r="ATW54" s="159"/>
      <c r="ATZ54" s="158"/>
      <c r="AUG54" s="159"/>
      <c r="AUJ54" s="158"/>
      <c r="AUQ54" s="159"/>
      <c r="AUT54" s="158"/>
      <c r="AVA54" s="159"/>
      <c r="AVD54" s="158"/>
      <c r="AVK54" s="159"/>
      <c r="AVN54" s="158"/>
      <c r="AVU54" s="159"/>
      <c r="AVX54" s="158"/>
      <c r="AWE54" s="159"/>
      <c r="AWH54" s="158"/>
      <c r="AWO54" s="159"/>
      <c r="AWR54" s="158"/>
      <c r="AWY54" s="159"/>
      <c r="AXB54" s="158"/>
      <c r="AXI54" s="159"/>
      <c r="AXL54" s="158"/>
      <c r="AXS54" s="159"/>
      <c r="AXV54" s="158"/>
      <c r="AYC54" s="159"/>
      <c r="AYF54" s="158"/>
      <c r="AYM54" s="159"/>
      <c r="AYP54" s="158"/>
      <c r="AYW54" s="159"/>
      <c r="AYZ54" s="158"/>
      <c r="AZG54" s="159"/>
      <c r="AZJ54" s="158"/>
      <c r="AZQ54" s="159"/>
      <c r="AZT54" s="158"/>
      <c r="BAA54" s="159"/>
      <c r="BAD54" s="158"/>
      <c r="BAK54" s="159"/>
      <c r="BAN54" s="158"/>
      <c r="BAU54" s="159"/>
      <c r="BAX54" s="158"/>
      <c r="BBE54" s="159"/>
      <c r="BBH54" s="158"/>
      <c r="BBO54" s="159"/>
      <c r="BBR54" s="158"/>
      <c r="BBY54" s="159"/>
      <c r="BCB54" s="158"/>
      <c r="BCI54" s="159"/>
      <c r="BCL54" s="158"/>
      <c r="BCS54" s="159"/>
      <c r="BCV54" s="158"/>
      <c r="BDC54" s="159"/>
      <c r="BDF54" s="158"/>
      <c r="BDM54" s="159"/>
      <c r="BDP54" s="158"/>
      <c r="BDW54" s="159"/>
      <c r="BDZ54" s="158"/>
      <c r="BEG54" s="159"/>
      <c r="BEJ54" s="158"/>
      <c r="BEQ54" s="159"/>
      <c r="BET54" s="158"/>
      <c r="BFA54" s="159"/>
      <c r="BFD54" s="158"/>
      <c r="BFK54" s="159"/>
      <c r="BFN54" s="158"/>
      <c r="BFU54" s="159"/>
      <c r="BFX54" s="158"/>
      <c r="BGE54" s="159"/>
      <c r="BGH54" s="158"/>
      <c r="BGO54" s="159"/>
      <c r="BGR54" s="158"/>
      <c r="BGY54" s="159"/>
      <c r="BHB54" s="158"/>
      <c r="BHI54" s="159"/>
      <c r="BHL54" s="158"/>
      <c r="BHS54" s="159"/>
      <c r="BHV54" s="158"/>
      <c r="BIC54" s="159"/>
      <c r="BIF54" s="158"/>
      <c r="BIM54" s="159"/>
      <c r="BIP54" s="158"/>
      <c r="BIW54" s="159"/>
      <c r="BIZ54" s="158"/>
      <c r="BJG54" s="159"/>
      <c r="BJJ54" s="158"/>
      <c r="BJQ54" s="159"/>
      <c r="BJT54" s="158"/>
      <c r="BKA54" s="159"/>
      <c r="BKD54" s="158"/>
      <c r="BKK54" s="159"/>
      <c r="BKN54" s="158"/>
      <c r="BKU54" s="159"/>
      <c r="BKX54" s="158"/>
      <c r="BLE54" s="159"/>
      <c r="BLH54" s="158"/>
      <c r="BLO54" s="159"/>
      <c r="BLR54" s="158"/>
      <c r="BLY54" s="159"/>
      <c r="BMB54" s="158"/>
      <c r="BMI54" s="159"/>
      <c r="BML54" s="158"/>
      <c r="BMS54" s="159"/>
      <c r="BMV54" s="158"/>
      <c r="BNC54" s="159"/>
      <c r="BNF54" s="158"/>
      <c r="BNM54" s="159"/>
      <c r="BNP54" s="158"/>
      <c r="BNW54" s="159"/>
      <c r="BNZ54" s="158"/>
      <c r="BOG54" s="159"/>
      <c r="BOJ54" s="158"/>
      <c r="BOQ54" s="159"/>
      <c r="BOT54" s="158"/>
      <c r="BPA54" s="159"/>
      <c r="BPD54" s="158"/>
      <c r="BPK54" s="159"/>
      <c r="BPN54" s="158"/>
      <c r="BPU54" s="159"/>
      <c r="BPX54" s="158"/>
      <c r="BQE54" s="159"/>
      <c r="BQH54" s="158"/>
      <c r="BQO54" s="159"/>
      <c r="BQR54" s="158"/>
      <c r="BQY54" s="159"/>
      <c r="BRB54" s="158"/>
      <c r="BRI54" s="159"/>
      <c r="BRL54" s="158"/>
      <c r="BRS54" s="159"/>
      <c r="BRV54" s="158"/>
      <c r="BSC54" s="159"/>
      <c r="BSF54" s="158"/>
      <c r="BSM54" s="159"/>
      <c r="BSP54" s="158"/>
      <c r="BSW54" s="159"/>
      <c r="BSZ54" s="158"/>
      <c r="BTG54" s="159"/>
      <c r="BTJ54" s="158"/>
      <c r="BTQ54" s="159"/>
      <c r="BTT54" s="158"/>
      <c r="BUA54" s="159"/>
      <c r="BUD54" s="158"/>
      <c r="BUK54" s="159"/>
      <c r="BUN54" s="158"/>
      <c r="BUU54" s="159"/>
      <c r="BUX54" s="158"/>
      <c r="BVE54" s="159"/>
      <c r="BVH54" s="158"/>
      <c r="BVO54" s="159"/>
      <c r="BVR54" s="158"/>
      <c r="BVY54" s="159"/>
      <c r="BWB54" s="158"/>
      <c r="BWI54" s="159"/>
      <c r="BWL54" s="158"/>
      <c r="BWS54" s="159"/>
      <c r="BWV54" s="158"/>
      <c r="BXC54" s="159"/>
      <c r="BXF54" s="158"/>
      <c r="BXM54" s="159"/>
      <c r="BXP54" s="158"/>
      <c r="BXW54" s="159"/>
      <c r="BXZ54" s="158"/>
      <c r="BYG54" s="159"/>
      <c r="BYJ54" s="158"/>
      <c r="BYQ54" s="159"/>
      <c r="BYT54" s="158"/>
      <c r="BZA54" s="159"/>
      <c r="BZD54" s="158"/>
      <c r="BZK54" s="159"/>
      <c r="BZN54" s="158"/>
      <c r="BZU54" s="159"/>
      <c r="BZX54" s="158"/>
      <c r="CAE54" s="159"/>
      <c r="CAH54" s="158"/>
      <c r="CAO54" s="159"/>
      <c r="CAR54" s="158"/>
      <c r="CAY54" s="159"/>
      <c r="CBB54" s="158"/>
      <c r="CBI54" s="159"/>
      <c r="CBL54" s="158"/>
      <c r="CBS54" s="159"/>
      <c r="CBV54" s="158"/>
      <c r="CCC54" s="159"/>
      <c r="CCF54" s="158"/>
      <c r="CCM54" s="159"/>
      <c r="CCP54" s="158"/>
      <c r="CCW54" s="159"/>
      <c r="CCZ54" s="158"/>
      <c r="CDG54" s="159"/>
      <c r="CDJ54" s="158"/>
      <c r="CDQ54" s="159"/>
      <c r="CDT54" s="158"/>
      <c r="CEA54" s="159"/>
      <c r="CED54" s="158"/>
      <c r="CEK54" s="159"/>
      <c r="CEN54" s="158"/>
      <c r="CEU54" s="159"/>
      <c r="CEX54" s="158"/>
      <c r="CFE54" s="159"/>
      <c r="CFH54" s="158"/>
      <c r="CFO54" s="159"/>
      <c r="CFR54" s="158"/>
      <c r="CFY54" s="159"/>
      <c r="CGB54" s="158"/>
      <c r="CGI54" s="159"/>
      <c r="CGL54" s="158"/>
      <c r="CGS54" s="159"/>
      <c r="CGV54" s="158"/>
      <c r="CHC54" s="159"/>
      <c r="CHF54" s="158"/>
      <c r="CHM54" s="159"/>
      <c r="CHP54" s="158"/>
      <c r="CHW54" s="159"/>
      <c r="CHZ54" s="158"/>
      <c r="CIG54" s="159"/>
      <c r="CIJ54" s="158"/>
      <c r="CIQ54" s="159"/>
      <c r="CIT54" s="158"/>
      <c r="CJA54" s="159"/>
      <c r="CJD54" s="158"/>
      <c r="CJK54" s="159"/>
      <c r="CJN54" s="158"/>
      <c r="CJU54" s="159"/>
      <c r="CJX54" s="158"/>
      <c r="CKE54" s="159"/>
      <c r="CKH54" s="158"/>
      <c r="CKO54" s="159"/>
      <c r="CKR54" s="158"/>
      <c r="CKY54" s="159"/>
      <c r="CLB54" s="158"/>
      <c r="CLI54" s="159"/>
      <c r="CLL54" s="158"/>
      <c r="CLS54" s="159"/>
      <c r="CLV54" s="158"/>
      <c r="CMC54" s="159"/>
      <c r="CMF54" s="158"/>
      <c r="CMM54" s="159"/>
      <c r="CMP54" s="158"/>
      <c r="CMW54" s="159"/>
      <c r="CMZ54" s="158"/>
      <c r="CNG54" s="159"/>
      <c r="CNJ54" s="158"/>
      <c r="CNQ54" s="159"/>
      <c r="CNT54" s="158"/>
      <c r="COA54" s="159"/>
      <c r="COD54" s="158"/>
      <c r="COK54" s="159"/>
      <c r="CON54" s="158"/>
      <c r="COU54" s="159"/>
      <c r="COX54" s="158"/>
      <c r="CPE54" s="159"/>
      <c r="CPH54" s="158"/>
      <c r="CPO54" s="159"/>
      <c r="CPR54" s="158"/>
      <c r="CPY54" s="159"/>
      <c r="CQB54" s="158"/>
      <c r="CQI54" s="159"/>
      <c r="CQL54" s="158"/>
      <c r="CQS54" s="159"/>
      <c r="CQV54" s="158"/>
      <c r="CRC54" s="159"/>
      <c r="CRF54" s="158"/>
      <c r="CRM54" s="159"/>
      <c r="CRP54" s="158"/>
      <c r="CRW54" s="159"/>
      <c r="CRZ54" s="158"/>
      <c r="CSG54" s="159"/>
      <c r="CSJ54" s="158"/>
      <c r="CSQ54" s="159"/>
      <c r="CST54" s="158"/>
      <c r="CTA54" s="159"/>
      <c r="CTD54" s="158"/>
      <c r="CTK54" s="159"/>
      <c r="CTN54" s="158"/>
      <c r="CTU54" s="159"/>
      <c r="CTX54" s="158"/>
      <c r="CUE54" s="159"/>
      <c r="CUH54" s="158"/>
      <c r="CUO54" s="159"/>
      <c r="CUR54" s="158"/>
      <c r="CUY54" s="159"/>
      <c r="CVB54" s="158"/>
      <c r="CVI54" s="159"/>
      <c r="CVL54" s="158"/>
      <c r="CVS54" s="159"/>
      <c r="CVV54" s="158"/>
      <c r="CWC54" s="159"/>
      <c r="CWF54" s="158"/>
      <c r="CWM54" s="159"/>
      <c r="CWP54" s="158"/>
      <c r="CWW54" s="159"/>
      <c r="CWZ54" s="158"/>
      <c r="CXG54" s="159"/>
      <c r="CXJ54" s="158"/>
      <c r="CXQ54" s="159"/>
      <c r="CXT54" s="158"/>
      <c r="CYA54" s="159"/>
      <c r="CYD54" s="158"/>
      <c r="CYK54" s="159"/>
      <c r="CYN54" s="158"/>
      <c r="CYU54" s="159"/>
      <c r="CYX54" s="158"/>
      <c r="CZE54" s="159"/>
      <c r="CZH54" s="158"/>
      <c r="CZO54" s="159"/>
      <c r="CZR54" s="158"/>
      <c r="CZY54" s="159"/>
      <c r="DAB54" s="158"/>
      <c r="DAI54" s="159"/>
      <c r="DAL54" s="158"/>
      <c r="DAS54" s="159"/>
      <c r="DAV54" s="158"/>
      <c r="DBC54" s="159"/>
      <c r="DBF54" s="158"/>
      <c r="DBM54" s="159"/>
      <c r="DBP54" s="158"/>
      <c r="DBW54" s="159"/>
      <c r="DBZ54" s="158"/>
      <c r="DCG54" s="159"/>
      <c r="DCJ54" s="158"/>
      <c r="DCQ54" s="159"/>
      <c r="DCT54" s="158"/>
      <c r="DDA54" s="159"/>
      <c r="DDD54" s="158"/>
      <c r="DDK54" s="159"/>
      <c r="DDN54" s="158"/>
      <c r="DDU54" s="159"/>
      <c r="DDX54" s="158"/>
      <c r="DEE54" s="159"/>
      <c r="DEH54" s="158"/>
      <c r="DEO54" s="159"/>
      <c r="DER54" s="158"/>
      <c r="DEY54" s="159"/>
      <c r="DFB54" s="158"/>
      <c r="DFI54" s="159"/>
      <c r="DFL54" s="158"/>
      <c r="DFS54" s="159"/>
      <c r="DFV54" s="158"/>
      <c r="DGC54" s="159"/>
      <c r="DGF54" s="158"/>
      <c r="DGM54" s="159"/>
      <c r="DGP54" s="158"/>
      <c r="DGW54" s="159"/>
      <c r="DGZ54" s="158"/>
      <c r="DHG54" s="159"/>
      <c r="DHJ54" s="158"/>
      <c r="DHQ54" s="159"/>
      <c r="DHT54" s="158"/>
      <c r="DIA54" s="159"/>
      <c r="DID54" s="158"/>
      <c r="DIK54" s="159"/>
      <c r="DIN54" s="158"/>
      <c r="DIU54" s="159"/>
      <c r="DIX54" s="158"/>
      <c r="DJE54" s="159"/>
      <c r="DJH54" s="158"/>
      <c r="DJO54" s="159"/>
      <c r="DJR54" s="158"/>
      <c r="DJY54" s="159"/>
      <c r="DKB54" s="158"/>
      <c r="DKI54" s="159"/>
      <c r="DKL54" s="158"/>
      <c r="DKS54" s="159"/>
      <c r="DKV54" s="158"/>
      <c r="DLC54" s="159"/>
      <c r="DLF54" s="158"/>
      <c r="DLM54" s="159"/>
      <c r="DLP54" s="158"/>
      <c r="DLW54" s="159"/>
      <c r="DLZ54" s="158"/>
      <c r="DMG54" s="159"/>
      <c r="DMJ54" s="158"/>
      <c r="DMQ54" s="159"/>
      <c r="DMT54" s="158"/>
      <c r="DNA54" s="159"/>
      <c r="DND54" s="158"/>
      <c r="DNK54" s="159"/>
      <c r="DNN54" s="158"/>
      <c r="DNU54" s="159"/>
      <c r="DNX54" s="158"/>
      <c r="DOE54" s="159"/>
      <c r="DOH54" s="158"/>
      <c r="DOO54" s="159"/>
      <c r="DOR54" s="158"/>
      <c r="DOY54" s="159"/>
      <c r="DPB54" s="158"/>
      <c r="DPI54" s="159"/>
      <c r="DPL54" s="158"/>
      <c r="DPS54" s="159"/>
      <c r="DPV54" s="158"/>
      <c r="DQC54" s="159"/>
      <c r="DQF54" s="158"/>
      <c r="DQM54" s="159"/>
      <c r="DQP54" s="158"/>
      <c r="DQW54" s="159"/>
      <c r="DQZ54" s="158"/>
      <c r="DRG54" s="159"/>
      <c r="DRJ54" s="158"/>
      <c r="DRQ54" s="159"/>
      <c r="DRT54" s="158"/>
      <c r="DSA54" s="159"/>
      <c r="DSD54" s="158"/>
      <c r="DSK54" s="159"/>
      <c r="DSN54" s="158"/>
      <c r="DSU54" s="159"/>
      <c r="DSX54" s="158"/>
      <c r="DTE54" s="159"/>
      <c r="DTH54" s="158"/>
      <c r="DTO54" s="159"/>
      <c r="DTR54" s="158"/>
      <c r="DTY54" s="159"/>
      <c r="DUB54" s="158"/>
      <c r="DUI54" s="159"/>
      <c r="DUL54" s="158"/>
      <c r="DUS54" s="159"/>
      <c r="DUV54" s="158"/>
      <c r="DVC54" s="159"/>
      <c r="DVF54" s="158"/>
      <c r="DVM54" s="159"/>
      <c r="DVP54" s="158"/>
      <c r="DVW54" s="159"/>
      <c r="DVZ54" s="158"/>
      <c r="DWG54" s="159"/>
      <c r="DWJ54" s="158"/>
      <c r="DWQ54" s="159"/>
      <c r="DWT54" s="158"/>
      <c r="DXA54" s="159"/>
      <c r="DXD54" s="158"/>
      <c r="DXK54" s="159"/>
      <c r="DXN54" s="158"/>
      <c r="DXU54" s="159"/>
      <c r="DXX54" s="158"/>
      <c r="DYE54" s="159"/>
      <c r="DYH54" s="158"/>
      <c r="DYO54" s="159"/>
      <c r="DYR54" s="158"/>
      <c r="DYY54" s="159"/>
      <c r="DZB54" s="158"/>
      <c r="DZI54" s="159"/>
      <c r="DZL54" s="158"/>
      <c r="DZS54" s="159"/>
      <c r="DZV54" s="158"/>
      <c r="EAC54" s="159"/>
      <c r="EAF54" s="158"/>
      <c r="EAM54" s="159"/>
      <c r="EAP54" s="158"/>
      <c r="EAW54" s="159"/>
      <c r="EAZ54" s="158"/>
      <c r="EBG54" s="159"/>
      <c r="EBJ54" s="158"/>
      <c r="EBQ54" s="159"/>
      <c r="EBT54" s="158"/>
      <c r="ECA54" s="159"/>
      <c r="ECD54" s="158"/>
      <c r="ECK54" s="159"/>
      <c r="ECN54" s="158"/>
      <c r="ECU54" s="159"/>
      <c r="ECX54" s="158"/>
      <c r="EDE54" s="159"/>
      <c r="EDH54" s="158"/>
      <c r="EDO54" s="159"/>
      <c r="EDR54" s="158"/>
      <c r="EDY54" s="159"/>
      <c r="EEB54" s="158"/>
      <c r="EEI54" s="159"/>
      <c r="EEL54" s="158"/>
      <c r="EES54" s="159"/>
      <c r="EEV54" s="158"/>
      <c r="EFC54" s="159"/>
      <c r="EFF54" s="158"/>
      <c r="EFM54" s="159"/>
      <c r="EFP54" s="158"/>
      <c r="EFW54" s="159"/>
      <c r="EFZ54" s="158"/>
      <c r="EGG54" s="159"/>
      <c r="EGJ54" s="158"/>
      <c r="EGQ54" s="159"/>
      <c r="EGT54" s="158"/>
      <c r="EHA54" s="159"/>
      <c r="EHD54" s="158"/>
      <c r="EHK54" s="159"/>
      <c r="EHN54" s="158"/>
      <c r="EHU54" s="159"/>
      <c r="EHX54" s="158"/>
      <c r="EIE54" s="159"/>
      <c r="EIH54" s="158"/>
      <c r="EIO54" s="159"/>
      <c r="EIR54" s="158"/>
      <c r="EIY54" s="159"/>
      <c r="EJB54" s="158"/>
      <c r="EJI54" s="159"/>
      <c r="EJL54" s="158"/>
      <c r="EJS54" s="159"/>
      <c r="EJV54" s="158"/>
      <c r="EKC54" s="159"/>
      <c r="EKF54" s="158"/>
      <c r="EKM54" s="159"/>
      <c r="EKP54" s="158"/>
      <c r="EKW54" s="159"/>
      <c r="EKZ54" s="158"/>
      <c r="ELG54" s="159"/>
      <c r="ELJ54" s="158"/>
      <c r="ELQ54" s="159"/>
      <c r="ELT54" s="158"/>
      <c r="EMA54" s="159"/>
      <c r="EMD54" s="158"/>
      <c r="EMK54" s="159"/>
      <c r="EMN54" s="158"/>
      <c r="EMU54" s="159"/>
      <c r="EMX54" s="158"/>
      <c r="ENE54" s="159"/>
      <c r="ENH54" s="158"/>
      <c r="ENO54" s="159"/>
      <c r="ENR54" s="158"/>
      <c r="ENY54" s="159"/>
      <c r="EOB54" s="158"/>
      <c r="EOI54" s="159"/>
      <c r="EOL54" s="158"/>
      <c r="EOS54" s="159"/>
      <c r="EOV54" s="158"/>
      <c r="EPC54" s="159"/>
      <c r="EPF54" s="158"/>
      <c r="EPM54" s="159"/>
      <c r="EPP54" s="158"/>
      <c r="EPW54" s="159"/>
      <c r="EPZ54" s="158"/>
      <c r="EQG54" s="159"/>
      <c r="EQJ54" s="158"/>
      <c r="EQQ54" s="159"/>
      <c r="EQT54" s="158"/>
      <c r="ERA54" s="159"/>
      <c r="ERD54" s="158"/>
      <c r="ERK54" s="159"/>
      <c r="ERN54" s="158"/>
      <c r="ERU54" s="159"/>
      <c r="ERX54" s="158"/>
      <c r="ESE54" s="159"/>
      <c r="ESH54" s="158"/>
      <c r="ESO54" s="159"/>
      <c r="ESR54" s="158"/>
      <c r="ESY54" s="159"/>
      <c r="ETB54" s="158"/>
      <c r="ETI54" s="159"/>
      <c r="ETL54" s="158"/>
      <c r="ETS54" s="159"/>
      <c r="ETV54" s="158"/>
      <c r="EUC54" s="159"/>
      <c r="EUF54" s="158"/>
      <c r="EUM54" s="159"/>
      <c r="EUP54" s="158"/>
      <c r="EUW54" s="159"/>
      <c r="EUZ54" s="158"/>
      <c r="EVG54" s="159"/>
      <c r="EVJ54" s="158"/>
      <c r="EVQ54" s="159"/>
      <c r="EVT54" s="158"/>
      <c r="EWA54" s="159"/>
      <c r="EWD54" s="158"/>
      <c r="EWK54" s="159"/>
      <c r="EWN54" s="158"/>
      <c r="EWU54" s="159"/>
      <c r="EWX54" s="158"/>
      <c r="EXE54" s="159"/>
      <c r="EXH54" s="158"/>
      <c r="EXO54" s="159"/>
      <c r="EXR54" s="158"/>
      <c r="EXY54" s="159"/>
      <c r="EYB54" s="158"/>
      <c r="EYI54" s="159"/>
      <c r="EYL54" s="158"/>
      <c r="EYS54" s="159"/>
      <c r="EYV54" s="158"/>
      <c r="EZC54" s="159"/>
      <c r="EZF54" s="158"/>
      <c r="EZM54" s="159"/>
      <c r="EZP54" s="158"/>
      <c r="EZW54" s="159"/>
      <c r="EZZ54" s="158"/>
      <c r="FAG54" s="159"/>
      <c r="FAJ54" s="158"/>
      <c r="FAQ54" s="159"/>
      <c r="FAT54" s="158"/>
      <c r="FBA54" s="159"/>
      <c r="FBD54" s="158"/>
      <c r="FBK54" s="159"/>
      <c r="FBN54" s="158"/>
      <c r="FBU54" s="159"/>
      <c r="FBX54" s="158"/>
      <c r="FCE54" s="159"/>
      <c r="FCH54" s="158"/>
      <c r="FCO54" s="159"/>
      <c r="FCR54" s="158"/>
      <c r="FCY54" s="159"/>
      <c r="FDB54" s="158"/>
      <c r="FDI54" s="159"/>
      <c r="FDL54" s="158"/>
      <c r="FDS54" s="159"/>
      <c r="FDV54" s="158"/>
      <c r="FEC54" s="159"/>
      <c r="FEF54" s="158"/>
      <c r="FEM54" s="159"/>
      <c r="FEP54" s="158"/>
      <c r="FEW54" s="159"/>
      <c r="FEZ54" s="158"/>
      <c r="FFG54" s="159"/>
      <c r="FFJ54" s="158"/>
      <c r="FFQ54" s="159"/>
      <c r="FFT54" s="158"/>
      <c r="FGA54" s="159"/>
      <c r="FGD54" s="158"/>
      <c r="FGK54" s="159"/>
      <c r="FGN54" s="158"/>
      <c r="FGU54" s="159"/>
      <c r="FGX54" s="158"/>
      <c r="FHE54" s="159"/>
      <c r="FHH54" s="158"/>
      <c r="FHO54" s="159"/>
      <c r="FHR54" s="158"/>
      <c r="FHY54" s="159"/>
      <c r="FIB54" s="158"/>
      <c r="FII54" s="159"/>
      <c r="FIL54" s="158"/>
      <c r="FIS54" s="159"/>
      <c r="FIV54" s="158"/>
      <c r="FJC54" s="159"/>
      <c r="FJF54" s="158"/>
      <c r="FJM54" s="159"/>
      <c r="FJP54" s="158"/>
      <c r="FJW54" s="159"/>
      <c r="FJZ54" s="158"/>
      <c r="FKG54" s="159"/>
      <c r="FKJ54" s="158"/>
      <c r="FKQ54" s="159"/>
      <c r="FKT54" s="158"/>
      <c r="FLA54" s="159"/>
      <c r="FLD54" s="158"/>
      <c r="FLK54" s="159"/>
      <c r="FLN54" s="158"/>
      <c r="FLU54" s="159"/>
      <c r="FLX54" s="158"/>
      <c r="FME54" s="159"/>
      <c r="FMH54" s="158"/>
      <c r="FMO54" s="159"/>
      <c r="FMR54" s="158"/>
      <c r="FMY54" s="159"/>
      <c r="FNB54" s="158"/>
      <c r="FNI54" s="159"/>
      <c r="FNL54" s="158"/>
      <c r="FNS54" s="159"/>
      <c r="FNV54" s="158"/>
      <c r="FOC54" s="159"/>
      <c r="FOF54" s="158"/>
      <c r="FOM54" s="159"/>
      <c r="FOP54" s="158"/>
      <c r="FOW54" s="159"/>
      <c r="FOZ54" s="158"/>
      <c r="FPG54" s="159"/>
      <c r="FPJ54" s="158"/>
      <c r="FPQ54" s="159"/>
      <c r="FPT54" s="158"/>
      <c r="FQA54" s="159"/>
      <c r="FQD54" s="158"/>
      <c r="FQK54" s="159"/>
      <c r="FQN54" s="158"/>
      <c r="FQU54" s="159"/>
      <c r="FQX54" s="158"/>
      <c r="FRE54" s="159"/>
      <c r="FRH54" s="158"/>
      <c r="FRO54" s="159"/>
      <c r="FRR54" s="158"/>
      <c r="FRY54" s="159"/>
      <c r="FSB54" s="158"/>
      <c r="FSI54" s="159"/>
      <c r="FSL54" s="158"/>
      <c r="FSS54" s="159"/>
      <c r="FSV54" s="158"/>
      <c r="FTC54" s="159"/>
      <c r="FTF54" s="158"/>
      <c r="FTM54" s="159"/>
      <c r="FTP54" s="158"/>
      <c r="FTW54" s="159"/>
      <c r="FTZ54" s="158"/>
      <c r="FUG54" s="159"/>
      <c r="FUJ54" s="158"/>
      <c r="FUQ54" s="159"/>
      <c r="FUT54" s="158"/>
      <c r="FVA54" s="159"/>
      <c r="FVD54" s="158"/>
      <c r="FVK54" s="159"/>
      <c r="FVN54" s="158"/>
      <c r="FVU54" s="159"/>
      <c r="FVX54" s="158"/>
      <c r="FWE54" s="159"/>
      <c r="FWH54" s="158"/>
      <c r="FWO54" s="159"/>
      <c r="FWR54" s="158"/>
      <c r="FWY54" s="159"/>
      <c r="FXB54" s="158"/>
      <c r="FXI54" s="159"/>
      <c r="FXL54" s="158"/>
      <c r="FXS54" s="159"/>
      <c r="FXV54" s="158"/>
      <c r="FYC54" s="159"/>
      <c r="FYF54" s="158"/>
      <c r="FYM54" s="159"/>
      <c r="FYP54" s="158"/>
      <c r="FYW54" s="159"/>
      <c r="FYZ54" s="158"/>
      <c r="FZG54" s="159"/>
      <c r="FZJ54" s="158"/>
      <c r="FZQ54" s="159"/>
      <c r="FZT54" s="158"/>
      <c r="GAA54" s="159"/>
      <c r="GAD54" s="158"/>
      <c r="GAK54" s="159"/>
      <c r="GAN54" s="158"/>
      <c r="GAU54" s="159"/>
      <c r="GAX54" s="158"/>
      <c r="GBE54" s="159"/>
      <c r="GBH54" s="158"/>
      <c r="GBO54" s="159"/>
      <c r="GBR54" s="158"/>
      <c r="GBY54" s="159"/>
      <c r="GCB54" s="158"/>
      <c r="GCI54" s="159"/>
      <c r="GCL54" s="158"/>
      <c r="GCS54" s="159"/>
      <c r="GCV54" s="158"/>
      <c r="GDC54" s="159"/>
      <c r="GDF54" s="158"/>
      <c r="GDM54" s="159"/>
      <c r="GDP54" s="158"/>
      <c r="GDW54" s="159"/>
      <c r="GDZ54" s="158"/>
      <c r="GEG54" s="159"/>
      <c r="GEJ54" s="158"/>
      <c r="GEQ54" s="159"/>
      <c r="GET54" s="158"/>
      <c r="GFA54" s="159"/>
      <c r="GFD54" s="158"/>
      <c r="GFK54" s="159"/>
      <c r="GFN54" s="158"/>
      <c r="GFU54" s="159"/>
      <c r="GFX54" s="158"/>
      <c r="GGE54" s="159"/>
      <c r="GGH54" s="158"/>
      <c r="GGO54" s="159"/>
      <c r="GGR54" s="158"/>
      <c r="GGY54" s="159"/>
      <c r="GHB54" s="158"/>
      <c r="GHI54" s="159"/>
      <c r="GHL54" s="158"/>
      <c r="GHS54" s="159"/>
      <c r="GHV54" s="158"/>
      <c r="GIC54" s="159"/>
      <c r="GIF54" s="158"/>
      <c r="GIM54" s="159"/>
      <c r="GIP54" s="158"/>
      <c r="GIW54" s="159"/>
      <c r="GIZ54" s="158"/>
      <c r="GJG54" s="159"/>
      <c r="GJJ54" s="158"/>
      <c r="GJQ54" s="159"/>
      <c r="GJT54" s="158"/>
      <c r="GKA54" s="159"/>
      <c r="GKD54" s="158"/>
      <c r="GKK54" s="159"/>
      <c r="GKN54" s="158"/>
      <c r="GKU54" s="159"/>
      <c r="GKX54" s="158"/>
      <c r="GLE54" s="159"/>
      <c r="GLH54" s="158"/>
      <c r="GLO54" s="159"/>
      <c r="GLR54" s="158"/>
      <c r="GLY54" s="159"/>
      <c r="GMB54" s="158"/>
      <c r="GMI54" s="159"/>
      <c r="GML54" s="158"/>
      <c r="GMS54" s="159"/>
      <c r="GMV54" s="158"/>
      <c r="GNC54" s="159"/>
      <c r="GNF54" s="158"/>
      <c r="GNM54" s="159"/>
      <c r="GNP54" s="158"/>
      <c r="GNW54" s="159"/>
      <c r="GNZ54" s="158"/>
      <c r="GOG54" s="159"/>
      <c r="GOJ54" s="158"/>
      <c r="GOQ54" s="159"/>
      <c r="GOT54" s="158"/>
      <c r="GPA54" s="159"/>
      <c r="GPD54" s="158"/>
      <c r="GPK54" s="159"/>
      <c r="GPN54" s="158"/>
      <c r="GPU54" s="159"/>
      <c r="GPX54" s="158"/>
      <c r="GQE54" s="159"/>
      <c r="GQH54" s="158"/>
      <c r="GQO54" s="159"/>
      <c r="GQR54" s="158"/>
      <c r="GQY54" s="159"/>
      <c r="GRB54" s="158"/>
      <c r="GRI54" s="159"/>
      <c r="GRL54" s="158"/>
      <c r="GRS54" s="159"/>
      <c r="GRV54" s="158"/>
      <c r="GSC54" s="159"/>
      <c r="GSF54" s="158"/>
      <c r="GSM54" s="159"/>
      <c r="GSP54" s="158"/>
      <c r="GSW54" s="159"/>
      <c r="GSZ54" s="158"/>
      <c r="GTG54" s="159"/>
      <c r="GTJ54" s="158"/>
      <c r="GTQ54" s="159"/>
      <c r="GTT54" s="158"/>
      <c r="GUA54" s="159"/>
      <c r="GUD54" s="158"/>
      <c r="GUK54" s="159"/>
      <c r="GUN54" s="158"/>
      <c r="GUU54" s="159"/>
      <c r="GUX54" s="158"/>
      <c r="GVE54" s="159"/>
      <c r="GVH54" s="158"/>
      <c r="GVO54" s="159"/>
      <c r="GVR54" s="158"/>
      <c r="GVY54" s="159"/>
      <c r="GWB54" s="158"/>
      <c r="GWI54" s="159"/>
      <c r="GWL54" s="158"/>
      <c r="GWS54" s="159"/>
      <c r="GWV54" s="158"/>
      <c r="GXC54" s="159"/>
      <c r="GXF54" s="158"/>
      <c r="GXM54" s="159"/>
      <c r="GXP54" s="158"/>
      <c r="GXW54" s="159"/>
      <c r="GXZ54" s="158"/>
      <c r="GYG54" s="159"/>
      <c r="GYJ54" s="158"/>
      <c r="GYQ54" s="159"/>
      <c r="GYT54" s="158"/>
      <c r="GZA54" s="159"/>
      <c r="GZD54" s="158"/>
      <c r="GZK54" s="159"/>
      <c r="GZN54" s="158"/>
      <c r="GZU54" s="159"/>
      <c r="GZX54" s="158"/>
      <c r="HAE54" s="159"/>
      <c r="HAH54" s="158"/>
      <c r="HAO54" s="159"/>
      <c r="HAR54" s="158"/>
      <c r="HAY54" s="159"/>
      <c r="HBB54" s="158"/>
      <c r="HBI54" s="159"/>
      <c r="HBL54" s="158"/>
      <c r="HBS54" s="159"/>
      <c r="HBV54" s="158"/>
      <c r="HCC54" s="159"/>
      <c r="HCF54" s="158"/>
      <c r="HCM54" s="159"/>
      <c r="HCP54" s="158"/>
      <c r="HCW54" s="159"/>
      <c r="HCZ54" s="158"/>
      <c r="HDG54" s="159"/>
      <c r="HDJ54" s="158"/>
      <c r="HDQ54" s="159"/>
      <c r="HDT54" s="158"/>
      <c r="HEA54" s="159"/>
      <c r="HED54" s="158"/>
      <c r="HEK54" s="159"/>
      <c r="HEN54" s="158"/>
      <c r="HEU54" s="159"/>
      <c r="HEX54" s="158"/>
      <c r="HFE54" s="159"/>
      <c r="HFH54" s="158"/>
      <c r="HFO54" s="159"/>
      <c r="HFR54" s="158"/>
      <c r="HFY54" s="159"/>
      <c r="HGB54" s="158"/>
      <c r="HGI54" s="159"/>
      <c r="HGL54" s="158"/>
      <c r="HGS54" s="159"/>
      <c r="HGV54" s="158"/>
      <c r="HHC54" s="159"/>
      <c r="HHF54" s="158"/>
      <c r="HHM54" s="159"/>
      <c r="HHP54" s="158"/>
      <c r="HHW54" s="159"/>
      <c r="HHZ54" s="158"/>
      <c r="HIG54" s="159"/>
      <c r="HIJ54" s="158"/>
      <c r="HIQ54" s="159"/>
      <c r="HIT54" s="158"/>
      <c r="HJA54" s="159"/>
      <c r="HJD54" s="158"/>
      <c r="HJK54" s="159"/>
      <c r="HJN54" s="158"/>
      <c r="HJU54" s="159"/>
      <c r="HJX54" s="158"/>
      <c r="HKE54" s="159"/>
      <c r="HKH54" s="158"/>
      <c r="HKO54" s="159"/>
      <c r="HKR54" s="158"/>
      <c r="HKY54" s="159"/>
      <c r="HLB54" s="158"/>
      <c r="HLI54" s="159"/>
      <c r="HLL54" s="158"/>
      <c r="HLS54" s="159"/>
      <c r="HLV54" s="158"/>
      <c r="HMC54" s="159"/>
      <c r="HMF54" s="158"/>
      <c r="HMM54" s="159"/>
      <c r="HMP54" s="158"/>
      <c r="HMW54" s="159"/>
      <c r="HMZ54" s="158"/>
      <c r="HNG54" s="159"/>
      <c r="HNJ54" s="158"/>
      <c r="HNQ54" s="159"/>
      <c r="HNT54" s="158"/>
      <c r="HOA54" s="159"/>
      <c r="HOD54" s="158"/>
      <c r="HOK54" s="159"/>
      <c r="HON54" s="158"/>
      <c r="HOU54" s="159"/>
      <c r="HOX54" s="158"/>
      <c r="HPE54" s="159"/>
      <c r="HPH54" s="158"/>
      <c r="HPO54" s="159"/>
      <c r="HPR54" s="158"/>
      <c r="HPY54" s="159"/>
      <c r="HQB54" s="158"/>
      <c r="HQI54" s="159"/>
      <c r="HQL54" s="158"/>
      <c r="HQS54" s="159"/>
      <c r="HQV54" s="158"/>
      <c r="HRC54" s="159"/>
      <c r="HRF54" s="158"/>
      <c r="HRM54" s="159"/>
      <c r="HRP54" s="158"/>
      <c r="HRW54" s="159"/>
      <c r="HRZ54" s="158"/>
      <c r="HSG54" s="159"/>
      <c r="HSJ54" s="158"/>
      <c r="HSQ54" s="159"/>
      <c r="HST54" s="158"/>
      <c r="HTA54" s="159"/>
      <c r="HTD54" s="158"/>
      <c r="HTK54" s="159"/>
      <c r="HTN54" s="158"/>
      <c r="HTU54" s="159"/>
      <c r="HTX54" s="158"/>
      <c r="HUE54" s="159"/>
      <c r="HUH54" s="158"/>
      <c r="HUO54" s="159"/>
      <c r="HUR54" s="158"/>
      <c r="HUY54" s="159"/>
      <c r="HVB54" s="158"/>
      <c r="HVI54" s="159"/>
      <c r="HVL54" s="158"/>
      <c r="HVS54" s="159"/>
      <c r="HVV54" s="158"/>
      <c r="HWC54" s="159"/>
      <c r="HWF54" s="158"/>
      <c r="HWM54" s="159"/>
      <c r="HWP54" s="158"/>
      <c r="HWW54" s="159"/>
      <c r="HWZ54" s="158"/>
      <c r="HXG54" s="159"/>
      <c r="HXJ54" s="158"/>
      <c r="HXQ54" s="159"/>
      <c r="HXT54" s="158"/>
      <c r="HYA54" s="159"/>
      <c r="HYD54" s="158"/>
      <c r="HYK54" s="159"/>
      <c r="HYN54" s="158"/>
      <c r="HYU54" s="159"/>
      <c r="HYX54" s="158"/>
      <c r="HZE54" s="159"/>
      <c r="HZH54" s="158"/>
      <c r="HZO54" s="159"/>
      <c r="HZR54" s="158"/>
      <c r="HZY54" s="159"/>
      <c r="IAB54" s="158"/>
      <c r="IAI54" s="159"/>
      <c r="IAL54" s="158"/>
      <c r="IAS54" s="159"/>
      <c r="IAV54" s="158"/>
      <c r="IBC54" s="159"/>
      <c r="IBF54" s="158"/>
      <c r="IBM54" s="159"/>
      <c r="IBP54" s="158"/>
      <c r="IBW54" s="159"/>
      <c r="IBZ54" s="158"/>
      <c r="ICG54" s="159"/>
      <c r="ICJ54" s="158"/>
      <c r="ICQ54" s="159"/>
      <c r="ICT54" s="158"/>
      <c r="IDA54" s="159"/>
      <c r="IDD54" s="158"/>
      <c r="IDK54" s="159"/>
      <c r="IDN54" s="158"/>
      <c r="IDU54" s="159"/>
      <c r="IDX54" s="158"/>
      <c r="IEE54" s="159"/>
      <c r="IEH54" s="158"/>
      <c r="IEO54" s="159"/>
      <c r="IER54" s="158"/>
      <c r="IEY54" s="159"/>
      <c r="IFB54" s="158"/>
      <c r="IFI54" s="159"/>
      <c r="IFL54" s="158"/>
      <c r="IFS54" s="159"/>
      <c r="IFV54" s="158"/>
      <c r="IGC54" s="159"/>
      <c r="IGF54" s="158"/>
      <c r="IGM54" s="159"/>
      <c r="IGP54" s="158"/>
      <c r="IGW54" s="159"/>
      <c r="IGZ54" s="158"/>
      <c r="IHG54" s="159"/>
      <c r="IHJ54" s="158"/>
      <c r="IHQ54" s="159"/>
      <c r="IHT54" s="158"/>
      <c r="IIA54" s="159"/>
      <c r="IID54" s="158"/>
      <c r="IIK54" s="159"/>
      <c r="IIN54" s="158"/>
      <c r="IIU54" s="159"/>
      <c r="IIX54" s="158"/>
      <c r="IJE54" s="159"/>
      <c r="IJH54" s="158"/>
      <c r="IJO54" s="159"/>
      <c r="IJR54" s="158"/>
      <c r="IJY54" s="159"/>
      <c r="IKB54" s="158"/>
      <c r="IKI54" s="159"/>
      <c r="IKL54" s="158"/>
      <c r="IKS54" s="159"/>
      <c r="IKV54" s="158"/>
      <c r="ILC54" s="159"/>
      <c r="ILF54" s="158"/>
      <c r="ILM54" s="159"/>
      <c r="ILP54" s="158"/>
      <c r="ILW54" s="159"/>
      <c r="ILZ54" s="158"/>
      <c r="IMG54" s="159"/>
      <c r="IMJ54" s="158"/>
      <c r="IMQ54" s="159"/>
      <c r="IMT54" s="158"/>
      <c r="INA54" s="159"/>
      <c r="IND54" s="158"/>
      <c r="INK54" s="159"/>
      <c r="INN54" s="158"/>
      <c r="INU54" s="159"/>
      <c r="INX54" s="158"/>
      <c r="IOE54" s="159"/>
      <c r="IOH54" s="158"/>
      <c r="IOO54" s="159"/>
      <c r="IOR54" s="158"/>
      <c r="IOY54" s="159"/>
      <c r="IPB54" s="158"/>
      <c r="IPI54" s="159"/>
      <c r="IPL54" s="158"/>
      <c r="IPS54" s="159"/>
      <c r="IPV54" s="158"/>
      <c r="IQC54" s="159"/>
      <c r="IQF54" s="158"/>
      <c r="IQM54" s="159"/>
      <c r="IQP54" s="158"/>
      <c r="IQW54" s="159"/>
      <c r="IQZ54" s="158"/>
      <c r="IRG54" s="159"/>
      <c r="IRJ54" s="158"/>
      <c r="IRQ54" s="159"/>
      <c r="IRT54" s="158"/>
      <c r="ISA54" s="159"/>
      <c r="ISD54" s="158"/>
      <c r="ISK54" s="159"/>
      <c r="ISN54" s="158"/>
      <c r="ISU54" s="159"/>
      <c r="ISX54" s="158"/>
      <c r="ITE54" s="159"/>
      <c r="ITH54" s="158"/>
      <c r="ITO54" s="159"/>
      <c r="ITR54" s="158"/>
      <c r="ITY54" s="159"/>
      <c r="IUB54" s="158"/>
      <c r="IUI54" s="159"/>
      <c r="IUL54" s="158"/>
      <c r="IUS54" s="159"/>
      <c r="IUV54" s="158"/>
      <c r="IVC54" s="159"/>
      <c r="IVF54" s="158"/>
      <c r="IVM54" s="159"/>
      <c r="IVP54" s="158"/>
      <c r="IVW54" s="159"/>
      <c r="IVZ54" s="158"/>
      <c r="IWG54" s="159"/>
      <c r="IWJ54" s="158"/>
      <c r="IWQ54" s="159"/>
      <c r="IWT54" s="158"/>
      <c r="IXA54" s="159"/>
      <c r="IXD54" s="158"/>
      <c r="IXK54" s="159"/>
      <c r="IXN54" s="158"/>
      <c r="IXU54" s="159"/>
      <c r="IXX54" s="158"/>
      <c r="IYE54" s="159"/>
      <c r="IYH54" s="158"/>
      <c r="IYO54" s="159"/>
      <c r="IYR54" s="158"/>
      <c r="IYY54" s="159"/>
      <c r="IZB54" s="158"/>
      <c r="IZI54" s="159"/>
      <c r="IZL54" s="158"/>
      <c r="IZS54" s="159"/>
      <c r="IZV54" s="158"/>
      <c r="JAC54" s="159"/>
      <c r="JAF54" s="158"/>
      <c r="JAM54" s="159"/>
      <c r="JAP54" s="158"/>
      <c r="JAW54" s="159"/>
      <c r="JAZ54" s="158"/>
      <c r="JBG54" s="159"/>
      <c r="JBJ54" s="158"/>
      <c r="JBQ54" s="159"/>
      <c r="JBT54" s="158"/>
      <c r="JCA54" s="159"/>
      <c r="JCD54" s="158"/>
      <c r="JCK54" s="159"/>
      <c r="JCN54" s="158"/>
      <c r="JCU54" s="159"/>
      <c r="JCX54" s="158"/>
      <c r="JDE54" s="159"/>
      <c r="JDH54" s="158"/>
      <c r="JDO54" s="159"/>
      <c r="JDR54" s="158"/>
      <c r="JDY54" s="159"/>
      <c r="JEB54" s="158"/>
      <c r="JEI54" s="159"/>
      <c r="JEL54" s="158"/>
      <c r="JES54" s="159"/>
      <c r="JEV54" s="158"/>
      <c r="JFC54" s="159"/>
      <c r="JFF54" s="158"/>
      <c r="JFM54" s="159"/>
      <c r="JFP54" s="158"/>
      <c r="JFW54" s="159"/>
      <c r="JFZ54" s="158"/>
      <c r="JGG54" s="159"/>
      <c r="JGJ54" s="158"/>
      <c r="JGQ54" s="159"/>
      <c r="JGT54" s="158"/>
      <c r="JHA54" s="159"/>
      <c r="JHD54" s="158"/>
      <c r="JHK54" s="159"/>
      <c r="JHN54" s="158"/>
      <c r="JHU54" s="159"/>
      <c r="JHX54" s="158"/>
      <c r="JIE54" s="159"/>
      <c r="JIH54" s="158"/>
      <c r="JIO54" s="159"/>
      <c r="JIR54" s="158"/>
      <c r="JIY54" s="159"/>
      <c r="JJB54" s="158"/>
      <c r="JJI54" s="159"/>
      <c r="JJL54" s="158"/>
      <c r="JJS54" s="159"/>
      <c r="JJV54" s="158"/>
      <c r="JKC54" s="159"/>
      <c r="JKF54" s="158"/>
      <c r="JKM54" s="159"/>
      <c r="JKP54" s="158"/>
      <c r="JKW54" s="159"/>
      <c r="JKZ54" s="158"/>
      <c r="JLG54" s="159"/>
      <c r="JLJ54" s="158"/>
      <c r="JLQ54" s="159"/>
      <c r="JLT54" s="158"/>
      <c r="JMA54" s="159"/>
      <c r="JMD54" s="158"/>
      <c r="JMK54" s="159"/>
      <c r="JMN54" s="158"/>
      <c r="JMU54" s="159"/>
      <c r="JMX54" s="158"/>
      <c r="JNE54" s="159"/>
      <c r="JNH54" s="158"/>
      <c r="JNO54" s="159"/>
      <c r="JNR54" s="158"/>
      <c r="JNY54" s="159"/>
      <c r="JOB54" s="158"/>
      <c r="JOI54" s="159"/>
      <c r="JOL54" s="158"/>
      <c r="JOS54" s="159"/>
      <c r="JOV54" s="158"/>
      <c r="JPC54" s="159"/>
      <c r="JPF54" s="158"/>
      <c r="JPM54" s="159"/>
      <c r="JPP54" s="158"/>
      <c r="JPW54" s="159"/>
      <c r="JPZ54" s="158"/>
      <c r="JQG54" s="159"/>
      <c r="JQJ54" s="158"/>
      <c r="JQQ54" s="159"/>
      <c r="JQT54" s="158"/>
      <c r="JRA54" s="159"/>
      <c r="JRD54" s="158"/>
      <c r="JRK54" s="159"/>
      <c r="JRN54" s="158"/>
      <c r="JRU54" s="159"/>
      <c r="JRX54" s="158"/>
      <c r="JSE54" s="159"/>
      <c r="JSH54" s="158"/>
      <c r="JSO54" s="159"/>
      <c r="JSR54" s="158"/>
      <c r="JSY54" s="159"/>
      <c r="JTB54" s="158"/>
      <c r="JTI54" s="159"/>
      <c r="JTL54" s="158"/>
      <c r="JTS54" s="159"/>
      <c r="JTV54" s="158"/>
      <c r="JUC54" s="159"/>
      <c r="JUF54" s="158"/>
      <c r="JUM54" s="159"/>
      <c r="JUP54" s="158"/>
      <c r="JUW54" s="159"/>
      <c r="JUZ54" s="158"/>
      <c r="JVG54" s="159"/>
      <c r="JVJ54" s="158"/>
      <c r="JVQ54" s="159"/>
      <c r="JVT54" s="158"/>
      <c r="JWA54" s="159"/>
      <c r="JWD54" s="158"/>
      <c r="JWK54" s="159"/>
      <c r="JWN54" s="158"/>
      <c r="JWU54" s="159"/>
      <c r="JWX54" s="158"/>
      <c r="JXE54" s="159"/>
      <c r="JXH54" s="158"/>
      <c r="JXO54" s="159"/>
      <c r="JXR54" s="158"/>
      <c r="JXY54" s="159"/>
      <c r="JYB54" s="158"/>
      <c r="JYI54" s="159"/>
      <c r="JYL54" s="158"/>
      <c r="JYS54" s="159"/>
      <c r="JYV54" s="158"/>
      <c r="JZC54" s="159"/>
      <c r="JZF54" s="158"/>
      <c r="JZM54" s="159"/>
      <c r="JZP54" s="158"/>
      <c r="JZW54" s="159"/>
      <c r="JZZ54" s="158"/>
      <c r="KAG54" s="159"/>
      <c r="KAJ54" s="158"/>
      <c r="KAQ54" s="159"/>
      <c r="KAT54" s="158"/>
      <c r="KBA54" s="159"/>
      <c r="KBD54" s="158"/>
      <c r="KBK54" s="159"/>
      <c r="KBN54" s="158"/>
      <c r="KBU54" s="159"/>
      <c r="KBX54" s="158"/>
      <c r="KCE54" s="159"/>
      <c r="KCH54" s="158"/>
      <c r="KCO54" s="159"/>
      <c r="KCR54" s="158"/>
      <c r="KCY54" s="159"/>
      <c r="KDB54" s="158"/>
      <c r="KDI54" s="159"/>
      <c r="KDL54" s="158"/>
      <c r="KDS54" s="159"/>
      <c r="KDV54" s="158"/>
      <c r="KEC54" s="159"/>
      <c r="KEF54" s="158"/>
      <c r="KEM54" s="159"/>
      <c r="KEP54" s="158"/>
      <c r="KEW54" s="159"/>
      <c r="KEZ54" s="158"/>
      <c r="KFG54" s="159"/>
      <c r="KFJ54" s="158"/>
      <c r="KFQ54" s="159"/>
      <c r="KFT54" s="158"/>
      <c r="KGA54" s="159"/>
      <c r="KGD54" s="158"/>
      <c r="KGK54" s="159"/>
      <c r="KGN54" s="158"/>
      <c r="KGU54" s="159"/>
      <c r="KGX54" s="158"/>
      <c r="KHE54" s="159"/>
      <c r="KHH54" s="158"/>
      <c r="KHO54" s="159"/>
      <c r="KHR54" s="158"/>
      <c r="KHY54" s="159"/>
      <c r="KIB54" s="158"/>
      <c r="KII54" s="159"/>
      <c r="KIL54" s="158"/>
      <c r="KIS54" s="159"/>
      <c r="KIV54" s="158"/>
      <c r="KJC54" s="159"/>
      <c r="KJF54" s="158"/>
      <c r="KJM54" s="159"/>
      <c r="KJP54" s="158"/>
      <c r="KJW54" s="159"/>
      <c r="KJZ54" s="158"/>
      <c r="KKG54" s="159"/>
      <c r="KKJ54" s="158"/>
      <c r="KKQ54" s="159"/>
      <c r="KKT54" s="158"/>
      <c r="KLA54" s="159"/>
      <c r="KLD54" s="158"/>
      <c r="KLK54" s="159"/>
      <c r="KLN54" s="158"/>
      <c r="KLU54" s="159"/>
      <c r="KLX54" s="158"/>
      <c r="KME54" s="159"/>
      <c r="KMH54" s="158"/>
      <c r="KMO54" s="159"/>
      <c r="KMR54" s="158"/>
      <c r="KMY54" s="159"/>
      <c r="KNB54" s="158"/>
      <c r="KNI54" s="159"/>
      <c r="KNL54" s="158"/>
      <c r="KNS54" s="159"/>
      <c r="KNV54" s="158"/>
      <c r="KOC54" s="159"/>
      <c r="KOF54" s="158"/>
      <c r="KOM54" s="159"/>
      <c r="KOP54" s="158"/>
      <c r="KOW54" s="159"/>
      <c r="KOZ54" s="158"/>
      <c r="KPG54" s="159"/>
      <c r="KPJ54" s="158"/>
      <c r="KPQ54" s="159"/>
      <c r="KPT54" s="158"/>
      <c r="KQA54" s="159"/>
      <c r="KQD54" s="158"/>
      <c r="KQK54" s="159"/>
      <c r="KQN54" s="158"/>
      <c r="KQU54" s="159"/>
      <c r="KQX54" s="158"/>
      <c r="KRE54" s="159"/>
      <c r="KRH54" s="158"/>
      <c r="KRO54" s="159"/>
      <c r="KRR54" s="158"/>
      <c r="KRY54" s="159"/>
      <c r="KSB54" s="158"/>
      <c r="KSI54" s="159"/>
      <c r="KSL54" s="158"/>
      <c r="KSS54" s="159"/>
      <c r="KSV54" s="158"/>
      <c r="KTC54" s="159"/>
      <c r="KTF54" s="158"/>
      <c r="KTM54" s="159"/>
      <c r="KTP54" s="158"/>
      <c r="KTW54" s="159"/>
      <c r="KTZ54" s="158"/>
      <c r="KUG54" s="159"/>
      <c r="KUJ54" s="158"/>
      <c r="KUQ54" s="159"/>
      <c r="KUT54" s="158"/>
      <c r="KVA54" s="159"/>
      <c r="KVD54" s="158"/>
      <c r="KVK54" s="159"/>
      <c r="KVN54" s="158"/>
      <c r="KVU54" s="159"/>
      <c r="KVX54" s="158"/>
      <c r="KWE54" s="159"/>
      <c r="KWH54" s="158"/>
      <c r="KWO54" s="159"/>
      <c r="KWR54" s="158"/>
      <c r="KWY54" s="159"/>
      <c r="KXB54" s="158"/>
      <c r="KXI54" s="159"/>
      <c r="KXL54" s="158"/>
      <c r="KXS54" s="159"/>
      <c r="KXV54" s="158"/>
      <c r="KYC54" s="159"/>
      <c r="KYF54" s="158"/>
      <c r="KYM54" s="159"/>
      <c r="KYP54" s="158"/>
      <c r="KYW54" s="159"/>
      <c r="KYZ54" s="158"/>
      <c r="KZG54" s="159"/>
      <c r="KZJ54" s="158"/>
      <c r="KZQ54" s="159"/>
      <c r="KZT54" s="158"/>
      <c r="LAA54" s="159"/>
      <c r="LAD54" s="158"/>
      <c r="LAK54" s="159"/>
      <c r="LAN54" s="158"/>
      <c r="LAU54" s="159"/>
      <c r="LAX54" s="158"/>
      <c r="LBE54" s="159"/>
      <c r="LBH54" s="158"/>
      <c r="LBO54" s="159"/>
      <c r="LBR54" s="158"/>
      <c r="LBY54" s="159"/>
      <c r="LCB54" s="158"/>
      <c r="LCI54" s="159"/>
      <c r="LCL54" s="158"/>
      <c r="LCS54" s="159"/>
      <c r="LCV54" s="158"/>
      <c r="LDC54" s="159"/>
      <c r="LDF54" s="158"/>
      <c r="LDM54" s="159"/>
      <c r="LDP54" s="158"/>
      <c r="LDW54" s="159"/>
      <c r="LDZ54" s="158"/>
      <c r="LEG54" s="159"/>
      <c r="LEJ54" s="158"/>
      <c r="LEQ54" s="159"/>
      <c r="LET54" s="158"/>
      <c r="LFA54" s="159"/>
      <c r="LFD54" s="158"/>
      <c r="LFK54" s="159"/>
      <c r="LFN54" s="158"/>
      <c r="LFU54" s="159"/>
      <c r="LFX54" s="158"/>
      <c r="LGE54" s="159"/>
      <c r="LGH54" s="158"/>
      <c r="LGO54" s="159"/>
      <c r="LGR54" s="158"/>
      <c r="LGY54" s="159"/>
      <c r="LHB54" s="158"/>
      <c r="LHI54" s="159"/>
      <c r="LHL54" s="158"/>
      <c r="LHS54" s="159"/>
      <c r="LHV54" s="158"/>
      <c r="LIC54" s="159"/>
      <c r="LIF54" s="158"/>
      <c r="LIM54" s="159"/>
      <c r="LIP54" s="158"/>
      <c r="LIW54" s="159"/>
      <c r="LIZ54" s="158"/>
      <c r="LJG54" s="159"/>
      <c r="LJJ54" s="158"/>
      <c r="LJQ54" s="159"/>
      <c r="LJT54" s="158"/>
      <c r="LKA54" s="159"/>
      <c r="LKD54" s="158"/>
      <c r="LKK54" s="159"/>
      <c r="LKN54" s="158"/>
      <c r="LKU54" s="159"/>
      <c r="LKX54" s="158"/>
      <c r="LLE54" s="159"/>
      <c r="LLH54" s="158"/>
      <c r="LLO54" s="159"/>
      <c r="LLR54" s="158"/>
      <c r="LLY54" s="159"/>
      <c r="LMB54" s="158"/>
      <c r="LMI54" s="159"/>
      <c r="LML54" s="158"/>
      <c r="LMS54" s="159"/>
      <c r="LMV54" s="158"/>
      <c r="LNC54" s="159"/>
      <c r="LNF54" s="158"/>
      <c r="LNM54" s="159"/>
      <c r="LNP54" s="158"/>
      <c r="LNW54" s="159"/>
      <c r="LNZ54" s="158"/>
      <c r="LOG54" s="159"/>
      <c r="LOJ54" s="158"/>
      <c r="LOQ54" s="159"/>
      <c r="LOT54" s="158"/>
      <c r="LPA54" s="159"/>
      <c r="LPD54" s="158"/>
      <c r="LPK54" s="159"/>
      <c r="LPN54" s="158"/>
      <c r="LPU54" s="159"/>
      <c r="LPX54" s="158"/>
      <c r="LQE54" s="159"/>
      <c r="LQH54" s="158"/>
      <c r="LQO54" s="159"/>
      <c r="LQR54" s="158"/>
      <c r="LQY54" s="159"/>
      <c r="LRB54" s="158"/>
      <c r="LRI54" s="159"/>
      <c r="LRL54" s="158"/>
      <c r="LRS54" s="159"/>
      <c r="LRV54" s="158"/>
      <c r="LSC54" s="159"/>
      <c r="LSF54" s="158"/>
      <c r="LSM54" s="159"/>
      <c r="LSP54" s="158"/>
      <c r="LSW54" s="159"/>
      <c r="LSZ54" s="158"/>
      <c r="LTG54" s="159"/>
      <c r="LTJ54" s="158"/>
      <c r="LTQ54" s="159"/>
      <c r="LTT54" s="158"/>
      <c r="LUA54" s="159"/>
      <c r="LUD54" s="158"/>
      <c r="LUK54" s="159"/>
      <c r="LUN54" s="158"/>
      <c r="LUU54" s="159"/>
      <c r="LUX54" s="158"/>
      <c r="LVE54" s="159"/>
      <c r="LVH54" s="158"/>
      <c r="LVO54" s="159"/>
      <c r="LVR54" s="158"/>
      <c r="LVY54" s="159"/>
      <c r="LWB54" s="158"/>
      <c r="LWI54" s="159"/>
      <c r="LWL54" s="158"/>
      <c r="LWS54" s="159"/>
      <c r="LWV54" s="158"/>
      <c r="LXC54" s="159"/>
      <c r="LXF54" s="158"/>
      <c r="LXM54" s="159"/>
      <c r="LXP54" s="158"/>
      <c r="LXW54" s="159"/>
      <c r="LXZ54" s="158"/>
      <c r="LYG54" s="159"/>
      <c r="LYJ54" s="158"/>
      <c r="LYQ54" s="159"/>
      <c r="LYT54" s="158"/>
      <c r="LZA54" s="159"/>
      <c r="LZD54" s="158"/>
      <c r="LZK54" s="159"/>
      <c r="LZN54" s="158"/>
      <c r="LZU54" s="159"/>
      <c r="LZX54" s="158"/>
      <c r="MAE54" s="159"/>
      <c r="MAH54" s="158"/>
      <c r="MAO54" s="159"/>
      <c r="MAR54" s="158"/>
      <c r="MAY54" s="159"/>
      <c r="MBB54" s="158"/>
      <c r="MBI54" s="159"/>
      <c r="MBL54" s="158"/>
      <c r="MBS54" s="159"/>
      <c r="MBV54" s="158"/>
      <c r="MCC54" s="159"/>
      <c r="MCF54" s="158"/>
      <c r="MCM54" s="159"/>
      <c r="MCP54" s="158"/>
      <c r="MCW54" s="159"/>
      <c r="MCZ54" s="158"/>
      <c r="MDG54" s="159"/>
      <c r="MDJ54" s="158"/>
      <c r="MDQ54" s="159"/>
      <c r="MDT54" s="158"/>
      <c r="MEA54" s="159"/>
      <c r="MED54" s="158"/>
      <c r="MEK54" s="159"/>
      <c r="MEN54" s="158"/>
      <c r="MEU54" s="159"/>
      <c r="MEX54" s="158"/>
      <c r="MFE54" s="159"/>
      <c r="MFH54" s="158"/>
      <c r="MFO54" s="159"/>
      <c r="MFR54" s="158"/>
      <c r="MFY54" s="159"/>
      <c r="MGB54" s="158"/>
      <c r="MGI54" s="159"/>
      <c r="MGL54" s="158"/>
      <c r="MGS54" s="159"/>
      <c r="MGV54" s="158"/>
      <c r="MHC54" s="159"/>
      <c r="MHF54" s="158"/>
      <c r="MHM54" s="159"/>
      <c r="MHP54" s="158"/>
      <c r="MHW54" s="159"/>
      <c r="MHZ54" s="158"/>
      <c r="MIG54" s="159"/>
      <c r="MIJ54" s="158"/>
      <c r="MIQ54" s="159"/>
      <c r="MIT54" s="158"/>
      <c r="MJA54" s="159"/>
      <c r="MJD54" s="158"/>
      <c r="MJK54" s="159"/>
      <c r="MJN54" s="158"/>
      <c r="MJU54" s="159"/>
      <c r="MJX54" s="158"/>
      <c r="MKE54" s="159"/>
      <c r="MKH54" s="158"/>
      <c r="MKO54" s="159"/>
      <c r="MKR54" s="158"/>
      <c r="MKY54" s="159"/>
      <c r="MLB54" s="158"/>
      <c r="MLI54" s="159"/>
      <c r="MLL54" s="158"/>
      <c r="MLS54" s="159"/>
      <c r="MLV54" s="158"/>
      <c r="MMC54" s="159"/>
      <c r="MMF54" s="158"/>
      <c r="MMM54" s="159"/>
      <c r="MMP54" s="158"/>
      <c r="MMW54" s="159"/>
      <c r="MMZ54" s="158"/>
      <c r="MNG54" s="159"/>
      <c r="MNJ54" s="158"/>
      <c r="MNQ54" s="159"/>
      <c r="MNT54" s="158"/>
      <c r="MOA54" s="159"/>
      <c r="MOD54" s="158"/>
      <c r="MOK54" s="159"/>
      <c r="MON54" s="158"/>
      <c r="MOU54" s="159"/>
      <c r="MOX54" s="158"/>
      <c r="MPE54" s="159"/>
      <c r="MPH54" s="158"/>
      <c r="MPO54" s="159"/>
      <c r="MPR54" s="158"/>
      <c r="MPY54" s="159"/>
      <c r="MQB54" s="158"/>
      <c r="MQI54" s="159"/>
      <c r="MQL54" s="158"/>
      <c r="MQS54" s="159"/>
      <c r="MQV54" s="158"/>
      <c r="MRC54" s="159"/>
      <c r="MRF54" s="158"/>
      <c r="MRM54" s="159"/>
      <c r="MRP54" s="158"/>
      <c r="MRW54" s="159"/>
      <c r="MRZ54" s="158"/>
      <c r="MSG54" s="159"/>
      <c r="MSJ54" s="158"/>
      <c r="MSQ54" s="159"/>
      <c r="MST54" s="158"/>
      <c r="MTA54" s="159"/>
      <c r="MTD54" s="158"/>
      <c r="MTK54" s="159"/>
      <c r="MTN54" s="158"/>
      <c r="MTU54" s="159"/>
      <c r="MTX54" s="158"/>
      <c r="MUE54" s="159"/>
      <c r="MUH54" s="158"/>
      <c r="MUO54" s="159"/>
      <c r="MUR54" s="158"/>
      <c r="MUY54" s="159"/>
      <c r="MVB54" s="158"/>
      <c r="MVI54" s="159"/>
      <c r="MVL54" s="158"/>
      <c r="MVS54" s="159"/>
      <c r="MVV54" s="158"/>
      <c r="MWC54" s="159"/>
      <c r="MWF54" s="158"/>
      <c r="MWM54" s="159"/>
      <c r="MWP54" s="158"/>
      <c r="MWW54" s="159"/>
      <c r="MWZ54" s="158"/>
      <c r="MXG54" s="159"/>
      <c r="MXJ54" s="158"/>
      <c r="MXQ54" s="159"/>
      <c r="MXT54" s="158"/>
      <c r="MYA54" s="159"/>
      <c r="MYD54" s="158"/>
      <c r="MYK54" s="159"/>
      <c r="MYN54" s="158"/>
      <c r="MYU54" s="159"/>
      <c r="MYX54" s="158"/>
      <c r="MZE54" s="159"/>
      <c r="MZH54" s="158"/>
      <c r="MZO54" s="159"/>
      <c r="MZR54" s="158"/>
      <c r="MZY54" s="159"/>
      <c r="NAB54" s="158"/>
      <c r="NAI54" s="159"/>
      <c r="NAL54" s="158"/>
      <c r="NAS54" s="159"/>
      <c r="NAV54" s="158"/>
      <c r="NBC54" s="159"/>
      <c r="NBF54" s="158"/>
      <c r="NBM54" s="159"/>
      <c r="NBP54" s="158"/>
      <c r="NBW54" s="159"/>
      <c r="NBZ54" s="158"/>
      <c r="NCG54" s="159"/>
      <c r="NCJ54" s="158"/>
      <c r="NCQ54" s="159"/>
      <c r="NCT54" s="158"/>
      <c r="NDA54" s="159"/>
      <c r="NDD54" s="158"/>
      <c r="NDK54" s="159"/>
      <c r="NDN54" s="158"/>
      <c r="NDU54" s="159"/>
      <c r="NDX54" s="158"/>
      <c r="NEE54" s="159"/>
      <c r="NEH54" s="158"/>
      <c r="NEO54" s="159"/>
      <c r="NER54" s="158"/>
      <c r="NEY54" s="159"/>
      <c r="NFB54" s="158"/>
      <c r="NFI54" s="159"/>
      <c r="NFL54" s="158"/>
      <c r="NFS54" s="159"/>
      <c r="NFV54" s="158"/>
      <c r="NGC54" s="159"/>
      <c r="NGF54" s="158"/>
      <c r="NGM54" s="159"/>
      <c r="NGP54" s="158"/>
      <c r="NGW54" s="159"/>
      <c r="NGZ54" s="158"/>
      <c r="NHG54" s="159"/>
      <c r="NHJ54" s="158"/>
      <c r="NHQ54" s="159"/>
      <c r="NHT54" s="158"/>
      <c r="NIA54" s="159"/>
      <c r="NID54" s="158"/>
      <c r="NIK54" s="159"/>
      <c r="NIN54" s="158"/>
      <c r="NIU54" s="159"/>
      <c r="NIX54" s="158"/>
      <c r="NJE54" s="159"/>
      <c r="NJH54" s="158"/>
      <c r="NJO54" s="159"/>
      <c r="NJR54" s="158"/>
      <c r="NJY54" s="159"/>
      <c r="NKB54" s="158"/>
      <c r="NKI54" s="159"/>
      <c r="NKL54" s="158"/>
      <c r="NKS54" s="159"/>
      <c r="NKV54" s="158"/>
      <c r="NLC54" s="159"/>
      <c r="NLF54" s="158"/>
      <c r="NLM54" s="159"/>
      <c r="NLP54" s="158"/>
      <c r="NLW54" s="159"/>
      <c r="NLZ54" s="158"/>
      <c r="NMG54" s="159"/>
      <c r="NMJ54" s="158"/>
      <c r="NMQ54" s="159"/>
      <c r="NMT54" s="158"/>
      <c r="NNA54" s="159"/>
      <c r="NND54" s="158"/>
      <c r="NNK54" s="159"/>
      <c r="NNN54" s="158"/>
      <c r="NNU54" s="159"/>
      <c r="NNX54" s="158"/>
      <c r="NOE54" s="159"/>
      <c r="NOH54" s="158"/>
      <c r="NOO54" s="159"/>
      <c r="NOR54" s="158"/>
      <c r="NOY54" s="159"/>
      <c r="NPB54" s="158"/>
      <c r="NPI54" s="159"/>
      <c r="NPL54" s="158"/>
      <c r="NPS54" s="159"/>
      <c r="NPV54" s="158"/>
      <c r="NQC54" s="159"/>
      <c r="NQF54" s="158"/>
      <c r="NQM54" s="159"/>
      <c r="NQP54" s="158"/>
      <c r="NQW54" s="159"/>
      <c r="NQZ54" s="158"/>
      <c r="NRG54" s="159"/>
      <c r="NRJ54" s="158"/>
      <c r="NRQ54" s="159"/>
      <c r="NRT54" s="158"/>
      <c r="NSA54" s="159"/>
      <c r="NSD54" s="158"/>
      <c r="NSK54" s="159"/>
      <c r="NSN54" s="158"/>
      <c r="NSU54" s="159"/>
      <c r="NSX54" s="158"/>
      <c r="NTE54" s="159"/>
      <c r="NTH54" s="158"/>
      <c r="NTO54" s="159"/>
      <c r="NTR54" s="158"/>
      <c r="NTY54" s="159"/>
      <c r="NUB54" s="158"/>
      <c r="NUI54" s="159"/>
      <c r="NUL54" s="158"/>
      <c r="NUS54" s="159"/>
      <c r="NUV54" s="158"/>
      <c r="NVC54" s="159"/>
      <c r="NVF54" s="158"/>
      <c r="NVM54" s="159"/>
      <c r="NVP54" s="158"/>
      <c r="NVW54" s="159"/>
      <c r="NVZ54" s="158"/>
      <c r="NWG54" s="159"/>
      <c r="NWJ54" s="158"/>
      <c r="NWQ54" s="159"/>
      <c r="NWT54" s="158"/>
      <c r="NXA54" s="159"/>
      <c r="NXD54" s="158"/>
      <c r="NXK54" s="159"/>
      <c r="NXN54" s="158"/>
      <c r="NXU54" s="159"/>
      <c r="NXX54" s="158"/>
      <c r="NYE54" s="159"/>
      <c r="NYH54" s="158"/>
      <c r="NYO54" s="159"/>
      <c r="NYR54" s="158"/>
      <c r="NYY54" s="159"/>
      <c r="NZB54" s="158"/>
      <c r="NZI54" s="159"/>
      <c r="NZL54" s="158"/>
      <c r="NZS54" s="159"/>
      <c r="NZV54" s="158"/>
      <c r="OAC54" s="159"/>
      <c r="OAF54" s="158"/>
      <c r="OAM54" s="159"/>
      <c r="OAP54" s="158"/>
      <c r="OAW54" s="159"/>
      <c r="OAZ54" s="158"/>
      <c r="OBG54" s="159"/>
      <c r="OBJ54" s="158"/>
      <c r="OBQ54" s="159"/>
      <c r="OBT54" s="158"/>
      <c r="OCA54" s="159"/>
      <c r="OCD54" s="158"/>
      <c r="OCK54" s="159"/>
      <c r="OCN54" s="158"/>
      <c r="OCU54" s="159"/>
      <c r="OCX54" s="158"/>
      <c r="ODE54" s="159"/>
      <c r="ODH54" s="158"/>
      <c r="ODO54" s="159"/>
      <c r="ODR54" s="158"/>
      <c r="ODY54" s="159"/>
      <c r="OEB54" s="158"/>
      <c r="OEI54" s="159"/>
      <c r="OEL54" s="158"/>
      <c r="OES54" s="159"/>
      <c r="OEV54" s="158"/>
      <c r="OFC54" s="159"/>
      <c r="OFF54" s="158"/>
      <c r="OFM54" s="159"/>
      <c r="OFP54" s="158"/>
      <c r="OFW54" s="159"/>
      <c r="OFZ54" s="158"/>
      <c r="OGG54" s="159"/>
      <c r="OGJ54" s="158"/>
      <c r="OGQ54" s="159"/>
      <c r="OGT54" s="158"/>
      <c r="OHA54" s="159"/>
      <c r="OHD54" s="158"/>
      <c r="OHK54" s="159"/>
      <c r="OHN54" s="158"/>
      <c r="OHU54" s="159"/>
      <c r="OHX54" s="158"/>
      <c r="OIE54" s="159"/>
      <c r="OIH54" s="158"/>
      <c r="OIO54" s="159"/>
      <c r="OIR54" s="158"/>
      <c r="OIY54" s="159"/>
      <c r="OJB54" s="158"/>
      <c r="OJI54" s="159"/>
      <c r="OJL54" s="158"/>
      <c r="OJS54" s="159"/>
      <c r="OJV54" s="158"/>
      <c r="OKC54" s="159"/>
      <c r="OKF54" s="158"/>
      <c r="OKM54" s="159"/>
      <c r="OKP54" s="158"/>
      <c r="OKW54" s="159"/>
      <c r="OKZ54" s="158"/>
      <c r="OLG54" s="159"/>
      <c r="OLJ54" s="158"/>
      <c r="OLQ54" s="159"/>
      <c r="OLT54" s="158"/>
      <c r="OMA54" s="159"/>
      <c r="OMD54" s="158"/>
      <c r="OMK54" s="159"/>
      <c r="OMN54" s="158"/>
      <c r="OMU54" s="159"/>
      <c r="OMX54" s="158"/>
      <c r="ONE54" s="159"/>
      <c r="ONH54" s="158"/>
      <c r="ONO54" s="159"/>
      <c r="ONR54" s="158"/>
      <c r="ONY54" s="159"/>
      <c r="OOB54" s="158"/>
      <c r="OOI54" s="159"/>
      <c r="OOL54" s="158"/>
      <c r="OOS54" s="159"/>
      <c r="OOV54" s="158"/>
      <c r="OPC54" s="159"/>
      <c r="OPF54" s="158"/>
      <c r="OPM54" s="159"/>
      <c r="OPP54" s="158"/>
      <c r="OPW54" s="159"/>
      <c r="OPZ54" s="158"/>
      <c r="OQG54" s="159"/>
      <c r="OQJ54" s="158"/>
      <c r="OQQ54" s="159"/>
      <c r="OQT54" s="158"/>
      <c r="ORA54" s="159"/>
      <c r="ORD54" s="158"/>
      <c r="ORK54" s="159"/>
      <c r="ORN54" s="158"/>
      <c r="ORU54" s="159"/>
      <c r="ORX54" s="158"/>
      <c r="OSE54" s="159"/>
      <c r="OSH54" s="158"/>
      <c r="OSO54" s="159"/>
      <c r="OSR54" s="158"/>
      <c r="OSY54" s="159"/>
      <c r="OTB54" s="158"/>
      <c r="OTI54" s="159"/>
      <c r="OTL54" s="158"/>
      <c r="OTS54" s="159"/>
      <c r="OTV54" s="158"/>
      <c r="OUC54" s="159"/>
      <c r="OUF54" s="158"/>
      <c r="OUM54" s="159"/>
      <c r="OUP54" s="158"/>
      <c r="OUW54" s="159"/>
      <c r="OUZ54" s="158"/>
      <c r="OVG54" s="159"/>
      <c r="OVJ54" s="158"/>
      <c r="OVQ54" s="159"/>
      <c r="OVT54" s="158"/>
      <c r="OWA54" s="159"/>
      <c r="OWD54" s="158"/>
      <c r="OWK54" s="159"/>
      <c r="OWN54" s="158"/>
      <c r="OWU54" s="159"/>
      <c r="OWX54" s="158"/>
      <c r="OXE54" s="159"/>
      <c r="OXH54" s="158"/>
      <c r="OXO54" s="159"/>
      <c r="OXR54" s="158"/>
      <c r="OXY54" s="159"/>
      <c r="OYB54" s="158"/>
      <c r="OYI54" s="159"/>
      <c r="OYL54" s="158"/>
      <c r="OYS54" s="159"/>
      <c r="OYV54" s="158"/>
      <c r="OZC54" s="159"/>
      <c r="OZF54" s="158"/>
      <c r="OZM54" s="159"/>
      <c r="OZP54" s="158"/>
      <c r="OZW54" s="159"/>
      <c r="OZZ54" s="158"/>
      <c r="PAG54" s="159"/>
      <c r="PAJ54" s="158"/>
      <c r="PAQ54" s="159"/>
      <c r="PAT54" s="158"/>
      <c r="PBA54" s="159"/>
      <c r="PBD54" s="158"/>
      <c r="PBK54" s="159"/>
      <c r="PBN54" s="158"/>
      <c r="PBU54" s="159"/>
      <c r="PBX54" s="158"/>
      <c r="PCE54" s="159"/>
      <c r="PCH54" s="158"/>
      <c r="PCO54" s="159"/>
      <c r="PCR54" s="158"/>
      <c r="PCY54" s="159"/>
      <c r="PDB54" s="158"/>
      <c r="PDI54" s="159"/>
      <c r="PDL54" s="158"/>
      <c r="PDS54" s="159"/>
      <c r="PDV54" s="158"/>
      <c r="PEC54" s="159"/>
      <c r="PEF54" s="158"/>
      <c r="PEM54" s="159"/>
      <c r="PEP54" s="158"/>
      <c r="PEW54" s="159"/>
      <c r="PEZ54" s="158"/>
      <c r="PFG54" s="159"/>
      <c r="PFJ54" s="158"/>
      <c r="PFQ54" s="159"/>
      <c r="PFT54" s="158"/>
      <c r="PGA54" s="159"/>
      <c r="PGD54" s="158"/>
      <c r="PGK54" s="159"/>
      <c r="PGN54" s="158"/>
      <c r="PGU54" s="159"/>
      <c r="PGX54" s="158"/>
      <c r="PHE54" s="159"/>
      <c r="PHH54" s="158"/>
      <c r="PHO54" s="159"/>
      <c r="PHR54" s="158"/>
      <c r="PHY54" s="159"/>
      <c r="PIB54" s="158"/>
      <c r="PII54" s="159"/>
      <c r="PIL54" s="158"/>
      <c r="PIS54" s="159"/>
      <c r="PIV54" s="158"/>
      <c r="PJC54" s="159"/>
      <c r="PJF54" s="158"/>
      <c r="PJM54" s="159"/>
      <c r="PJP54" s="158"/>
      <c r="PJW54" s="159"/>
      <c r="PJZ54" s="158"/>
      <c r="PKG54" s="159"/>
      <c r="PKJ54" s="158"/>
      <c r="PKQ54" s="159"/>
      <c r="PKT54" s="158"/>
      <c r="PLA54" s="159"/>
      <c r="PLD54" s="158"/>
      <c r="PLK54" s="159"/>
      <c r="PLN54" s="158"/>
      <c r="PLU54" s="159"/>
      <c r="PLX54" s="158"/>
      <c r="PME54" s="159"/>
      <c r="PMH54" s="158"/>
      <c r="PMO54" s="159"/>
      <c r="PMR54" s="158"/>
      <c r="PMY54" s="159"/>
      <c r="PNB54" s="158"/>
      <c r="PNI54" s="159"/>
      <c r="PNL54" s="158"/>
      <c r="PNS54" s="159"/>
      <c r="PNV54" s="158"/>
      <c r="POC54" s="159"/>
      <c r="POF54" s="158"/>
      <c r="POM54" s="159"/>
      <c r="POP54" s="158"/>
      <c r="POW54" s="159"/>
      <c r="POZ54" s="158"/>
      <c r="PPG54" s="159"/>
      <c r="PPJ54" s="158"/>
      <c r="PPQ54" s="159"/>
      <c r="PPT54" s="158"/>
      <c r="PQA54" s="159"/>
      <c r="PQD54" s="158"/>
      <c r="PQK54" s="159"/>
      <c r="PQN54" s="158"/>
      <c r="PQU54" s="159"/>
      <c r="PQX54" s="158"/>
      <c r="PRE54" s="159"/>
      <c r="PRH54" s="158"/>
      <c r="PRO54" s="159"/>
      <c r="PRR54" s="158"/>
      <c r="PRY54" s="159"/>
      <c r="PSB54" s="158"/>
      <c r="PSI54" s="159"/>
      <c r="PSL54" s="158"/>
      <c r="PSS54" s="159"/>
      <c r="PSV54" s="158"/>
      <c r="PTC54" s="159"/>
      <c r="PTF54" s="158"/>
      <c r="PTM54" s="159"/>
      <c r="PTP54" s="158"/>
      <c r="PTW54" s="159"/>
      <c r="PTZ54" s="158"/>
      <c r="PUG54" s="159"/>
      <c r="PUJ54" s="158"/>
      <c r="PUQ54" s="159"/>
      <c r="PUT54" s="158"/>
      <c r="PVA54" s="159"/>
      <c r="PVD54" s="158"/>
      <c r="PVK54" s="159"/>
      <c r="PVN54" s="158"/>
      <c r="PVU54" s="159"/>
      <c r="PVX54" s="158"/>
      <c r="PWE54" s="159"/>
      <c r="PWH54" s="158"/>
      <c r="PWO54" s="159"/>
      <c r="PWR54" s="158"/>
      <c r="PWY54" s="159"/>
      <c r="PXB54" s="158"/>
      <c r="PXI54" s="159"/>
      <c r="PXL54" s="158"/>
      <c r="PXS54" s="159"/>
      <c r="PXV54" s="158"/>
      <c r="PYC54" s="159"/>
      <c r="PYF54" s="158"/>
      <c r="PYM54" s="159"/>
      <c r="PYP54" s="158"/>
      <c r="PYW54" s="159"/>
      <c r="PYZ54" s="158"/>
      <c r="PZG54" s="159"/>
      <c r="PZJ54" s="158"/>
      <c r="PZQ54" s="159"/>
      <c r="PZT54" s="158"/>
      <c r="QAA54" s="159"/>
      <c r="QAD54" s="158"/>
      <c r="QAK54" s="159"/>
      <c r="QAN54" s="158"/>
      <c r="QAU54" s="159"/>
      <c r="QAX54" s="158"/>
      <c r="QBE54" s="159"/>
      <c r="QBH54" s="158"/>
      <c r="QBO54" s="159"/>
      <c r="QBR54" s="158"/>
      <c r="QBY54" s="159"/>
      <c r="QCB54" s="158"/>
      <c r="QCI54" s="159"/>
      <c r="QCL54" s="158"/>
      <c r="QCS54" s="159"/>
      <c r="QCV54" s="158"/>
      <c r="QDC54" s="159"/>
      <c r="QDF54" s="158"/>
      <c r="QDM54" s="159"/>
      <c r="QDP54" s="158"/>
      <c r="QDW54" s="159"/>
      <c r="QDZ54" s="158"/>
      <c r="QEG54" s="159"/>
      <c r="QEJ54" s="158"/>
      <c r="QEQ54" s="159"/>
      <c r="QET54" s="158"/>
      <c r="QFA54" s="159"/>
      <c r="QFD54" s="158"/>
      <c r="QFK54" s="159"/>
      <c r="QFN54" s="158"/>
      <c r="QFU54" s="159"/>
      <c r="QFX54" s="158"/>
      <c r="QGE54" s="159"/>
      <c r="QGH54" s="158"/>
      <c r="QGO54" s="159"/>
      <c r="QGR54" s="158"/>
      <c r="QGY54" s="159"/>
      <c r="QHB54" s="158"/>
      <c r="QHI54" s="159"/>
      <c r="QHL54" s="158"/>
      <c r="QHS54" s="159"/>
      <c r="QHV54" s="158"/>
      <c r="QIC54" s="159"/>
      <c r="QIF54" s="158"/>
      <c r="QIM54" s="159"/>
      <c r="QIP54" s="158"/>
      <c r="QIW54" s="159"/>
      <c r="QIZ54" s="158"/>
      <c r="QJG54" s="159"/>
      <c r="QJJ54" s="158"/>
      <c r="QJQ54" s="159"/>
      <c r="QJT54" s="158"/>
      <c r="QKA54" s="159"/>
      <c r="QKD54" s="158"/>
      <c r="QKK54" s="159"/>
      <c r="QKN54" s="158"/>
      <c r="QKU54" s="159"/>
      <c r="QKX54" s="158"/>
      <c r="QLE54" s="159"/>
      <c r="QLH54" s="158"/>
      <c r="QLO54" s="159"/>
      <c r="QLR54" s="158"/>
      <c r="QLY54" s="159"/>
      <c r="QMB54" s="158"/>
      <c r="QMI54" s="159"/>
      <c r="QML54" s="158"/>
      <c r="QMS54" s="159"/>
      <c r="QMV54" s="158"/>
      <c r="QNC54" s="159"/>
      <c r="QNF54" s="158"/>
      <c r="QNM54" s="159"/>
      <c r="QNP54" s="158"/>
      <c r="QNW54" s="159"/>
      <c r="QNZ54" s="158"/>
      <c r="QOG54" s="159"/>
      <c r="QOJ54" s="158"/>
      <c r="QOQ54" s="159"/>
      <c r="QOT54" s="158"/>
      <c r="QPA54" s="159"/>
      <c r="QPD54" s="158"/>
      <c r="QPK54" s="159"/>
      <c r="QPN54" s="158"/>
      <c r="QPU54" s="159"/>
      <c r="QPX54" s="158"/>
      <c r="QQE54" s="159"/>
      <c r="QQH54" s="158"/>
      <c r="QQO54" s="159"/>
      <c r="QQR54" s="158"/>
      <c r="QQY54" s="159"/>
      <c r="QRB54" s="158"/>
      <c r="QRI54" s="159"/>
      <c r="QRL54" s="158"/>
      <c r="QRS54" s="159"/>
      <c r="QRV54" s="158"/>
      <c r="QSC54" s="159"/>
      <c r="QSF54" s="158"/>
      <c r="QSM54" s="159"/>
      <c r="QSP54" s="158"/>
      <c r="QSW54" s="159"/>
      <c r="QSZ54" s="158"/>
      <c r="QTG54" s="159"/>
      <c r="QTJ54" s="158"/>
      <c r="QTQ54" s="159"/>
      <c r="QTT54" s="158"/>
      <c r="QUA54" s="159"/>
      <c r="QUD54" s="158"/>
      <c r="QUK54" s="159"/>
      <c r="QUN54" s="158"/>
      <c r="QUU54" s="159"/>
      <c r="QUX54" s="158"/>
      <c r="QVE54" s="159"/>
      <c r="QVH54" s="158"/>
      <c r="QVO54" s="159"/>
      <c r="QVR54" s="158"/>
      <c r="QVY54" s="159"/>
      <c r="QWB54" s="158"/>
      <c r="QWI54" s="159"/>
      <c r="QWL54" s="158"/>
      <c r="QWS54" s="159"/>
      <c r="QWV54" s="158"/>
      <c r="QXC54" s="159"/>
      <c r="QXF54" s="158"/>
      <c r="QXM54" s="159"/>
      <c r="QXP54" s="158"/>
      <c r="QXW54" s="159"/>
      <c r="QXZ54" s="158"/>
      <c r="QYG54" s="159"/>
      <c r="QYJ54" s="158"/>
      <c r="QYQ54" s="159"/>
      <c r="QYT54" s="158"/>
      <c r="QZA54" s="159"/>
      <c r="QZD54" s="158"/>
      <c r="QZK54" s="159"/>
      <c r="QZN54" s="158"/>
      <c r="QZU54" s="159"/>
      <c r="QZX54" s="158"/>
      <c r="RAE54" s="159"/>
      <c r="RAH54" s="158"/>
      <c r="RAO54" s="159"/>
      <c r="RAR54" s="158"/>
      <c r="RAY54" s="159"/>
      <c r="RBB54" s="158"/>
      <c r="RBI54" s="159"/>
      <c r="RBL54" s="158"/>
      <c r="RBS54" s="159"/>
      <c r="RBV54" s="158"/>
      <c r="RCC54" s="159"/>
      <c r="RCF54" s="158"/>
      <c r="RCM54" s="159"/>
      <c r="RCP54" s="158"/>
      <c r="RCW54" s="159"/>
      <c r="RCZ54" s="158"/>
      <c r="RDG54" s="159"/>
      <c r="RDJ54" s="158"/>
      <c r="RDQ54" s="159"/>
      <c r="RDT54" s="158"/>
      <c r="REA54" s="159"/>
      <c r="RED54" s="158"/>
      <c r="REK54" s="159"/>
      <c r="REN54" s="158"/>
      <c r="REU54" s="159"/>
      <c r="REX54" s="158"/>
      <c r="RFE54" s="159"/>
      <c r="RFH54" s="158"/>
      <c r="RFO54" s="159"/>
      <c r="RFR54" s="158"/>
      <c r="RFY54" s="159"/>
      <c r="RGB54" s="158"/>
      <c r="RGI54" s="159"/>
      <c r="RGL54" s="158"/>
      <c r="RGS54" s="159"/>
      <c r="RGV54" s="158"/>
      <c r="RHC54" s="159"/>
      <c r="RHF54" s="158"/>
      <c r="RHM54" s="159"/>
      <c r="RHP54" s="158"/>
      <c r="RHW54" s="159"/>
      <c r="RHZ54" s="158"/>
      <c r="RIG54" s="159"/>
      <c r="RIJ54" s="158"/>
      <c r="RIQ54" s="159"/>
      <c r="RIT54" s="158"/>
      <c r="RJA54" s="159"/>
      <c r="RJD54" s="158"/>
      <c r="RJK54" s="159"/>
      <c r="RJN54" s="158"/>
      <c r="RJU54" s="159"/>
      <c r="RJX54" s="158"/>
      <c r="RKE54" s="159"/>
      <c r="RKH54" s="158"/>
      <c r="RKO54" s="159"/>
      <c r="RKR54" s="158"/>
      <c r="RKY54" s="159"/>
      <c r="RLB54" s="158"/>
      <c r="RLI54" s="159"/>
      <c r="RLL54" s="158"/>
      <c r="RLS54" s="159"/>
      <c r="RLV54" s="158"/>
      <c r="RMC54" s="159"/>
      <c r="RMF54" s="158"/>
      <c r="RMM54" s="159"/>
      <c r="RMP54" s="158"/>
      <c r="RMW54" s="159"/>
      <c r="RMZ54" s="158"/>
      <c r="RNG54" s="159"/>
      <c r="RNJ54" s="158"/>
      <c r="RNQ54" s="159"/>
      <c r="RNT54" s="158"/>
      <c r="ROA54" s="159"/>
      <c r="ROD54" s="158"/>
      <c r="ROK54" s="159"/>
      <c r="RON54" s="158"/>
      <c r="ROU54" s="159"/>
      <c r="ROX54" s="158"/>
      <c r="RPE54" s="159"/>
      <c r="RPH54" s="158"/>
      <c r="RPO54" s="159"/>
      <c r="RPR54" s="158"/>
      <c r="RPY54" s="159"/>
      <c r="RQB54" s="158"/>
      <c r="RQI54" s="159"/>
      <c r="RQL54" s="158"/>
      <c r="RQS54" s="159"/>
      <c r="RQV54" s="158"/>
      <c r="RRC54" s="159"/>
      <c r="RRF54" s="158"/>
      <c r="RRM54" s="159"/>
      <c r="RRP54" s="158"/>
      <c r="RRW54" s="159"/>
      <c r="RRZ54" s="158"/>
      <c r="RSG54" s="159"/>
      <c r="RSJ54" s="158"/>
      <c r="RSQ54" s="159"/>
      <c r="RST54" s="158"/>
      <c r="RTA54" s="159"/>
      <c r="RTD54" s="158"/>
      <c r="RTK54" s="159"/>
      <c r="RTN54" s="158"/>
      <c r="RTU54" s="159"/>
      <c r="RTX54" s="158"/>
      <c r="RUE54" s="159"/>
      <c r="RUH54" s="158"/>
      <c r="RUO54" s="159"/>
      <c r="RUR54" s="158"/>
      <c r="RUY54" s="159"/>
      <c r="RVB54" s="158"/>
      <c r="RVI54" s="159"/>
      <c r="RVL54" s="158"/>
      <c r="RVS54" s="159"/>
      <c r="RVV54" s="158"/>
      <c r="RWC54" s="159"/>
      <c r="RWF54" s="158"/>
      <c r="RWM54" s="159"/>
      <c r="RWP54" s="158"/>
      <c r="RWW54" s="159"/>
      <c r="RWZ54" s="158"/>
      <c r="RXG54" s="159"/>
      <c r="RXJ54" s="158"/>
      <c r="RXQ54" s="159"/>
      <c r="RXT54" s="158"/>
      <c r="RYA54" s="159"/>
      <c r="RYD54" s="158"/>
      <c r="RYK54" s="159"/>
      <c r="RYN54" s="158"/>
      <c r="RYU54" s="159"/>
      <c r="RYX54" s="158"/>
      <c r="RZE54" s="159"/>
      <c r="RZH54" s="158"/>
      <c r="RZO54" s="159"/>
      <c r="RZR54" s="158"/>
      <c r="RZY54" s="159"/>
      <c r="SAB54" s="158"/>
      <c r="SAI54" s="159"/>
      <c r="SAL54" s="158"/>
      <c r="SAS54" s="159"/>
      <c r="SAV54" s="158"/>
      <c r="SBC54" s="159"/>
      <c r="SBF54" s="158"/>
      <c r="SBM54" s="159"/>
      <c r="SBP54" s="158"/>
      <c r="SBW54" s="159"/>
      <c r="SBZ54" s="158"/>
      <c r="SCG54" s="159"/>
      <c r="SCJ54" s="158"/>
      <c r="SCQ54" s="159"/>
      <c r="SCT54" s="158"/>
      <c r="SDA54" s="159"/>
      <c r="SDD54" s="158"/>
      <c r="SDK54" s="159"/>
      <c r="SDN54" s="158"/>
      <c r="SDU54" s="159"/>
      <c r="SDX54" s="158"/>
      <c r="SEE54" s="159"/>
      <c r="SEH54" s="158"/>
      <c r="SEO54" s="159"/>
      <c r="SER54" s="158"/>
      <c r="SEY54" s="159"/>
      <c r="SFB54" s="158"/>
      <c r="SFI54" s="159"/>
      <c r="SFL54" s="158"/>
      <c r="SFS54" s="159"/>
      <c r="SFV54" s="158"/>
      <c r="SGC54" s="159"/>
      <c r="SGF54" s="158"/>
      <c r="SGM54" s="159"/>
      <c r="SGP54" s="158"/>
      <c r="SGW54" s="159"/>
      <c r="SGZ54" s="158"/>
      <c r="SHG54" s="159"/>
      <c r="SHJ54" s="158"/>
      <c r="SHQ54" s="159"/>
      <c r="SHT54" s="158"/>
      <c r="SIA54" s="159"/>
      <c r="SID54" s="158"/>
      <c r="SIK54" s="159"/>
      <c r="SIN54" s="158"/>
      <c r="SIU54" s="159"/>
      <c r="SIX54" s="158"/>
      <c r="SJE54" s="159"/>
      <c r="SJH54" s="158"/>
      <c r="SJO54" s="159"/>
      <c r="SJR54" s="158"/>
      <c r="SJY54" s="159"/>
      <c r="SKB54" s="158"/>
      <c r="SKI54" s="159"/>
      <c r="SKL54" s="158"/>
      <c r="SKS54" s="159"/>
      <c r="SKV54" s="158"/>
      <c r="SLC54" s="159"/>
      <c r="SLF54" s="158"/>
      <c r="SLM54" s="159"/>
      <c r="SLP54" s="158"/>
      <c r="SLW54" s="159"/>
      <c r="SLZ54" s="158"/>
      <c r="SMG54" s="159"/>
      <c r="SMJ54" s="158"/>
      <c r="SMQ54" s="159"/>
      <c r="SMT54" s="158"/>
      <c r="SNA54" s="159"/>
      <c r="SND54" s="158"/>
      <c r="SNK54" s="159"/>
      <c r="SNN54" s="158"/>
      <c r="SNU54" s="159"/>
      <c r="SNX54" s="158"/>
      <c r="SOE54" s="159"/>
      <c r="SOH54" s="158"/>
      <c r="SOO54" s="159"/>
      <c r="SOR54" s="158"/>
      <c r="SOY54" s="159"/>
      <c r="SPB54" s="158"/>
      <c r="SPI54" s="159"/>
      <c r="SPL54" s="158"/>
      <c r="SPS54" s="159"/>
      <c r="SPV54" s="158"/>
      <c r="SQC54" s="159"/>
      <c r="SQF54" s="158"/>
      <c r="SQM54" s="159"/>
      <c r="SQP54" s="158"/>
      <c r="SQW54" s="159"/>
      <c r="SQZ54" s="158"/>
      <c r="SRG54" s="159"/>
      <c r="SRJ54" s="158"/>
      <c r="SRQ54" s="159"/>
      <c r="SRT54" s="158"/>
      <c r="SSA54" s="159"/>
      <c r="SSD54" s="158"/>
      <c r="SSK54" s="159"/>
      <c r="SSN54" s="158"/>
      <c r="SSU54" s="159"/>
      <c r="SSX54" s="158"/>
      <c r="STE54" s="159"/>
      <c r="STH54" s="158"/>
      <c r="STO54" s="159"/>
      <c r="STR54" s="158"/>
      <c r="STY54" s="159"/>
      <c r="SUB54" s="158"/>
      <c r="SUI54" s="159"/>
      <c r="SUL54" s="158"/>
      <c r="SUS54" s="159"/>
      <c r="SUV54" s="158"/>
      <c r="SVC54" s="159"/>
      <c r="SVF54" s="158"/>
      <c r="SVM54" s="159"/>
      <c r="SVP54" s="158"/>
      <c r="SVW54" s="159"/>
      <c r="SVZ54" s="158"/>
      <c r="SWG54" s="159"/>
      <c r="SWJ54" s="158"/>
      <c r="SWQ54" s="159"/>
      <c r="SWT54" s="158"/>
      <c r="SXA54" s="159"/>
      <c r="SXD54" s="158"/>
      <c r="SXK54" s="159"/>
      <c r="SXN54" s="158"/>
      <c r="SXU54" s="159"/>
      <c r="SXX54" s="158"/>
      <c r="SYE54" s="159"/>
      <c r="SYH54" s="158"/>
      <c r="SYO54" s="159"/>
      <c r="SYR54" s="158"/>
      <c r="SYY54" s="159"/>
      <c r="SZB54" s="158"/>
      <c r="SZI54" s="159"/>
      <c r="SZL54" s="158"/>
      <c r="SZS54" s="159"/>
      <c r="SZV54" s="158"/>
      <c r="TAC54" s="159"/>
      <c r="TAF54" s="158"/>
      <c r="TAM54" s="159"/>
      <c r="TAP54" s="158"/>
      <c r="TAW54" s="159"/>
      <c r="TAZ54" s="158"/>
      <c r="TBG54" s="159"/>
      <c r="TBJ54" s="158"/>
      <c r="TBQ54" s="159"/>
      <c r="TBT54" s="158"/>
      <c r="TCA54" s="159"/>
      <c r="TCD54" s="158"/>
      <c r="TCK54" s="159"/>
      <c r="TCN54" s="158"/>
      <c r="TCU54" s="159"/>
      <c r="TCX54" s="158"/>
      <c r="TDE54" s="159"/>
      <c r="TDH54" s="158"/>
      <c r="TDO54" s="159"/>
      <c r="TDR54" s="158"/>
      <c r="TDY54" s="159"/>
      <c r="TEB54" s="158"/>
      <c r="TEI54" s="159"/>
      <c r="TEL54" s="158"/>
      <c r="TES54" s="159"/>
      <c r="TEV54" s="158"/>
      <c r="TFC54" s="159"/>
      <c r="TFF54" s="158"/>
      <c r="TFM54" s="159"/>
      <c r="TFP54" s="158"/>
      <c r="TFW54" s="159"/>
      <c r="TFZ54" s="158"/>
      <c r="TGG54" s="159"/>
      <c r="TGJ54" s="158"/>
      <c r="TGQ54" s="159"/>
      <c r="TGT54" s="158"/>
      <c r="THA54" s="159"/>
      <c r="THD54" s="158"/>
      <c r="THK54" s="159"/>
      <c r="THN54" s="158"/>
      <c r="THU54" s="159"/>
      <c r="THX54" s="158"/>
      <c r="TIE54" s="159"/>
      <c r="TIH54" s="158"/>
      <c r="TIO54" s="159"/>
      <c r="TIR54" s="158"/>
      <c r="TIY54" s="159"/>
      <c r="TJB54" s="158"/>
      <c r="TJI54" s="159"/>
      <c r="TJL54" s="158"/>
      <c r="TJS54" s="159"/>
      <c r="TJV54" s="158"/>
      <c r="TKC54" s="159"/>
      <c r="TKF54" s="158"/>
      <c r="TKM54" s="159"/>
      <c r="TKP54" s="158"/>
      <c r="TKW54" s="159"/>
      <c r="TKZ54" s="158"/>
      <c r="TLG54" s="159"/>
      <c r="TLJ54" s="158"/>
      <c r="TLQ54" s="159"/>
      <c r="TLT54" s="158"/>
      <c r="TMA54" s="159"/>
      <c r="TMD54" s="158"/>
      <c r="TMK54" s="159"/>
      <c r="TMN54" s="158"/>
      <c r="TMU54" s="159"/>
      <c r="TMX54" s="158"/>
      <c r="TNE54" s="159"/>
      <c r="TNH54" s="158"/>
      <c r="TNO54" s="159"/>
      <c r="TNR54" s="158"/>
      <c r="TNY54" s="159"/>
      <c r="TOB54" s="158"/>
      <c r="TOI54" s="159"/>
      <c r="TOL54" s="158"/>
      <c r="TOS54" s="159"/>
      <c r="TOV54" s="158"/>
      <c r="TPC54" s="159"/>
      <c r="TPF54" s="158"/>
      <c r="TPM54" s="159"/>
      <c r="TPP54" s="158"/>
      <c r="TPW54" s="159"/>
      <c r="TPZ54" s="158"/>
      <c r="TQG54" s="159"/>
      <c r="TQJ54" s="158"/>
      <c r="TQQ54" s="159"/>
      <c r="TQT54" s="158"/>
      <c r="TRA54" s="159"/>
      <c r="TRD54" s="158"/>
      <c r="TRK54" s="159"/>
      <c r="TRN54" s="158"/>
      <c r="TRU54" s="159"/>
      <c r="TRX54" s="158"/>
      <c r="TSE54" s="159"/>
      <c r="TSH54" s="158"/>
      <c r="TSO54" s="159"/>
      <c r="TSR54" s="158"/>
      <c r="TSY54" s="159"/>
      <c r="TTB54" s="158"/>
      <c r="TTI54" s="159"/>
      <c r="TTL54" s="158"/>
      <c r="TTS54" s="159"/>
      <c r="TTV54" s="158"/>
      <c r="TUC54" s="159"/>
      <c r="TUF54" s="158"/>
      <c r="TUM54" s="159"/>
      <c r="TUP54" s="158"/>
      <c r="TUW54" s="159"/>
      <c r="TUZ54" s="158"/>
      <c r="TVG54" s="159"/>
      <c r="TVJ54" s="158"/>
      <c r="TVQ54" s="159"/>
      <c r="TVT54" s="158"/>
      <c r="TWA54" s="159"/>
      <c r="TWD54" s="158"/>
      <c r="TWK54" s="159"/>
      <c r="TWN54" s="158"/>
      <c r="TWU54" s="159"/>
      <c r="TWX54" s="158"/>
      <c r="TXE54" s="159"/>
      <c r="TXH54" s="158"/>
      <c r="TXO54" s="159"/>
      <c r="TXR54" s="158"/>
      <c r="TXY54" s="159"/>
      <c r="TYB54" s="158"/>
      <c r="TYI54" s="159"/>
      <c r="TYL54" s="158"/>
      <c r="TYS54" s="159"/>
      <c r="TYV54" s="158"/>
      <c r="TZC54" s="159"/>
      <c r="TZF54" s="158"/>
      <c r="TZM54" s="159"/>
      <c r="TZP54" s="158"/>
      <c r="TZW54" s="159"/>
      <c r="TZZ54" s="158"/>
      <c r="UAG54" s="159"/>
      <c r="UAJ54" s="158"/>
      <c r="UAQ54" s="159"/>
      <c r="UAT54" s="158"/>
      <c r="UBA54" s="159"/>
      <c r="UBD54" s="158"/>
      <c r="UBK54" s="159"/>
      <c r="UBN54" s="158"/>
      <c r="UBU54" s="159"/>
      <c r="UBX54" s="158"/>
      <c r="UCE54" s="159"/>
      <c r="UCH54" s="158"/>
      <c r="UCO54" s="159"/>
      <c r="UCR54" s="158"/>
      <c r="UCY54" s="159"/>
      <c r="UDB54" s="158"/>
      <c r="UDI54" s="159"/>
      <c r="UDL54" s="158"/>
      <c r="UDS54" s="159"/>
      <c r="UDV54" s="158"/>
      <c r="UEC54" s="159"/>
      <c r="UEF54" s="158"/>
      <c r="UEM54" s="159"/>
      <c r="UEP54" s="158"/>
      <c r="UEW54" s="159"/>
      <c r="UEZ54" s="158"/>
      <c r="UFG54" s="159"/>
      <c r="UFJ54" s="158"/>
      <c r="UFQ54" s="159"/>
      <c r="UFT54" s="158"/>
      <c r="UGA54" s="159"/>
      <c r="UGD54" s="158"/>
      <c r="UGK54" s="159"/>
      <c r="UGN54" s="158"/>
      <c r="UGU54" s="159"/>
      <c r="UGX54" s="158"/>
      <c r="UHE54" s="159"/>
      <c r="UHH54" s="158"/>
      <c r="UHO54" s="159"/>
      <c r="UHR54" s="158"/>
      <c r="UHY54" s="159"/>
      <c r="UIB54" s="158"/>
      <c r="UII54" s="159"/>
      <c r="UIL54" s="158"/>
      <c r="UIS54" s="159"/>
      <c r="UIV54" s="158"/>
      <c r="UJC54" s="159"/>
      <c r="UJF54" s="158"/>
      <c r="UJM54" s="159"/>
      <c r="UJP54" s="158"/>
      <c r="UJW54" s="159"/>
      <c r="UJZ54" s="158"/>
      <c r="UKG54" s="159"/>
      <c r="UKJ54" s="158"/>
      <c r="UKQ54" s="159"/>
      <c r="UKT54" s="158"/>
      <c r="ULA54" s="159"/>
      <c r="ULD54" s="158"/>
      <c r="ULK54" s="159"/>
      <c r="ULN54" s="158"/>
      <c r="ULU54" s="159"/>
      <c r="ULX54" s="158"/>
      <c r="UME54" s="159"/>
      <c r="UMH54" s="158"/>
      <c r="UMO54" s="159"/>
      <c r="UMR54" s="158"/>
      <c r="UMY54" s="159"/>
      <c r="UNB54" s="158"/>
      <c r="UNI54" s="159"/>
      <c r="UNL54" s="158"/>
      <c r="UNS54" s="159"/>
      <c r="UNV54" s="158"/>
      <c r="UOC54" s="159"/>
      <c r="UOF54" s="158"/>
      <c r="UOM54" s="159"/>
      <c r="UOP54" s="158"/>
      <c r="UOW54" s="159"/>
      <c r="UOZ54" s="158"/>
      <c r="UPG54" s="159"/>
      <c r="UPJ54" s="158"/>
      <c r="UPQ54" s="159"/>
      <c r="UPT54" s="158"/>
      <c r="UQA54" s="159"/>
      <c r="UQD54" s="158"/>
      <c r="UQK54" s="159"/>
      <c r="UQN54" s="158"/>
      <c r="UQU54" s="159"/>
      <c r="UQX54" s="158"/>
      <c r="URE54" s="159"/>
      <c r="URH54" s="158"/>
      <c r="URO54" s="159"/>
      <c r="URR54" s="158"/>
      <c r="URY54" s="159"/>
      <c r="USB54" s="158"/>
      <c r="USI54" s="159"/>
      <c r="USL54" s="158"/>
      <c r="USS54" s="159"/>
      <c r="USV54" s="158"/>
      <c r="UTC54" s="159"/>
      <c r="UTF54" s="158"/>
      <c r="UTM54" s="159"/>
      <c r="UTP54" s="158"/>
      <c r="UTW54" s="159"/>
      <c r="UTZ54" s="158"/>
      <c r="UUG54" s="159"/>
      <c r="UUJ54" s="158"/>
      <c r="UUQ54" s="159"/>
      <c r="UUT54" s="158"/>
      <c r="UVA54" s="159"/>
      <c r="UVD54" s="158"/>
      <c r="UVK54" s="159"/>
      <c r="UVN54" s="158"/>
      <c r="UVU54" s="159"/>
      <c r="UVX54" s="158"/>
      <c r="UWE54" s="159"/>
      <c r="UWH54" s="158"/>
      <c r="UWO54" s="159"/>
      <c r="UWR54" s="158"/>
      <c r="UWY54" s="159"/>
      <c r="UXB54" s="158"/>
      <c r="UXI54" s="159"/>
      <c r="UXL54" s="158"/>
      <c r="UXS54" s="159"/>
      <c r="UXV54" s="158"/>
      <c r="UYC54" s="159"/>
      <c r="UYF54" s="158"/>
      <c r="UYM54" s="159"/>
      <c r="UYP54" s="158"/>
      <c r="UYW54" s="159"/>
      <c r="UYZ54" s="158"/>
      <c r="UZG54" s="159"/>
      <c r="UZJ54" s="158"/>
      <c r="UZQ54" s="159"/>
      <c r="UZT54" s="158"/>
      <c r="VAA54" s="159"/>
      <c r="VAD54" s="158"/>
      <c r="VAK54" s="159"/>
      <c r="VAN54" s="158"/>
      <c r="VAU54" s="159"/>
      <c r="VAX54" s="158"/>
      <c r="VBE54" s="159"/>
      <c r="VBH54" s="158"/>
      <c r="VBO54" s="159"/>
      <c r="VBR54" s="158"/>
      <c r="VBY54" s="159"/>
      <c r="VCB54" s="158"/>
      <c r="VCI54" s="159"/>
      <c r="VCL54" s="158"/>
      <c r="VCS54" s="159"/>
      <c r="VCV54" s="158"/>
      <c r="VDC54" s="159"/>
      <c r="VDF54" s="158"/>
      <c r="VDM54" s="159"/>
      <c r="VDP54" s="158"/>
      <c r="VDW54" s="159"/>
      <c r="VDZ54" s="158"/>
      <c r="VEG54" s="159"/>
      <c r="VEJ54" s="158"/>
      <c r="VEQ54" s="159"/>
      <c r="VET54" s="158"/>
      <c r="VFA54" s="159"/>
      <c r="VFD54" s="158"/>
      <c r="VFK54" s="159"/>
      <c r="VFN54" s="158"/>
      <c r="VFU54" s="159"/>
      <c r="VFX54" s="158"/>
      <c r="VGE54" s="159"/>
      <c r="VGH54" s="158"/>
      <c r="VGO54" s="159"/>
      <c r="VGR54" s="158"/>
      <c r="VGY54" s="159"/>
      <c r="VHB54" s="158"/>
      <c r="VHI54" s="159"/>
      <c r="VHL54" s="158"/>
      <c r="VHS54" s="159"/>
      <c r="VHV54" s="158"/>
      <c r="VIC54" s="159"/>
      <c r="VIF54" s="158"/>
      <c r="VIM54" s="159"/>
      <c r="VIP54" s="158"/>
      <c r="VIW54" s="159"/>
      <c r="VIZ54" s="158"/>
      <c r="VJG54" s="159"/>
      <c r="VJJ54" s="158"/>
      <c r="VJQ54" s="159"/>
      <c r="VJT54" s="158"/>
      <c r="VKA54" s="159"/>
      <c r="VKD54" s="158"/>
      <c r="VKK54" s="159"/>
      <c r="VKN54" s="158"/>
      <c r="VKU54" s="159"/>
      <c r="VKX54" s="158"/>
      <c r="VLE54" s="159"/>
      <c r="VLH54" s="158"/>
      <c r="VLO54" s="159"/>
      <c r="VLR54" s="158"/>
      <c r="VLY54" s="159"/>
      <c r="VMB54" s="158"/>
      <c r="VMI54" s="159"/>
      <c r="VML54" s="158"/>
      <c r="VMS54" s="159"/>
      <c r="VMV54" s="158"/>
      <c r="VNC54" s="159"/>
      <c r="VNF54" s="158"/>
      <c r="VNM54" s="159"/>
      <c r="VNP54" s="158"/>
      <c r="VNW54" s="159"/>
      <c r="VNZ54" s="158"/>
      <c r="VOG54" s="159"/>
      <c r="VOJ54" s="158"/>
      <c r="VOQ54" s="159"/>
      <c r="VOT54" s="158"/>
      <c r="VPA54" s="159"/>
      <c r="VPD54" s="158"/>
      <c r="VPK54" s="159"/>
      <c r="VPN54" s="158"/>
      <c r="VPU54" s="159"/>
      <c r="VPX54" s="158"/>
      <c r="VQE54" s="159"/>
      <c r="VQH54" s="158"/>
      <c r="VQO54" s="159"/>
      <c r="VQR54" s="158"/>
      <c r="VQY54" s="159"/>
      <c r="VRB54" s="158"/>
      <c r="VRI54" s="159"/>
      <c r="VRL54" s="158"/>
      <c r="VRS54" s="159"/>
      <c r="VRV54" s="158"/>
      <c r="VSC54" s="159"/>
      <c r="VSF54" s="158"/>
      <c r="VSM54" s="159"/>
      <c r="VSP54" s="158"/>
      <c r="VSW54" s="159"/>
      <c r="VSZ54" s="158"/>
      <c r="VTG54" s="159"/>
      <c r="VTJ54" s="158"/>
      <c r="VTQ54" s="159"/>
      <c r="VTT54" s="158"/>
      <c r="VUA54" s="159"/>
      <c r="VUD54" s="158"/>
      <c r="VUK54" s="159"/>
      <c r="VUN54" s="158"/>
      <c r="VUU54" s="159"/>
      <c r="VUX54" s="158"/>
      <c r="VVE54" s="159"/>
      <c r="VVH54" s="158"/>
      <c r="VVO54" s="159"/>
      <c r="VVR54" s="158"/>
      <c r="VVY54" s="159"/>
      <c r="VWB54" s="158"/>
      <c r="VWI54" s="159"/>
      <c r="VWL54" s="158"/>
      <c r="VWS54" s="159"/>
      <c r="VWV54" s="158"/>
      <c r="VXC54" s="159"/>
      <c r="VXF54" s="158"/>
      <c r="VXM54" s="159"/>
      <c r="VXP54" s="158"/>
      <c r="VXW54" s="159"/>
      <c r="VXZ54" s="158"/>
      <c r="VYG54" s="159"/>
      <c r="VYJ54" s="158"/>
      <c r="VYQ54" s="159"/>
      <c r="VYT54" s="158"/>
      <c r="VZA54" s="159"/>
      <c r="VZD54" s="158"/>
      <c r="VZK54" s="159"/>
      <c r="VZN54" s="158"/>
      <c r="VZU54" s="159"/>
      <c r="VZX54" s="158"/>
      <c r="WAE54" s="159"/>
      <c r="WAH54" s="158"/>
      <c r="WAO54" s="159"/>
      <c r="WAR54" s="158"/>
      <c r="WAY54" s="159"/>
      <c r="WBB54" s="158"/>
      <c r="WBI54" s="159"/>
      <c r="WBL54" s="158"/>
      <c r="WBS54" s="159"/>
      <c r="WBV54" s="158"/>
      <c r="WCC54" s="159"/>
      <c r="WCF54" s="158"/>
      <c r="WCM54" s="159"/>
      <c r="WCP54" s="158"/>
      <c r="WCW54" s="159"/>
      <c r="WCZ54" s="158"/>
      <c r="WDG54" s="159"/>
      <c r="WDJ54" s="158"/>
      <c r="WDQ54" s="159"/>
      <c r="WDT54" s="158"/>
      <c r="WEA54" s="159"/>
      <c r="WED54" s="158"/>
      <c r="WEK54" s="159"/>
      <c r="WEN54" s="158"/>
      <c r="WEU54" s="159"/>
      <c r="WEX54" s="158"/>
      <c r="WFE54" s="159"/>
      <c r="WFH54" s="158"/>
      <c r="WFO54" s="159"/>
      <c r="WFR54" s="158"/>
      <c r="WFY54" s="159"/>
      <c r="WGB54" s="158"/>
      <c r="WGI54" s="159"/>
      <c r="WGL54" s="158"/>
      <c r="WGS54" s="159"/>
      <c r="WGV54" s="158"/>
      <c r="WHC54" s="159"/>
      <c r="WHF54" s="158"/>
      <c r="WHM54" s="159"/>
      <c r="WHP54" s="158"/>
      <c r="WHW54" s="159"/>
      <c r="WHZ54" s="158"/>
      <c r="WIG54" s="159"/>
      <c r="WIJ54" s="158"/>
      <c r="WIQ54" s="159"/>
      <c r="WIT54" s="158"/>
      <c r="WJA54" s="159"/>
      <c r="WJD54" s="158"/>
      <c r="WJK54" s="159"/>
      <c r="WJN54" s="158"/>
      <c r="WJU54" s="159"/>
      <c r="WJX54" s="158"/>
      <c r="WKE54" s="159"/>
      <c r="WKH54" s="158"/>
      <c r="WKO54" s="159"/>
      <c r="WKR54" s="158"/>
      <c r="WKY54" s="159"/>
      <c r="WLB54" s="158"/>
      <c r="WLI54" s="159"/>
      <c r="WLL54" s="158"/>
      <c r="WLS54" s="159"/>
      <c r="WLV54" s="158"/>
      <c r="WMC54" s="159"/>
      <c r="WMF54" s="158"/>
      <c r="WMM54" s="159"/>
      <c r="WMP54" s="158"/>
      <c r="WMW54" s="159"/>
      <c r="WMZ54" s="158"/>
      <c r="WNG54" s="159"/>
      <c r="WNJ54" s="158"/>
      <c r="WNQ54" s="159"/>
      <c r="WNT54" s="158"/>
      <c r="WOA54" s="159"/>
      <c r="WOD54" s="158"/>
      <c r="WOK54" s="159"/>
      <c r="WON54" s="158"/>
      <c r="WOU54" s="159"/>
      <c r="WOX54" s="158"/>
      <c r="WPE54" s="159"/>
      <c r="WPH54" s="158"/>
      <c r="WPO54" s="159"/>
      <c r="WPR54" s="158"/>
      <c r="WPY54" s="159"/>
      <c r="WQB54" s="158"/>
      <c r="WQI54" s="159"/>
      <c r="WQL54" s="158"/>
      <c r="WQS54" s="159"/>
      <c r="WQV54" s="158"/>
      <c r="WRC54" s="159"/>
      <c r="WRF54" s="158"/>
      <c r="WRM54" s="159"/>
      <c r="WRP54" s="158"/>
      <c r="WRW54" s="159"/>
      <c r="WRZ54" s="158"/>
      <c r="WSG54" s="159"/>
      <c r="WSJ54" s="158"/>
      <c r="WSQ54" s="159"/>
      <c r="WST54" s="158"/>
      <c r="WTA54" s="159"/>
      <c r="WTD54" s="158"/>
      <c r="WTK54" s="159"/>
      <c r="WTN54" s="158"/>
      <c r="WTU54" s="159"/>
      <c r="WTX54" s="158"/>
      <c r="WUE54" s="159"/>
      <c r="WUH54" s="158"/>
      <c r="WUO54" s="159"/>
      <c r="WUR54" s="158"/>
      <c r="WUY54" s="159"/>
      <c r="WVB54" s="158"/>
      <c r="WVI54" s="159"/>
      <c r="WVL54" s="158"/>
      <c r="WVS54" s="159"/>
      <c r="WVV54" s="158"/>
      <c r="WWC54" s="159"/>
      <c r="WWF54" s="158"/>
      <c r="WWM54" s="159"/>
      <c r="WWP54" s="158"/>
      <c r="WWW54" s="159"/>
      <c r="WWZ54" s="158"/>
      <c r="WXG54" s="159"/>
      <c r="WXJ54" s="158"/>
      <c r="WXQ54" s="159"/>
      <c r="WXT54" s="158"/>
      <c r="WYA54" s="159"/>
      <c r="WYD54" s="158"/>
      <c r="WYK54" s="159"/>
      <c r="WYN54" s="158"/>
      <c r="WYU54" s="159"/>
      <c r="WYX54" s="158"/>
      <c r="WZE54" s="159"/>
      <c r="WZH54" s="158"/>
      <c r="WZO54" s="159"/>
      <c r="WZR54" s="158"/>
      <c r="WZY54" s="159"/>
      <c r="XAB54" s="158"/>
      <c r="XAI54" s="159"/>
      <c r="XAL54" s="158"/>
      <c r="XAS54" s="159"/>
      <c r="XAV54" s="158"/>
      <c r="XBC54" s="159"/>
      <c r="XBF54" s="158"/>
      <c r="XBM54" s="159"/>
      <c r="XBP54" s="158"/>
      <c r="XBW54" s="159"/>
      <c r="XBZ54" s="158"/>
      <c r="XCG54" s="159"/>
      <c r="XCJ54" s="158"/>
      <c r="XCQ54" s="159"/>
      <c r="XCT54" s="158"/>
      <c r="XDA54" s="159"/>
      <c r="XDD54" s="158"/>
      <c r="XDK54" s="159"/>
      <c r="XDN54" s="158"/>
      <c r="XDU54" s="159"/>
      <c r="XDX54" s="158"/>
      <c r="XEE54" s="159"/>
      <c r="XEH54" s="158"/>
      <c r="XEO54" s="159"/>
      <c r="XER54" s="158"/>
    </row>
    <row r="55" spans="1:1022 1029:2042 2049:3072 3079:4092 4099:5119 5122:6142 6149:7162 7169:8192 8199:9212 9219:10239 10242:11262 11269:12282 12289:13312 13319:14332 14339:15359 15362:16372" ht="15" x14ac:dyDescent="0.25">
      <c r="B55" s="153" t="s">
        <v>102</v>
      </c>
      <c r="C55" s="153">
        <v>6</v>
      </c>
      <c r="D55" s="153" t="s">
        <v>173</v>
      </c>
      <c r="E55" s="153" t="s">
        <v>175</v>
      </c>
      <c r="F55" s="161">
        <v>170000</v>
      </c>
      <c r="G55" s="161">
        <f t="shared" si="2"/>
        <v>1020000</v>
      </c>
      <c r="H55" s="161" t="s">
        <v>143</v>
      </c>
      <c r="J55"/>
    </row>
    <row r="56" spans="1:1022 1029:2042 2049:3072 3079:4092 4099:5119 5122:6142 6149:7162 7169:8192 8199:9212 9219:10239 10242:11262 11269:12282 12289:13312 13319:14332 14339:15359 15362:16372" ht="15" x14ac:dyDescent="0.25">
      <c r="B56" s="153" t="s">
        <v>103</v>
      </c>
      <c r="C56" s="153">
        <v>4</v>
      </c>
      <c r="D56" s="153" t="s">
        <v>173</v>
      </c>
      <c r="E56" s="153" t="s">
        <v>175</v>
      </c>
      <c r="F56" s="161">
        <v>100000</v>
      </c>
      <c r="G56" s="161">
        <f t="shared" si="2"/>
        <v>400000</v>
      </c>
      <c r="H56" s="161" t="s">
        <v>143</v>
      </c>
      <c r="J56"/>
    </row>
    <row r="57" spans="1:1022 1029:2042 2049:3072 3079:4092 4099:5119 5122:6142 6149:7162 7169:8192 8199:9212 9219:10239 10242:11262 11269:12282 12289:13312 13319:14332 14339:15359 15362:16372" ht="15" x14ac:dyDescent="0.25">
      <c r="B57" s="153" t="s">
        <v>186</v>
      </c>
      <c r="C57" s="153">
        <v>2</v>
      </c>
      <c r="D57" s="153" t="s">
        <v>173</v>
      </c>
      <c r="E57" s="153" t="s">
        <v>175</v>
      </c>
      <c r="F57" s="161">
        <v>10000</v>
      </c>
      <c r="G57" s="161">
        <f t="shared" si="2"/>
        <v>20000</v>
      </c>
      <c r="H57" s="161" t="s">
        <v>143</v>
      </c>
      <c r="J57"/>
    </row>
    <row r="58" spans="1:1022 1029:2042 2049:3072 3079:4092 4099:5119 5122:6142 6149:7162 7169:8192 8199:9212 9219:10239 10242:11262 11269:12282 12289:13312 13319:14332 14339:15359 15362:16372" ht="15" x14ac:dyDescent="0.25">
      <c r="B58" s="153" t="s">
        <v>106</v>
      </c>
      <c r="C58" s="153">
        <v>1</v>
      </c>
      <c r="D58" s="153" t="s">
        <v>183</v>
      </c>
      <c r="E58" s="153" t="s">
        <v>106</v>
      </c>
      <c r="F58" s="161">
        <v>500000</v>
      </c>
      <c r="G58" s="161">
        <f t="shared" si="2"/>
        <v>500000</v>
      </c>
      <c r="H58" s="161" t="s">
        <v>143</v>
      </c>
      <c r="J58"/>
    </row>
    <row r="59" spans="1:1022 1029:2042 2049:3072 3079:4092 4099:5119 5122:6142 6149:7162 7169:8192 8199:9212 9219:10239 10242:11262 11269:12282 12289:13312 13319:14332 14339:15359 15362:16372" ht="15" x14ac:dyDescent="0.25">
      <c r="B59" s="153" t="s">
        <v>55</v>
      </c>
      <c r="C59" s="153">
        <v>1</v>
      </c>
      <c r="D59" s="153" t="s">
        <v>171</v>
      </c>
      <c r="E59" s="153" t="s">
        <v>55</v>
      </c>
      <c r="F59" s="161">
        <v>50000</v>
      </c>
      <c r="G59" s="161">
        <f t="shared" si="2"/>
        <v>50000</v>
      </c>
      <c r="H59" s="161" t="s">
        <v>143</v>
      </c>
      <c r="J59"/>
    </row>
    <row r="60" spans="1:1022 1029:2042 2049:3072 3079:4092 4099:5119 5122:6142 6149:7162 7169:8192 8199:9212 9219:10239 10242:11262 11269:12282 12289:13312 13319:14332 14339:15359 15362:16372" ht="15" x14ac:dyDescent="0.25">
      <c r="A60" s="162" t="s">
        <v>107</v>
      </c>
      <c r="B60" s="162"/>
      <c r="C60" s="162"/>
      <c r="D60" s="162"/>
      <c r="E60" s="162"/>
      <c r="F60" s="162"/>
      <c r="G60" s="162">
        <f>SUM(G61:G73)</f>
        <v>1357000</v>
      </c>
      <c r="H60" s="162"/>
      <c r="J60"/>
      <c r="L60" s="158"/>
      <c r="S60" s="159"/>
      <c r="V60" s="158"/>
      <c r="AC60" s="159"/>
      <c r="AF60" s="158"/>
      <c r="AM60" s="159"/>
      <c r="AP60" s="158"/>
      <c r="AW60" s="159"/>
      <c r="AZ60" s="158"/>
      <c r="BG60" s="159"/>
      <c r="BJ60" s="158"/>
      <c r="BQ60" s="159"/>
      <c r="BT60" s="158"/>
      <c r="CA60" s="159"/>
      <c r="CD60" s="158"/>
      <c r="CK60" s="159"/>
      <c r="CN60" s="158"/>
      <c r="CU60" s="159"/>
      <c r="CX60" s="158"/>
      <c r="DE60" s="159"/>
      <c r="DH60" s="158"/>
      <c r="DO60" s="159"/>
      <c r="DR60" s="158"/>
      <c r="DY60" s="159"/>
      <c r="EB60" s="158"/>
      <c r="EI60" s="159"/>
      <c r="EL60" s="158"/>
      <c r="ES60" s="159"/>
      <c r="EV60" s="158"/>
      <c r="FC60" s="159"/>
      <c r="FF60" s="158"/>
      <c r="FM60" s="159"/>
      <c r="FP60" s="158"/>
      <c r="FW60" s="159"/>
      <c r="FZ60" s="158"/>
      <c r="GG60" s="159"/>
      <c r="GJ60" s="158"/>
      <c r="GQ60" s="159"/>
      <c r="GT60" s="158"/>
      <c r="HA60" s="159"/>
      <c r="HD60" s="158"/>
      <c r="HK60" s="159"/>
      <c r="HN60" s="158"/>
      <c r="HU60" s="159"/>
      <c r="HX60" s="158"/>
      <c r="IE60" s="159"/>
      <c r="IH60" s="158"/>
      <c r="IO60" s="159"/>
      <c r="IR60" s="158"/>
      <c r="IY60" s="159"/>
      <c r="JB60" s="158"/>
      <c r="JI60" s="159"/>
      <c r="JL60" s="158"/>
      <c r="JS60" s="159"/>
      <c r="JV60" s="158"/>
      <c r="KC60" s="159"/>
      <c r="KF60" s="158"/>
      <c r="KM60" s="159"/>
      <c r="KP60" s="158"/>
      <c r="KW60" s="159"/>
      <c r="KZ60" s="158"/>
      <c r="LG60" s="159"/>
      <c r="LJ60" s="158"/>
      <c r="LQ60" s="159"/>
      <c r="LT60" s="158"/>
      <c r="MA60" s="159"/>
      <c r="MD60" s="158"/>
      <c r="MK60" s="159"/>
      <c r="MN60" s="158"/>
      <c r="MU60" s="159"/>
      <c r="MX60" s="158"/>
      <c r="NE60" s="159"/>
      <c r="NH60" s="158"/>
      <c r="NO60" s="159"/>
      <c r="NR60" s="158"/>
      <c r="NY60" s="159"/>
      <c r="OB60" s="158"/>
      <c r="OI60" s="159"/>
      <c r="OL60" s="158"/>
      <c r="OS60" s="159"/>
      <c r="OV60" s="158"/>
      <c r="PC60" s="159"/>
      <c r="PF60" s="158"/>
      <c r="PM60" s="159"/>
      <c r="PP60" s="158"/>
      <c r="PW60" s="159"/>
      <c r="PZ60" s="158"/>
      <c r="QG60" s="159"/>
      <c r="QJ60" s="158"/>
      <c r="QQ60" s="159"/>
      <c r="QT60" s="158"/>
      <c r="RA60" s="159"/>
      <c r="RD60" s="158"/>
      <c r="RK60" s="159"/>
      <c r="RN60" s="158"/>
      <c r="RU60" s="159"/>
      <c r="RX60" s="158"/>
      <c r="SE60" s="159"/>
      <c r="SH60" s="158"/>
      <c r="SO60" s="159"/>
      <c r="SR60" s="158"/>
      <c r="SY60" s="159"/>
      <c r="TB60" s="158"/>
      <c r="TI60" s="159"/>
      <c r="TL60" s="158"/>
      <c r="TS60" s="159"/>
      <c r="TV60" s="158"/>
      <c r="UC60" s="159"/>
      <c r="UF60" s="158"/>
      <c r="UM60" s="159"/>
      <c r="UP60" s="158"/>
      <c r="UW60" s="159"/>
      <c r="UZ60" s="158"/>
      <c r="VG60" s="159"/>
      <c r="VJ60" s="158"/>
      <c r="VQ60" s="159"/>
      <c r="VT60" s="158"/>
      <c r="WA60" s="159"/>
      <c r="WD60" s="158"/>
      <c r="WK60" s="159"/>
      <c r="WN60" s="158"/>
      <c r="WU60" s="159"/>
      <c r="WX60" s="158"/>
      <c r="XE60" s="159"/>
      <c r="XH60" s="158"/>
      <c r="XO60" s="159"/>
      <c r="XR60" s="158"/>
      <c r="XY60" s="159"/>
      <c r="YB60" s="158"/>
      <c r="YI60" s="159"/>
      <c r="YL60" s="158"/>
      <c r="YS60" s="159"/>
      <c r="YV60" s="158"/>
      <c r="ZC60" s="159"/>
      <c r="ZF60" s="158"/>
      <c r="ZM60" s="159"/>
      <c r="ZP60" s="158"/>
      <c r="ZW60" s="159"/>
      <c r="ZZ60" s="158"/>
      <c r="AAG60" s="159"/>
      <c r="AAJ60" s="158"/>
      <c r="AAQ60" s="159"/>
      <c r="AAT60" s="158"/>
      <c r="ABA60" s="159"/>
      <c r="ABD60" s="158"/>
      <c r="ABK60" s="159"/>
      <c r="ABN60" s="158"/>
      <c r="ABU60" s="159"/>
      <c r="ABX60" s="158"/>
      <c r="ACE60" s="159"/>
      <c r="ACH60" s="158"/>
      <c r="ACO60" s="159"/>
      <c r="ACR60" s="158"/>
      <c r="ACY60" s="159"/>
      <c r="ADB60" s="158"/>
      <c r="ADI60" s="159"/>
      <c r="ADL60" s="158"/>
      <c r="ADS60" s="159"/>
      <c r="ADV60" s="158"/>
      <c r="AEC60" s="159"/>
      <c r="AEF60" s="158"/>
      <c r="AEM60" s="159"/>
      <c r="AEP60" s="158"/>
      <c r="AEW60" s="159"/>
      <c r="AEZ60" s="158"/>
      <c r="AFG60" s="159"/>
      <c r="AFJ60" s="158"/>
      <c r="AFQ60" s="159"/>
      <c r="AFT60" s="158"/>
      <c r="AGA60" s="159"/>
      <c r="AGD60" s="158"/>
      <c r="AGK60" s="159"/>
      <c r="AGN60" s="158"/>
      <c r="AGU60" s="159"/>
      <c r="AGX60" s="158"/>
      <c r="AHE60" s="159"/>
      <c r="AHH60" s="158"/>
      <c r="AHO60" s="159"/>
      <c r="AHR60" s="158"/>
      <c r="AHY60" s="159"/>
      <c r="AIB60" s="158"/>
      <c r="AII60" s="159"/>
      <c r="AIL60" s="158"/>
      <c r="AIS60" s="159"/>
      <c r="AIV60" s="158"/>
      <c r="AJC60" s="159"/>
      <c r="AJF60" s="158"/>
      <c r="AJM60" s="159"/>
      <c r="AJP60" s="158"/>
      <c r="AJW60" s="159"/>
      <c r="AJZ60" s="158"/>
      <c r="AKG60" s="159"/>
      <c r="AKJ60" s="158"/>
      <c r="AKQ60" s="159"/>
      <c r="AKT60" s="158"/>
      <c r="ALA60" s="159"/>
      <c r="ALD60" s="158"/>
      <c r="ALK60" s="159"/>
      <c r="ALN60" s="158"/>
      <c r="ALU60" s="159"/>
      <c r="ALX60" s="158"/>
      <c r="AME60" s="159"/>
      <c r="AMH60" s="158"/>
      <c r="AMO60" s="159"/>
      <c r="AMR60" s="158"/>
      <c r="AMY60" s="159"/>
      <c r="ANB60" s="158"/>
      <c r="ANI60" s="159"/>
      <c r="ANL60" s="158"/>
      <c r="ANS60" s="159"/>
      <c r="ANV60" s="158"/>
      <c r="AOC60" s="159"/>
      <c r="AOF60" s="158"/>
      <c r="AOM60" s="159"/>
      <c r="AOP60" s="158"/>
      <c r="AOW60" s="159"/>
      <c r="AOZ60" s="158"/>
      <c r="APG60" s="159"/>
      <c r="APJ60" s="158"/>
      <c r="APQ60" s="159"/>
      <c r="APT60" s="158"/>
      <c r="AQA60" s="159"/>
      <c r="AQD60" s="158"/>
      <c r="AQK60" s="159"/>
      <c r="AQN60" s="158"/>
      <c r="AQU60" s="159"/>
      <c r="AQX60" s="158"/>
      <c r="ARE60" s="159"/>
      <c r="ARH60" s="158"/>
      <c r="ARO60" s="159"/>
      <c r="ARR60" s="158"/>
      <c r="ARY60" s="159"/>
      <c r="ASB60" s="158"/>
      <c r="ASI60" s="159"/>
      <c r="ASL60" s="158"/>
      <c r="ASS60" s="159"/>
      <c r="ASV60" s="158"/>
      <c r="ATC60" s="159"/>
      <c r="ATF60" s="158"/>
      <c r="ATM60" s="159"/>
      <c r="ATP60" s="158"/>
      <c r="ATW60" s="159"/>
      <c r="ATZ60" s="158"/>
      <c r="AUG60" s="159"/>
      <c r="AUJ60" s="158"/>
      <c r="AUQ60" s="159"/>
      <c r="AUT60" s="158"/>
      <c r="AVA60" s="159"/>
      <c r="AVD60" s="158"/>
      <c r="AVK60" s="159"/>
      <c r="AVN60" s="158"/>
      <c r="AVU60" s="159"/>
      <c r="AVX60" s="158"/>
      <c r="AWE60" s="159"/>
      <c r="AWH60" s="158"/>
      <c r="AWO60" s="159"/>
      <c r="AWR60" s="158"/>
      <c r="AWY60" s="159"/>
      <c r="AXB60" s="158"/>
      <c r="AXI60" s="159"/>
      <c r="AXL60" s="158"/>
      <c r="AXS60" s="159"/>
      <c r="AXV60" s="158"/>
      <c r="AYC60" s="159"/>
      <c r="AYF60" s="158"/>
      <c r="AYM60" s="159"/>
      <c r="AYP60" s="158"/>
      <c r="AYW60" s="159"/>
      <c r="AYZ60" s="158"/>
      <c r="AZG60" s="159"/>
      <c r="AZJ60" s="158"/>
      <c r="AZQ60" s="159"/>
      <c r="AZT60" s="158"/>
      <c r="BAA60" s="159"/>
      <c r="BAD60" s="158"/>
      <c r="BAK60" s="159"/>
      <c r="BAN60" s="158"/>
      <c r="BAU60" s="159"/>
      <c r="BAX60" s="158"/>
      <c r="BBE60" s="159"/>
      <c r="BBH60" s="158"/>
      <c r="BBO60" s="159"/>
      <c r="BBR60" s="158"/>
      <c r="BBY60" s="159"/>
      <c r="BCB60" s="158"/>
      <c r="BCI60" s="159"/>
      <c r="BCL60" s="158"/>
      <c r="BCS60" s="159"/>
      <c r="BCV60" s="158"/>
      <c r="BDC60" s="159"/>
      <c r="BDF60" s="158"/>
      <c r="BDM60" s="159"/>
      <c r="BDP60" s="158"/>
      <c r="BDW60" s="159"/>
      <c r="BDZ60" s="158"/>
      <c r="BEG60" s="159"/>
      <c r="BEJ60" s="158"/>
      <c r="BEQ60" s="159"/>
      <c r="BET60" s="158"/>
      <c r="BFA60" s="159"/>
      <c r="BFD60" s="158"/>
      <c r="BFK60" s="159"/>
      <c r="BFN60" s="158"/>
      <c r="BFU60" s="159"/>
      <c r="BFX60" s="158"/>
      <c r="BGE60" s="159"/>
      <c r="BGH60" s="158"/>
      <c r="BGO60" s="159"/>
      <c r="BGR60" s="158"/>
      <c r="BGY60" s="159"/>
      <c r="BHB60" s="158"/>
      <c r="BHI60" s="159"/>
      <c r="BHL60" s="158"/>
      <c r="BHS60" s="159"/>
      <c r="BHV60" s="158"/>
      <c r="BIC60" s="159"/>
      <c r="BIF60" s="158"/>
      <c r="BIM60" s="159"/>
      <c r="BIP60" s="158"/>
      <c r="BIW60" s="159"/>
      <c r="BIZ60" s="158"/>
      <c r="BJG60" s="159"/>
      <c r="BJJ60" s="158"/>
      <c r="BJQ60" s="159"/>
      <c r="BJT60" s="158"/>
      <c r="BKA60" s="159"/>
      <c r="BKD60" s="158"/>
      <c r="BKK60" s="159"/>
      <c r="BKN60" s="158"/>
      <c r="BKU60" s="159"/>
      <c r="BKX60" s="158"/>
      <c r="BLE60" s="159"/>
      <c r="BLH60" s="158"/>
      <c r="BLO60" s="159"/>
      <c r="BLR60" s="158"/>
      <c r="BLY60" s="159"/>
      <c r="BMB60" s="158"/>
      <c r="BMI60" s="159"/>
      <c r="BML60" s="158"/>
      <c r="BMS60" s="159"/>
      <c r="BMV60" s="158"/>
      <c r="BNC60" s="159"/>
      <c r="BNF60" s="158"/>
      <c r="BNM60" s="159"/>
      <c r="BNP60" s="158"/>
      <c r="BNW60" s="159"/>
      <c r="BNZ60" s="158"/>
      <c r="BOG60" s="159"/>
      <c r="BOJ60" s="158"/>
      <c r="BOQ60" s="159"/>
      <c r="BOT60" s="158"/>
      <c r="BPA60" s="159"/>
      <c r="BPD60" s="158"/>
      <c r="BPK60" s="159"/>
      <c r="BPN60" s="158"/>
      <c r="BPU60" s="159"/>
      <c r="BPX60" s="158"/>
      <c r="BQE60" s="159"/>
      <c r="BQH60" s="158"/>
      <c r="BQO60" s="159"/>
      <c r="BQR60" s="158"/>
      <c r="BQY60" s="159"/>
      <c r="BRB60" s="158"/>
      <c r="BRI60" s="159"/>
      <c r="BRL60" s="158"/>
      <c r="BRS60" s="159"/>
      <c r="BRV60" s="158"/>
      <c r="BSC60" s="159"/>
      <c r="BSF60" s="158"/>
      <c r="BSM60" s="159"/>
      <c r="BSP60" s="158"/>
      <c r="BSW60" s="159"/>
      <c r="BSZ60" s="158"/>
      <c r="BTG60" s="159"/>
      <c r="BTJ60" s="158"/>
      <c r="BTQ60" s="159"/>
      <c r="BTT60" s="158"/>
      <c r="BUA60" s="159"/>
      <c r="BUD60" s="158"/>
      <c r="BUK60" s="159"/>
      <c r="BUN60" s="158"/>
      <c r="BUU60" s="159"/>
      <c r="BUX60" s="158"/>
      <c r="BVE60" s="159"/>
      <c r="BVH60" s="158"/>
      <c r="BVO60" s="159"/>
      <c r="BVR60" s="158"/>
      <c r="BVY60" s="159"/>
      <c r="BWB60" s="158"/>
      <c r="BWI60" s="159"/>
      <c r="BWL60" s="158"/>
      <c r="BWS60" s="159"/>
      <c r="BWV60" s="158"/>
      <c r="BXC60" s="159"/>
      <c r="BXF60" s="158"/>
      <c r="BXM60" s="159"/>
      <c r="BXP60" s="158"/>
      <c r="BXW60" s="159"/>
      <c r="BXZ60" s="158"/>
      <c r="BYG60" s="159"/>
      <c r="BYJ60" s="158"/>
      <c r="BYQ60" s="159"/>
      <c r="BYT60" s="158"/>
      <c r="BZA60" s="159"/>
      <c r="BZD60" s="158"/>
      <c r="BZK60" s="159"/>
      <c r="BZN60" s="158"/>
      <c r="BZU60" s="159"/>
      <c r="BZX60" s="158"/>
      <c r="CAE60" s="159"/>
      <c r="CAH60" s="158"/>
      <c r="CAO60" s="159"/>
      <c r="CAR60" s="158"/>
      <c r="CAY60" s="159"/>
      <c r="CBB60" s="158"/>
      <c r="CBI60" s="159"/>
      <c r="CBL60" s="158"/>
      <c r="CBS60" s="159"/>
      <c r="CBV60" s="158"/>
      <c r="CCC60" s="159"/>
      <c r="CCF60" s="158"/>
      <c r="CCM60" s="159"/>
      <c r="CCP60" s="158"/>
      <c r="CCW60" s="159"/>
      <c r="CCZ60" s="158"/>
      <c r="CDG60" s="159"/>
      <c r="CDJ60" s="158"/>
      <c r="CDQ60" s="159"/>
      <c r="CDT60" s="158"/>
      <c r="CEA60" s="159"/>
      <c r="CED60" s="158"/>
      <c r="CEK60" s="159"/>
      <c r="CEN60" s="158"/>
      <c r="CEU60" s="159"/>
      <c r="CEX60" s="158"/>
      <c r="CFE60" s="159"/>
      <c r="CFH60" s="158"/>
      <c r="CFO60" s="159"/>
      <c r="CFR60" s="158"/>
      <c r="CFY60" s="159"/>
      <c r="CGB60" s="158"/>
      <c r="CGI60" s="159"/>
      <c r="CGL60" s="158"/>
      <c r="CGS60" s="159"/>
      <c r="CGV60" s="158"/>
      <c r="CHC60" s="159"/>
      <c r="CHF60" s="158"/>
      <c r="CHM60" s="159"/>
      <c r="CHP60" s="158"/>
      <c r="CHW60" s="159"/>
      <c r="CHZ60" s="158"/>
      <c r="CIG60" s="159"/>
      <c r="CIJ60" s="158"/>
      <c r="CIQ60" s="159"/>
      <c r="CIT60" s="158"/>
      <c r="CJA60" s="159"/>
      <c r="CJD60" s="158"/>
      <c r="CJK60" s="159"/>
      <c r="CJN60" s="158"/>
      <c r="CJU60" s="159"/>
      <c r="CJX60" s="158"/>
      <c r="CKE60" s="159"/>
      <c r="CKH60" s="158"/>
      <c r="CKO60" s="159"/>
      <c r="CKR60" s="158"/>
      <c r="CKY60" s="159"/>
      <c r="CLB60" s="158"/>
      <c r="CLI60" s="159"/>
      <c r="CLL60" s="158"/>
      <c r="CLS60" s="159"/>
      <c r="CLV60" s="158"/>
      <c r="CMC60" s="159"/>
      <c r="CMF60" s="158"/>
      <c r="CMM60" s="159"/>
      <c r="CMP60" s="158"/>
      <c r="CMW60" s="159"/>
      <c r="CMZ60" s="158"/>
      <c r="CNG60" s="159"/>
      <c r="CNJ60" s="158"/>
      <c r="CNQ60" s="159"/>
      <c r="CNT60" s="158"/>
      <c r="COA60" s="159"/>
      <c r="COD60" s="158"/>
      <c r="COK60" s="159"/>
      <c r="CON60" s="158"/>
      <c r="COU60" s="159"/>
      <c r="COX60" s="158"/>
      <c r="CPE60" s="159"/>
      <c r="CPH60" s="158"/>
      <c r="CPO60" s="159"/>
      <c r="CPR60" s="158"/>
      <c r="CPY60" s="159"/>
      <c r="CQB60" s="158"/>
      <c r="CQI60" s="159"/>
      <c r="CQL60" s="158"/>
      <c r="CQS60" s="159"/>
      <c r="CQV60" s="158"/>
      <c r="CRC60" s="159"/>
      <c r="CRF60" s="158"/>
      <c r="CRM60" s="159"/>
      <c r="CRP60" s="158"/>
      <c r="CRW60" s="159"/>
      <c r="CRZ60" s="158"/>
      <c r="CSG60" s="159"/>
      <c r="CSJ60" s="158"/>
      <c r="CSQ60" s="159"/>
      <c r="CST60" s="158"/>
      <c r="CTA60" s="159"/>
      <c r="CTD60" s="158"/>
      <c r="CTK60" s="159"/>
      <c r="CTN60" s="158"/>
      <c r="CTU60" s="159"/>
      <c r="CTX60" s="158"/>
      <c r="CUE60" s="159"/>
      <c r="CUH60" s="158"/>
      <c r="CUO60" s="159"/>
      <c r="CUR60" s="158"/>
      <c r="CUY60" s="159"/>
      <c r="CVB60" s="158"/>
      <c r="CVI60" s="159"/>
      <c r="CVL60" s="158"/>
      <c r="CVS60" s="159"/>
      <c r="CVV60" s="158"/>
      <c r="CWC60" s="159"/>
      <c r="CWF60" s="158"/>
      <c r="CWM60" s="159"/>
      <c r="CWP60" s="158"/>
      <c r="CWW60" s="159"/>
      <c r="CWZ60" s="158"/>
      <c r="CXG60" s="159"/>
      <c r="CXJ60" s="158"/>
      <c r="CXQ60" s="159"/>
      <c r="CXT60" s="158"/>
      <c r="CYA60" s="159"/>
      <c r="CYD60" s="158"/>
      <c r="CYK60" s="159"/>
      <c r="CYN60" s="158"/>
      <c r="CYU60" s="159"/>
      <c r="CYX60" s="158"/>
      <c r="CZE60" s="159"/>
      <c r="CZH60" s="158"/>
      <c r="CZO60" s="159"/>
      <c r="CZR60" s="158"/>
      <c r="CZY60" s="159"/>
      <c r="DAB60" s="158"/>
      <c r="DAI60" s="159"/>
      <c r="DAL60" s="158"/>
      <c r="DAS60" s="159"/>
      <c r="DAV60" s="158"/>
      <c r="DBC60" s="159"/>
      <c r="DBF60" s="158"/>
      <c r="DBM60" s="159"/>
      <c r="DBP60" s="158"/>
      <c r="DBW60" s="159"/>
      <c r="DBZ60" s="158"/>
      <c r="DCG60" s="159"/>
      <c r="DCJ60" s="158"/>
      <c r="DCQ60" s="159"/>
      <c r="DCT60" s="158"/>
      <c r="DDA60" s="159"/>
      <c r="DDD60" s="158"/>
      <c r="DDK60" s="159"/>
      <c r="DDN60" s="158"/>
      <c r="DDU60" s="159"/>
      <c r="DDX60" s="158"/>
      <c r="DEE60" s="159"/>
      <c r="DEH60" s="158"/>
      <c r="DEO60" s="159"/>
      <c r="DER60" s="158"/>
      <c r="DEY60" s="159"/>
      <c r="DFB60" s="158"/>
      <c r="DFI60" s="159"/>
      <c r="DFL60" s="158"/>
      <c r="DFS60" s="159"/>
      <c r="DFV60" s="158"/>
      <c r="DGC60" s="159"/>
      <c r="DGF60" s="158"/>
      <c r="DGM60" s="159"/>
      <c r="DGP60" s="158"/>
      <c r="DGW60" s="159"/>
      <c r="DGZ60" s="158"/>
      <c r="DHG60" s="159"/>
      <c r="DHJ60" s="158"/>
      <c r="DHQ60" s="159"/>
      <c r="DHT60" s="158"/>
      <c r="DIA60" s="159"/>
      <c r="DID60" s="158"/>
      <c r="DIK60" s="159"/>
      <c r="DIN60" s="158"/>
      <c r="DIU60" s="159"/>
      <c r="DIX60" s="158"/>
      <c r="DJE60" s="159"/>
      <c r="DJH60" s="158"/>
      <c r="DJO60" s="159"/>
      <c r="DJR60" s="158"/>
      <c r="DJY60" s="159"/>
      <c r="DKB60" s="158"/>
      <c r="DKI60" s="159"/>
      <c r="DKL60" s="158"/>
      <c r="DKS60" s="159"/>
      <c r="DKV60" s="158"/>
      <c r="DLC60" s="159"/>
      <c r="DLF60" s="158"/>
      <c r="DLM60" s="159"/>
      <c r="DLP60" s="158"/>
      <c r="DLW60" s="159"/>
      <c r="DLZ60" s="158"/>
      <c r="DMG60" s="159"/>
      <c r="DMJ60" s="158"/>
      <c r="DMQ60" s="159"/>
      <c r="DMT60" s="158"/>
      <c r="DNA60" s="159"/>
      <c r="DND60" s="158"/>
      <c r="DNK60" s="159"/>
      <c r="DNN60" s="158"/>
      <c r="DNU60" s="159"/>
      <c r="DNX60" s="158"/>
      <c r="DOE60" s="159"/>
      <c r="DOH60" s="158"/>
      <c r="DOO60" s="159"/>
      <c r="DOR60" s="158"/>
      <c r="DOY60" s="159"/>
      <c r="DPB60" s="158"/>
      <c r="DPI60" s="159"/>
      <c r="DPL60" s="158"/>
      <c r="DPS60" s="159"/>
      <c r="DPV60" s="158"/>
      <c r="DQC60" s="159"/>
      <c r="DQF60" s="158"/>
      <c r="DQM60" s="159"/>
      <c r="DQP60" s="158"/>
      <c r="DQW60" s="159"/>
      <c r="DQZ60" s="158"/>
      <c r="DRG60" s="159"/>
      <c r="DRJ60" s="158"/>
      <c r="DRQ60" s="159"/>
      <c r="DRT60" s="158"/>
      <c r="DSA60" s="159"/>
      <c r="DSD60" s="158"/>
      <c r="DSK60" s="159"/>
      <c r="DSN60" s="158"/>
      <c r="DSU60" s="159"/>
      <c r="DSX60" s="158"/>
      <c r="DTE60" s="159"/>
      <c r="DTH60" s="158"/>
      <c r="DTO60" s="159"/>
      <c r="DTR60" s="158"/>
      <c r="DTY60" s="159"/>
      <c r="DUB60" s="158"/>
      <c r="DUI60" s="159"/>
      <c r="DUL60" s="158"/>
      <c r="DUS60" s="159"/>
      <c r="DUV60" s="158"/>
      <c r="DVC60" s="159"/>
      <c r="DVF60" s="158"/>
      <c r="DVM60" s="159"/>
      <c r="DVP60" s="158"/>
      <c r="DVW60" s="159"/>
      <c r="DVZ60" s="158"/>
      <c r="DWG60" s="159"/>
      <c r="DWJ60" s="158"/>
      <c r="DWQ60" s="159"/>
      <c r="DWT60" s="158"/>
      <c r="DXA60" s="159"/>
      <c r="DXD60" s="158"/>
      <c r="DXK60" s="159"/>
      <c r="DXN60" s="158"/>
      <c r="DXU60" s="159"/>
      <c r="DXX60" s="158"/>
      <c r="DYE60" s="159"/>
      <c r="DYH60" s="158"/>
      <c r="DYO60" s="159"/>
      <c r="DYR60" s="158"/>
      <c r="DYY60" s="159"/>
      <c r="DZB60" s="158"/>
      <c r="DZI60" s="159"/>
      <c r="DZL60" s="158"/>
      <c r="DZS60" s="159"/>
      <c r="DZV60" s="158"/>
      <c r="EAC60" s="159"/>
      <c r="EAF60" s="158"/>
      <c r="EAM60" s="159"/>
      <c r="EAP60" s="158"/>
      <c r="EAW60" s="159"/>
      <c r="EAZ60" s="158"/>
      <c r="EBG60" s="159"/>
      <c r="EBJ60" s="158"/>
      <c r="EBQ60" s="159"/>
      <c r="EBT60" s="158"/>
      <c r="ECA60" s="159"/>
      <c r="ECD60" s="158"/>
      <c r="ECK60" s="159"/>
      <c r="ECN60" s="158"/>
      <c r="ECU60" s="159"/>
      <c r="ECX60" s="158"/>
      <c r="EDE60" s="159"/>
      <c r="EDH60" s="158"/>
      <c r="EDO60" s="159"/>
      <c r="EDR60" s="158"/>
      <c r="EDY60" s="159"/>
      <c r="EEB60" s="158"/>
      <c r="EEI60" s="159"/>
      <c r="EEL60" s="158"/>
      <c r="EES60" s="159"/>
      <c r="EEV60" s="158"/>
      <c r="EFC60" s="159"/>
      <c r="EFF60" s="158"/>
      <c r="EFM60" s="159"/>
      <c r="EFP60" s="158"/>
      <c r="EFW60" s="159"/>
      <c r="EFZ60" s="158"/>
      <c r="EGG60" s="159"/>
      <c r="EGJ60" s="158"/>
      <c r="EGQ60" s="159"/>
      <c r="EGT60" s="158"/>
      <c r="EHA60" s="159"/>
      <c r="EHD60" s="158"/>
      <c r="EHK60" s="159"/>
      <c r="EHN60" s="158"/>
      <c r="EHU60" s="159"/>
      <c r="EHX60" s="158"/>
      <c r="EIE60" s="159"/>
      <c r="EIH60" s="158"/>
      <c r="EIO60" s="159"/>
      <c r="EIR60" s="158"/>
      <c r="EIY60" s="159"/>
      <c r="EJB60" s="158"/>
      <c r="EJI60" s="159"/>
      <c r="EJL60" s="158"/>
      <c r="EJS60" s="159"/>
      <c r="EJV60" s="158"/>
      <c r="EKC60" s="159"/>
      <c r="EKF60" s="158"/>
      <c r="EKM60" s="159"/>
      <c r="EKP60" s="158"/>
      <c r="EKW60" s="159"/>
      <c r="EKZ60" s="158"/>
      <c r="ELG60" s="159"/>
      <c r="ELJ60" s="158"/>
      <c r="ELQ60" s="159"/>
      <c r="ELT60" s="158"/>
      <c r="EMA60" s="159"/>
      <c r="EMD60" s="158"/>
      <c r="EMK60" s="159"/>
      <c r="EMN60" s="158"/>
      <c r="EMU60" s="159"/>
      <c r="EMX60" s="158"/>
      <c r="ENE60" s="159"/>
      <c r="ENH60" s="158"/>
      <c r="ENO60" s="159"/>
      <c r="ENR60" s="158"/>
      <c r="ENY60" s="159"/>
      <c r="EOB60" s="158"/>
      <c r="EOI60" s="159"/>
      <c r="EOL60" s="158"/>
      <c r="EOS60" s="159"/>
      <c r="EOV60" s="158"/>
      <c r="EPC60" s="159"/>
      <c r="EPF60" s="158"/>
      <c r="EPM60" s="159"/>
      <c r="EPP60" s="158"/>
      <c r="EPW60" s="159"/>
      <c r="EPZ60" s="158"/>
      <c r="EQG60" s="159"/>
      <c r="EQJ60" s="158"/>
      <c r="EQQ60" s="159"/>
      <c r="EQT60" s="158"/>
      <c r="ERA60" s="159"/>
      <c r="ERD60" s="158"/>
      <c r="ERK60" s="159"/>
      <c r="ERN60" s="158"/>
      <c r="ERU60" s="159"/>
      <c r="ERX60" s="158"/>
      <c r="ESE60" s="159"/>
      <c r="ESH60" s="158"/>
      <c r="ESO60" s="159"/>
      <c r="ESR60" s="158"/>
      <c r="ESY60" s="159"/>
      <c r="ETB60" s="158"/>
      <c r="ETI60" s="159"/>
      <c r="ETL60" s="158"/>
      <c r="ETS60" s="159"/>
      <c r="ETV60" s="158"/>
      <c r="EUC60" s="159"/>
      <c r="EUF60" s="158"/>
      <c r="EUM60" s="159"/>
      <c r="EUP60" s="158"/>
      <c r="EUW60" s="159"/>
      <c r="EUZ60" s="158"/>
      <c r="EVG60" s="159"/>
      <c r="EVJ60" s="158"/>
      <c r="EVQ60" s="159"/>
      <c r="EVT60" s="158"/>
      <c r="EWA60" s="159"/>
      <c r="EWD60" s="158"/>
      <c r="EWK60" s="159"/>
      <c r="EWN60" s="158"/>
      <c r="EWU60" s="159"/>
      <c r="EWX60" s="158"/>
      <c r="EXE60" s="159"/>
      <c r="EXH60" s="158"/>
      <c r="EXO60" s="159"/>
      <c r="EXR60" s="158"/>
      <c r="EXY60" s="159"/>
      <c r="EYB60" s="158"/>
      <c r="EYI60" s="159"/>
      <c r="EYL60" s="158"/>
      <c r="EYS60" s="159"/>
      <c r="EYV60" s="158"/>
      <c r="EZC60" s="159"/>
      <c r="EZF60" s="158"/>
      <c r="EZM60" s="159"/>
      <c r="EZP60" s="158"/>
      <c r="EZW60" s="159"/>
      <c r="EZZ60" s="158"/>
      <c r="FAG60" s="159"/>
      <c r="FAJ60" s="158"/>
      <c r="FAQ60" s="159"/>
      <c r="FAT60" s="158"/>
      <c r="FBA60" s="159"/>
      <c r="FBD60" s="158"/>
      <c r="FBK60" s="159"/>
      <c r="FBN60" s="158"/>
      <c r="FBU60" s="159"/>
      <c r="FBX60" s="158"/>
      <c r="FCE60" s="159"/>
      <c r="FCH60" s="158"/>
      <c r="FCO60" s="159"/>
      <c r="FCR60" s="158"/>
      <c r="FCY60" s="159"/>
      <c r="FDB60" s="158"/>
      <c r="FDI60" s="159"/>
      <c r="FDL60" s="158"/>
      <c r="FDS60" s="159"/>
      <c r="FDV60" s="158"/>
      <c r="FEC60" s="159"/>
      <c r="FEF60" s="158"/>
      <c r="FEM60" s="159"/>
      <c r="FEP60" s="158"/>
      <c r="FEW60" s="159"/>
      <c r="FEZ60" s="158"/>
      <c r="FFG60" s="159"/>
      <c r="FFJ60" s="158"/>
      <c r="FFQ60" s="159"/>
      <c r="FFT60" s="158"/>
      <c r="FGA60" s="159"/>
      <c r="FGD60" s="158"/>
      <c r="FGK60" s="159"/>
      <c r="FGN60" s="158"/>
      <c r="FGU60" s="159"/>
      <c r="FGX60" s="158"/>
      <c r="FHE60" s="159"/>
      <c r="FHH60" s="158"/>
      <c r="FHO60" s="159"/>
      <c r="FHR60" s="158"/>
      <c r="FHY60" s="159"/>
      <c r="FIB60" s="158"/>
      <c r="FII60" s="159"/>
      <c r="FIL60" s="158"/>
      <c r="FIS60" s="159"/>
      <c r="FIV60" s="158"/>
      <c r="FJC60" s="159"/>
      <c r="FJF60" s="158"/>
      <c r="FJM60" s="159"/>
      <c r="FJP60" s="158"/>
      <c r="FJW60" s="159"/>
      <c r="FJZ60" s="158"/>
      <c r="FKG60" s="159"/>
      <c r="FKJ60" s="158"/>
      <c r="FKQ60" s="159"/>
      <c r="FKT60" s="158"/>
      <c r="FLA60" s="159"/>
      <c r="FLD60" s="158"/>
      <c r="FLK60" s="159"/>
      <c r="FLN60" s="158"/>
      <c r="FLU60" s="159"/>
      <c r="FLX60" s="158"/>
      <c r="FME60" s="159"/>
      <c r="FMH60" s="158"/>
      <c r="FMO60" s="159"/>
      <c r="FMR60" s="158"/>
      <c r="FMY60" s="159"/>
      <c r="FNB60" s="158"/>
      <c r="FNI60" s="159"/>
      <c r="FNL60" s="158"/>
      <c r="FNS60" s="159"/>
      <c r="FNV60" s="158"/>
      <c r="FOC60" s="159"/>
      <c r="FOF60" s="158"/>
      <c r="FOM60" s="159"/>
      <c r="FOP60" s="158"/>
      <c r="FOW60" s="159"/>
      <c r="FOZ60" s="158"/>
      <c r="FPG60" s="159"/>
      <c r="FPJ60" s="158"/>
      <c r="FPQ60" s="159"/>
      <c r="FPT60" s="158"/>
      <c r="FQA60" s="159"/>
      <c r="FQD60" s="158"/>
      <c r="FQK60" s="159"/>
      <c r="FQN60" s="158"/>
      <c r="FQU60" s="159"/>
      <c r="FQX60" s="158"/>
      <c r="FRE60" s="159"/>
      <c r="FRH60" s="158"/>
      <c r="FRO60" s="159"/>
      <c r="FRR60" s="158"/>
      <c r="FRY60" s="159"/>
      <c r="FSB60" s="158"/>
      <c r="FSI60" s="159"/>
      <c r="FSL60" s="158"/>
      <c r="FSS60" s="159"/>
      <c r="FSV60" s="158"/>
      <c r="FTC60" s="159"/>
      <c r="FTF60" s="158"/>
      <c r="FTM60" s="159"/>
      <c r="FTP60" s="158"/>
      <c r="FTW60" s="159"/>
      <c r="FTZ60" s="158"/>
      <c r="FUG60" s="159"/>
      <c r="FUJ60" s="158"/>
      <c r="FUQ60" s="159"/>
      <c r="FUT60" s="158"/>
      <c r="FVA60" s="159"/>
      <c r="FVD60" s="158"/>
      <c r="FVK60" s="159"/>
      <c r="FVN60" s="158"/>
      <c r="FVU60" s="159"/>
      <c r="FVX60" s="158"/>
      <c r="FWE60" s="159"/>
      <c r="FWH60" s="158"/>
      <c r="FWO60" s="159"/>
      <c r="FWR60" s="158"/>
      <c r="FWY60" s="159"/>
      <c r="FXB60" s="158"/>
      <c r="FXI60" s="159"/>
      <c r="FXL60" s="158"/>
      <c r="FXS60" s="159"/>
      <c r="FXV60" s="158"/>
      <c r="FYC60" s="159"/>
      <c r="FYF60" s="158"/>
      <c r="FYM60" s="159"/>
      <c r="FYP60" s="158"/>
      <c r="FYW60" s="159"/>
      <c r="FYZ60" s="158"/>
      <c r="FZG60" s="159"/>
      <c r="FZJ60" s="158"/>
      <c r="FZQ60" s="159"/>
      <c r="FZT60" s="158"/>
      <c r="GAA60" s="159"/>
      <c r="GAD60" s="158"/>
      <c r="GAK60" s="159"/>
      <c r="GAN60" s="158"/>
      <c r="GAU60" s="159"/>
      <c r="GAX60" s="158"/>
      <c r="GBE60" s="159"/>
      <c r="GBH60" s="158"/>
      <c r="GBO60" s="159"/>
      <c r="GBR60" s="158"/>
      <c r="GBY60" s="159"/>
      <c r="GCB60" s="158"/>
      <c r="GCI60" s="159"/>
      <c r="GCL60" s="158"/>
      <c r="GCS60" s="159"/>
      <c r="GCV60" s="158"/>
      <c r="GDC60" s="159"/>
      <c r="GDF60" s="158"/>
      <c r="GDM60" s="159"/>
      <c r="GDP60" s="158"/>
      <c r="GDW60" s="159"/>
      <c r="GDZ60" s="158"/>
      <c r="GEG60" s="159"/>
      <c r="GEJ60" s="158"/>
      <c r="GEQ60" s="159"/>
      <c r="GET60" s="158"/>
      <c r="GFA60" s="159"/>
      <c r="GFD60" s="158"/>
      <c r="GFK60" s="159"/>
      <c r="GFN60" s="158"/>
      <c r="GFU60" s="159"/>
      <c r="GFX60" s="158"/>
      <c r="GGE60" s="159"/>
      <c r="GGH60" s="158"/>
      <c r="GGO60" s="159"/>
      <c r="GGR60" s="158"/>
      <c r="GGY60" s="159"/>
      <c r="GHB60" s="158"/>
      <c r="GHI60" s="159"/>
      <c r="GHL60" s="158"/>
      <c r="GHS60" s="159"/>
      <c r="GHV60" s="158"/>
      <c r="GIC60" s="159"/>
      <c r="GIF60" s="158"/>
      <c r="GIM60" s="159"/>
      <c r="GIP60" s="158"/>
      <c r="GIW60" s="159"/>
      <c r="GIZ60" s="158"/>
      <c r="GJG60" s="159"/>
      <c r="GJJ60" s="158"/>
      <c r="GJQ60" s="159"/>
      <c r="GJT60" s="158"/>
      <c r="GKA60" s="159"/>
      <c r="GKD60" s="158"/>
      <c r="GKK60" s="159"/>
      <c r="GKN60" s="158"/>
      <c r="GKU60" s="159"/>
      <c r="GKX60" s="158"/>
      <c r="GLE60" s="159"/>
      <c r="GLH60" s="158"/>
      <c r="GLO60" s="159"/>
      <c r="GLR60" s="158"/>
      <c r="GLY60" s="159"/>
      <c r="GMB60" s="158"/>
      <c r="GMI60" s="159"/>
      <c r="GML60" s="158"/>
      <c r="GMS60" s="159"/>
      <c r="GMV60" s="158"/>
      <c r="GNC60" s="159"/>
      <c r="GNF60" s="158"/>
      <c r="GNM60" s="159"/>
      <c r="GNP60" s="158"/>
      <c r="GNW60" s="159"/>
      <c r="GNZ60" s="158"/>
      <c r="GOG60" s="159"/>
      <c r="GOJ60" s="158"/>
      <c r="GOQ60" s="159"/>
      <c r="GOT60" s="158"/>
      <c r="GPA60" s="159"/>
      <c r="GPD60" s="158"/>
      <c r="GPK60" s="159"/>
      <c r="GPN60" s="158"/>
      <c r="GPU60" s="159"/>
      <c r="GPX60" s="158"/>
      <c r="GQE60" s="159"/>
      <c r="GQH60" s="158"/>
      <c r="GQO60" s="159"/>
      <c r="GQR60" s="158"/>
      <c r="GQY60" s="159"/>
      <c r="GRB60" s="158"/>
      <c r="GRI60" s="159"/>
      <c r="GRL60" s="158"/>
      <c r="GRS60" s="159"/>
      <c r="GRV60" s="158"/>
      <c r="GSC60" s="159"/>
      <c r="GSF60" s="158"/>
      <c r="GSM60" s="159"/>
      <c r="GSP60" s="158"/>
      <c r="GSW60" s="159"/>
      <c r="GSZ60" s="158"/>
      <c r="GTG60" s="159"/>
      <c r="GTJ60" s="158"/>
      <c r="GTQ60" s="159"/>
      <c r="GTT60" s="158"/>
      <c r="GUA60" s="159"/>
      <c r="GUD60" s="158"/>
      <c r="GUK60" s="159"/>
      <c r="GUN60" s="158"/>
      <c r="GUU60" s="159"/>
      <c r="GUX60" s="158"/>
      <c r="GVE60" s="159"/>
      <c r="GVH60" s="158"/>
      <c r="GVO60" s="159"/>
      <c r="GVR60" s="158"/>
      <c r="GVY60" s="159"/>
      <c r="GWB60" s="158"/>
      <c r="GWI60" s="159"/>
      <c r="GWL60" s="158"/>
      <c r="GWS60" s="159"/>
      <c r="GWV60" s="158"/>
      <c r="GXC60" s="159"/>
      <c r="GXF60" s="158"/>
      <c r="GXM60" s="159"/>
      <c r="GXP60" s="158"/>
      <c r="GXW60" s="159"/>
      <c r="GXZ60" s="158"/>
      <c r="GYG60" s="159"/>
      <c r="GYJ60" s="158"/>
      <c r="GYQ60" s="159"/>
      <c r="GYT60" s="158"/>
      <c r="GZA60" s="159"/>
      <c r="GZD60" s="158"/>
      <c r="GZK60" s="159"/>
      <c r="GZN60" s="158"/>
      <c r="GZU60" s="159"/>
      <c r="GZX60" s="158"/>
      <c r="HAE60" s="159"/>
      <c r="HAH60" s="158"/>
      <c r="HAO60" s="159"/>
      <c r="HAR60" s="158"/>
      <c r="HAY60" s="159"/>
      <c r="HBB60" s="158"/>
      <c r="HBI60" s="159"/>
      <c r="HBL60" s="158"/>
      <c r="HBS60" s="159"/>
      <c r="HBV60" s="158"/>
      <c r="HCC60" s="159"/>
      <c r="HCF60" s="158"/>
      <c r="HCM60" s="159"/>
      <c r="HCP60" s="158"/>
      <c r="HCW60" s="159"/>
      <c r="HCZ60" s="158"/>
      <c r="HDG60" s="159"/>
      <c r="HDJ60" s="158"/>
      <c r="HDQ60" s="159"/>
      <c r="HDT60" s="158"/>
      <c r="HEA60" s="159"/>
      <c r="HED60" s="158"/>
      <c r="HEK60" s="159"/>
      <c r="HEN60" s="158"/>
      <c r="HEU60" s="159"/>
      <c r="HEX60" s="158"/>
      <c r="HFE60" s="159"/>
      <c r="HFH60" s="158"/>
      <c r="HFO60" s="159"/>
      <c r="HFR60" s="158"/>
      <c r="HFY60" s="159"/>
      <c r="HGB60" s="158"/>
      <c r="HGI60" s="159"/>
      <c r="HGL60" s="158"/>
      <c r="HGS60" s="159"/>
      <c r="HGV60" s="158"/>
      <c r="HHC60" s="159"/>
      <c r="HHF60" s="158"/>
      <c r="HHM60" s="159"/>
      <c r="HHP60" s="158"/>
      <c r="HHW60" s="159"/>
      <c r="HHZ60" s="158"/>
      <c r="HIG60" s="159"/>
      <c r="HIJ60" s="158"/>
      <c r="HIQ60" s="159"/>
      <c r="HIT60" s="158"/>
      <c r="HJA60" s="159"/>
      <c r="HJD60" s="158"/>
      <c r="HJK60" s="159"/>
      <c r="HJN60" s="158"/>
      <c r="HJU60" s="159"/>
      <c r="HJX60" s="158"/>
      <c r="HKE60" s="159"/>
      <c r="HKH60" s="158"/>
      <c r="HKO60" s="159"/>
      <c r="HKR60" s="158"/>
      <c r="HKY60" s="159"/>
      <c r="HLB60" s="158"/>
      <c r="HLI60" s="159"/>
      <c r="HLL60" s="158"/>
      <c r="HLS60" s="159"/>
      <c r="HLV60" s="158"/>
      <c r="HMC60" s="159"/>
      <c r="HMF60" s="158"/>
      <c r="HMM60" s="159"/>
      <c r="HMP60" s="158"/>
      <c r="HMW60" s="159"/>
      <c r="HMZ60" s="158"/>
      <c r="HNG60" s="159"/>
      <c r="HNJ60" s="158"/>
      <c r="HNQ60" s="159"/>
      <c r="HNT60" s="158"/>
      <c r="HOA60" s="159"/>
      <c r="HOD60" s="158"/>
      <c r="HOK60" s="159"/>
      <c r="HON60" s="158"/>
      <c r="HOU60" s="159"/>
      <c r="HOX60" s="158"/>
      <c r="HPE60" s="159"/>
      <c r="HPH60" s="158"/>
      <c r="HPO60" s="159"/>
      <c r="HPR60" s="158"/>
      <c r="HPY60" s="159"/>
      <c r="HQB60" s="158"/>
      <c r="HQI60" s="159"/>
      <c r="HQL60" s="158"/>
      <c r="HQS60" s="159"/>
      <c r="HQV60" s="158"/>
      <c r="HRC60" s="159"/>
      <c r="HRF60" s="158"/>
      <c r="HRM60" s="159"/>
      <c r="HRP60" s="158"/>
      <c r="HRW60" s="159"/>
      <c r="HRZ60" s="158"/>
      <c r="HSG60" s="159"/>
      <c r="HSJ60" s="158"/>
      <c r="HSQ60" s="159"/>
      <c r="HST60" s="158"/>
      <c r="HTA60" s="159"/>
      <c r="HTD60" s="158"/>
      <c r="HTK60" s="159"/>
      <c r="HTN60" s="158"/>
      <c r="HTU60" s="159"/>
      <c r="HTX60" s="158"/>
      <c r="HUE60" s="159"/>
      <c r="HUH60" s="158"/>
      <c r="HUO60" s="159"/>
      <c r="HUR60" s="158"/>
      <c r="HUY60" s="159"/>
      <c r="HVB60" s="158"/>
      <c r="HVI60" s="159"/>
      <c r="HVL60" s="158"/>
      <c r="HVS60" s="159"/>
      <c r="HVV60" s="158"/>
      <c r="HWC60" s="159"/>
      <c r="HWF60" s="158"/>
      <c r="HWM60" s="159"/>
      <c r="HWP60" s="158"/>
      <c r="HWW60" s="159"/>
      <c r="HWZ60" s="158"/>
      <c r="HXG60" s="159"/>
      <c r="HXJ60" s="158"/>
      <c r="HXQ60" s="159"/>
      <c r="HXT60" s="158"/>
      <c r="HYA60" s="159"/>
      <c r="HYD60" s="158"/>
      <c r="HYK60" s="159"/>
      <c r="HYN60" s="158"/>
      <c r="HYU60" s="159"/>
      <c r="HYX60" s="158"/>
      <c r="HZE60" s="159"/>
      <c r="HZH60" s="158"/>
      <c r="HZO60" s="159"/>
      <c r="HZR60" s="158"/>
      <c r="HZY60" s="159"/>
      <c r="IAB60" s="158"/>
      <c r="IAI60" s="159"/>
      <c r="IAL60" s="158"/>
      <c r="IAS60" s="159"/>
      <c r="IAV60" s="158"/>
      <c r="IBC60" s="159"/>
      <c r="IBF60" s="158"/>
      <c r="IBM60" s="159"/>
      <c r="IBP60" s="158"/>
      <c r="IBW60" s="159"/>
      <c r="IBZ60" s="158"/>
      <c r="ICG60" s="159"/>
      <c r="ICJ60" s="158"/>
      <c r="ICQ60" s="159"/>
      <c r="ICT60" s="158"/>
      <c r="IDA60" s="159"/>
      <c r="IDD60" s="158"/>
      <c r="IDK60" s="159"/>
      <c r="IDN60" s="158"/>
      <c r="IDU60" s="159"/>
      <c r="IDX60" s="158"/>
      <c r="IEE60" s="159"/>
      <c r="IEH60" s="158"/>
      <c r="IEO60" s="159"/>
      <c r="IER60" s="158"/>
      <c r="IEY60" s="159"/>
      <c r="IFB60" s="158"/>
      <c r="IFI60" s="159"/>
      <c r="IFL60" s="158"/>
      <c r="IFS60" s="159"/>
      <c r="IFV60" s="158"/>
      <c r="IGC60" s="159"/>
      <c r="IGF60" s="158"/>
      <c r="IGM60" s="159"/>
      <c r="IGP60" s="158"/>
      <c r="IGW60" s="159"/>
      <c r="IGZ60" s="158"/>
      <c r="IHG60" s="159"/>
      <c r="IHJ60" s="158"/>
      <c r="IHQ60" s="159"/>
      <c r="IHT60" s="158"/>
      <c r="IIA60" s="159"/>
      <c r="IID60" s="158"/>
      <c r="IIK60" s="159"/>
      <c r="IIN60" s="158"/>
      <c r="IIU60" s="159"/>
      <c r="IIX60" s="158"/>
      <c r="IJE60" s="159"/>
      <c r="IJH60" s="158"/>
      <c r="IJO60" s="159"/>
      <c r="IJR60" s="158"/>
      <c r="IJY60" s="159"/>
      <c r="IKB60" s="158"/>
      <c r="IKI60" s="159"/>
      <c r="IKL60" s="158"/>
      <c r="IKS60" s="159"/>
      <c r="IKV60" s="158"/>
      <c r="ILC60" s="159"/>
      <c r="ILF60" s="158"/>
      <c r="ILM60" s="159"/>
      <c r="ILP60" s="158"/>
      <c r="ILW60" s="159"/>
      <c r="ILZ60" s="158"/>
      <c r="IMG60" s="159"/>
      <c r="IMJ60" s="158"/>
      <c r="IMQ60" s="159"/>
      <c r="IMT60" s="158"/>
      <c r="INA60" s="159"/>
      <c r="IND60" s="158"/>
      <c r="INK60" s="159"/>
      <c r="INN60" s="158"/>
      <c r="INU60" s="159"/>
      <c r="INX60" s="158"/>
      <c r="IOE60" s="159"/>
      <c r="IOH60" s="158"/>
      <c r="IOO60" s="159"/>
      <c r="IOR60" s="158"/>
      <c r="IOY60" s="159"/>
      <c r="IPB60" s="158"/>
      <c r="IPI60" s="159"/>
      <c r="IPL60" s="158"/>
      <c r="IPS60" s="159"/>
      <c r="IPV60" s="158"/>
      <c r="IQC60" s="159"/>
      <c r="IQF60" s="158"/>
      <c r="IQM60" s="159"/>
      <c r="IQP60" s="158"/>
      <c r="IQW60" s="159"/>
      <c r="IQZ60" s="158"/>
      <c r="IRG60" s="159"/>
      <c r="IRJ60" s="158"/>
      <c r="IRQ60" s="159"/>
      <c r="IRT60" s="158"/>
      <c r="ISA60" s="159"/>
      <c r="ISD60" s="158"/>
      <c r="ISK60" s="159"/>
      <c r="ISN60" s="158"/>
      <c r="ISU60" s="159"/>
      <c r="ISX60" s="158"/>
      <c r="ITE60" s="159"/>
      <c r="ITH60" s="158"/>
      <c r="ITO60" s="159"/>
      <c r="ITR60" s="158"/>
      <c r="ITY60" s="159"/>
      <c r="IUB60" s="158"/>
      <c r="IUI60" s="159"/>
      <c r="IUL60" s="158"/>
      <c r="IUS60" s="159"/>
      <c r="IUV60" s="158"/>
      <c r="IVC60" s="159"/>
      <c r="IVF60" s="158"/>
      <c r="IVM60" s="159"/>
      <c r="IVP60" s="158"/>
      <c r="IVW60" s="159"/>
      <c r="IVZ60" s="158"/>
      <c r="IWG60" s="159"/>
      <c r="IWJ60" s="158"/>
      <c r="IWQ60" s="159"/>
      <c r="IWT60" s="158"/>
      <c r="IXA60" s="159"/>
      <c r="IXD60" s="158"/>
      <c r="IXK60" s="159"/>
      <c r="IXN60" s="158"/>
      <c r="IXU60" s="159"/>
      <c r="IXX60" s="158"/>
      <c r="IYE60" s="159"/>
      <c r="IYH60" s="158"/>
      <c r="IYO60" s="159"/>
      <c r="IYR60" s="158"/>
      <c r="IYY60" s="159"/>
      <c r="IZB60" s="158"/>
      <c r="IZI60" s="159"/>
      <c r="IZL60" s="158"/>
      <c r="IZS60" s="159"/>
      <c r="IZV60" s="158"/>
      <c r="JAC60" s="159"/>
      <c r="JAF60" s="158"/>
      <c r="JAM60" s="159"/>
      <c r="JAP60" s="158"/>
      <c r="JAW60" s="159"/>
      <c r="JAZ60" s="158"/>
      <c r="JBG60" s="159"/>
      <c r="JBJ60" s="158"/>
      <c r="JBQ60" s="159"/>
      <c r="JBT60" s="158"/>
      <c r="JCA60" s="159"/>
      <c r="JCD60" s="158"/>
      <c r="JCK60" s="159"/>
      <c r="JCN60" s="158"/>
      <c r="JCU60" s="159"/>
      <c r="JCX60" s="158"/>
      <c r="JDE60" s="159"/>
      <c r="JDH60" s="158"/>
      <c r="JDO60" s="159"/>
      <c r="JDR60" s="158"/>
      <c r="JDY60" s="159"/>
      <c r="JEB60" s="158"/>
      <c r="JEI60" s="159"/>
      <c r="JEL60" s="158"/>
      <c r="JES60" s="159"/>
      <c r="JEV60" s="158"/>
      <c r="JFC60" s="159"/>
      <c r="JFF60" s="158"/>
      <c r="JFM60" s="159"/>
      <c r="JFP60" s="158"/>
      <c r="JFW60" s="159"/>
      <c r="JFZ60" s="158"/>
      <c r="JGG60" s="159"/>
      <c r="JGJ60" s="158"/>
      <c r="JGQ60" s="159"/>
      <c r="JGT60" s="158"/>
      <c r="JHA60" s="159"/>
      <c r="JHD60" s="158"/>
      <c r="JHK60" s="159"/>
      <c r="JHN60" s="158"/>
      <c r="JHU60" s="159"/>
      <c r="JHX60" s="158"/>
      <c r="JIE60" s="159"/>
      <c r="JIH60" s="158"/>
      <c r="JIO60" s="159"/>
      <c r="JIR60" s="158"/>
      <c r="JIY60" s="159"/>
      <c r="JJB60" s="158"/>
      <c r="JJI60" s="159"/>
      <c r="JJL60" s="158"/>
      <c r="JJS60" s="159"/>
      <c r="JJV60" s="158"/>
      <c r="JKC60" s="159"/>
      <c r="JKF60" s="158"/>
      <c r="JKM60" s="159"/>
      <c r="JKP60" s="158"/>
      <c r="JKW60" s="159"/>
      <c r="JKZ60" s="158"/>
      <c r="JLG60" s="159"/>
      <c r="JLJ60" s="158"/>
      <c r="JLQ60" s="159"/>
      <c r="JLT60" s="158"/>
      <c r="JMA60" s="159"/>
      <c r="JMD60" s="158"/>
      <c r="JMK60" s="159"/>
      <c r="JMN60" s="158"/>
      <c r="JMU60" s="159"/>
      <c r="JMX60" s="158"/>
      <c r="JNE60" s="159"/>
      <c r="JNH60" s="158"/>
      <c r="JNO60" s="159"/>
      <c r="JNR60" s="158"/>
      <c r="JNY60" s="159"/>
      <c r="JOB60" s="158"/>
      <c r="JOI60" s="159"/>
      <c r="JOL60" s="158"/>
      <c r="JOS60" s="159"/>
      <c r="JOV60" s="158"/>
      <c r="JPC60" s="159"/>
      <c r="JPF60" s="158"/>
      <c r="JPM60" s="159"/>
      <c r="JPP60" s="158"/>
      <c r="JPW60" s="159"/>
      <c r="JPZ60" s="158"/>
      <c r="JQG60" s="159"/>
      <c r="JQJ60" s="158"/>
      <c r="JQQ60" s="159"/>
      <c r="JQT60" s="158"/>
      <c r="JRA60" s="159"/>
      <c r="JRD60" s="158"/>
      <c r="JRK60" s="159"/>
      <c r="JRN60" s="158"/>
      <c r="JRU60" s="159"/>
      <c r="JRX60" s="158"/>
      <c r="JSE60" s="159"/>
      <c r="JSH60" s="158"/>
      <c r="JSO60" s="159"/>
      <c r="JSR60" s="158"/>
      <c r="JSY60" s="159"/>
      <c r="JTB60" s="158"/>
      <c r="JTI60" s="159"/>
      <c r="JTL60" s="158"/>
      <c r="JTS60" s="159"/>
      <c r="JTV60" s="158"/>
      <c r="JUC60" s="159"/>
      <c r="JUF60" s="158"/>
      <c r="JUM60" s="159"/>
      <c r="JUP60" s="158"/>
      <c r="JUW60" s="159"/>
      <c r="JUZ60" s="158"/>
      <c r="JVG60" s="159"/>
      <c r="JVJ60" s="158"/>
      <c r="JVQ60" s="159"/>
      <c r="JVT60" s="158"/>
      <c r="JWA60" s="159"/>
      <c r="JWD60" s="158"/>
      <c r="JWK60" s="159"/>
      <c r="JWN60" s="158"/>
      <c r="JWU60" s="159"/>
      <c r="JWX60" s="158"/>
      <c r="JXE60" s="159"/>
      <c r="JXH60" s="158"/>
      <c r="JXO60" s="159"/>
      <c r="JXR60" s="158"/>
      <c r="JXY60" s="159"/>
      <c r="JYB60" s="158"/>
      <c r="JYI60" s="159"/>
      <c r="JYL60" s="158"/>
      <c r="JYS60" s="159"/>
      <c r="JYV60" s="158"/>
      <c r="JZC60" s="159"/>
      <c r="JZF60" s="158"/>
      <c r="JZM60" s="159"/>
      <c r="JZP60" s="158"/>
      <c r="JZW60" s="159"/>
      <c r="JZZ60" s="158"/>
      <c r="KAG60" s="159"/>
      <c r="KAJ60" s="158"/>
      <c r="KAQ60" s="159"/>
      <c r="KAT60" s="158"/>
      <c r="KBA60" s="159"/>
      <c r="KBD60" s="158"/>
      <c r="KBK60" s="159"/>
      <c r="KBN60" s="158"/>
      <c r="KBU60" s="159"/>
      <c r="KBX60" s="158"/>
      <c r="KCE60" s="159"/>
      <c r="KCH60" s="158"/>
      <c r="KCO60" s="159"/>
      <c r="KCR60" s="158"/>
      <c r="KCY60" s="159"/>
      <c r="KDB60" s="158"/>
      <c r="KDI60" s="159"/>
      <c r="KDL60" s="158"/>
      <c r="KDS60" s="159"/>
      <c r="KDV60" s="158"/>
      <c r="KEC60" s="159"/>
      <c r="KEF60" s="158"/>
      <c r="KEM60" s="159"/>
      <c r="KEP60" s="158"/>
      <c r="KEW60" s="159"/>
      <c r="KEZ60" s="158"/>
      <c r="KFG60" s="159"/>
      <c r="KFJ60" s="158"/>
      <c r="KFQ60" s="159"/>
      <c r="KFT60" s="158"/>
      <c r="KGA60" s="159"/>
      <c r="KGD60" s="158"/>
      <c r="KGK60" s="159"/>
      <c r="KGN60" s="158"/>
      <c r="KGU60" s="159"/>
      <c r="KGX60" s="158"/>
      <c r="KHE60" s="159"/>
      <c r="KHH60" s="158"/>
      <c r="KHO60" s="159"/>
      <c r="KHR60" s="158"/>
      <c r="KHY60" s="159"/>
      <c r="KIB60" s="158"/>
      <c r="KII60" s="159"/>
      <c r="KIL60" s="158"/>
      <c r="KIS60" s="159"/>
      <c r="KIV60" s="158"/>
      <c r="KJC60" s="159"/>
      <c r="KJF60" s="158"/>
      <c r="KJM60" s="159"/>
      <c r="KJP60" s="158"/>
      <c r="KJW60" s="159"/>
      <c r="KJZ60" s="158"/>
      <c r="KKG60" s="159"/>
      <c r="KKJ60" s="158"/>
      <c r="KKQ60" s="159"/>
      <c r="KKT60" s="158"/>
      <c r="KLA60" s="159"/>
      <c r="KLD60" s="158"/>
      <c r="KLK60" s="159"/>
      <c r="KLN60" s="158"/>
      <c r="KLU60" s="159"/>
      <c r="KLX60" s="158"/>
      <c r="KME60" s="159"/>
      <c r="KMH60" s="158"/>
      <c r="KMO60" s="159"/>
      <c r="KMR60" s="158"/>
      <c r="KMY60" s="159"/>
      <c r="KNB60" s="158"/>
      <c r="KNI60" s="159"/>
      <c r="KNL60" s="158"/>
      <c r="KNS60" s="159"/>
      <c r="KNV60" s="158"/>
      <c r="KOC60" s="159"/>
      <c r="KOF60" s="158"/>
      <c r="KOM60" s="159"/>
      <c r="KOP60" s="158"/>
      <c r="KOW60" s="159"/>
      <c r="KOZ60" s="158"/>
      <c r="KPG60" s="159"/>
      <c r="KPJ60" s="158"/>
      <c r="KPQ60" s="159"/>
      <c r="KPT60" s="158"/>
      <c r="KQA60" s="159"/>
      <c r="KQD60" s="158"/>
      <c r="KQK60" s="159"/>
      <c r="KQN60" s="158"/>
      <c r="KQU60" s="159"/>
      <c r="KQX60" s="158"/>
      <c r="KRE60" s="159"/>
      <c r="KRH60" s="158"/>
      <c r="KRO60" s="159"/>
      <c r="KRR60" s="158"/>
      <c r="KRY60" s="159"/>
      <c r="KSB60" s="158"/>
      <c r="KSI60" s="159"/>
      <c r="KSL60" s="158"/>
      <c r="KSS60" s="159"/>
      <c r="KSV60" s="158"/>
      <c r="KTC60" s="159"/>
      <c r="KTF60" s="158"/>
      <c r="KTM60" s="159"/>
      <c r="KTP60" s="158"/>
      <c r="KTW60" s="159"/>
      <c r="KTZ60" s="158"/>
      <c r="KUG60" s="159"/>
      <c r="KUJ60" s="158"/>
      <c r="KUQ60" s="159"/>
      <c r="KUT60" s="158"/>
      <c r="KVA60" s="159"/>
      <c r="KVD60" s="158"/>
      <c r="KVK60" s="159"/>
      <c r="KVN60" s="158"/>
      <c r="KVU60" s="159"/>
      <c r="KVX60" s="158"/>
      <c r="KWE60" s="159"/>
      <c r="KWH60" s="158"/>
      <c r="KWO60" s="159"/>
      <c r="KWR60" s="158"/>
      <c r="KWY60" s="159"/>
      <c r="KXB60" s="158"/>
      <c r="KXI60" s="159"/>
      <c r="KXL60" s="158"/>
      <c r="KXS60" s="159"/>
      <c r="KXV60" s="158"/>
      <c r="KYC60" s="159"/>
      <c r="KYF60" s="158"/>
      <c r="KYM60" s="159"/>
      <c r="KYP60" s="158"/>
      <c r="KYW60" s="159"/>
      <c r="KYZ60" s="158"/>
      <c r="KZG60" s="159"/>
      <c r="KZJ60" s="158"/>
      <c r="KZQ60" s="159"/>
      <c r="KZT60" s="158"/>
      <c r="LAA60" s="159"/>
      <c r="LAD60" s="158"/>
      <c r="LAK60" s="159"/>
      <c r="LAN60" s="158"/>
      <c r="LAU60" s="159"/>
      <c r="LAX60" s="158"/>
      <c r="LBE60" s="159"/>
      <c r="LBH60" s="158"/>
      <c r="LBO60" s="159"/>
      <c r="LBR60" s="158"/>
      <c r="LBY60" s="159"/>
      <c r="LCB60" s="158"/>
      <c r="LCI60" s="159"/>
      <c r="LCL60" s="158"/>
      <c r="LCS60" s="159"/>
      <c r="LCV60" s="158"/>
      <c r="LDC60" s="159"/>
      <c r="LDF60" s="158"/>
      <c r="LDM60" s="159"/>
      <c r="LDP60" s="158"/>
      <c r="LDW60" s="159"/>
      <c r="LDZ60" s="158"/>
      <c r="LEG60" s="159"/>
      <c r="LEJ60" s="158"/>
      <c r="LEQ60" s="159"/>
      <c r="LET60" s="158"/>
      <c r="LFA60" s="159"/>
      <c r="LFD60" s="158"/>
      <c r="LFK60" s="159"/>
      <c r="LFN60" s="158"/>
      <c r="LFU60" s="159"/>
      <c r="LFX60" s="158"/>
      <c r="LGE60" s="159"/>
      <c r="LGH60" s="158"/>
      <c r="LGO60" s="159"/>
      <c r="LGR60" s="158"/>
      <c r="LGY60" s="159"/>
      <c r="LHB60" s="158"/>
      <c r="LHI60" s="159"/>
      <c r="LHL60" s="158"/>
      <c r="LHS60" s="159"/>
      <c r="LHV60" s="158"/>
      <c r="LIC60" s="159"/>
      <c r="LIF60" s="158"/>
      <c r="LIM60" s="159"/>
      <c r="LIP60" s="158"/>
      <c r="LIW60" s="159"/>
      <c r="LIZ60" s="158"/>
      <c r="LJG60" s="159"/>
      <c r="LJJ60" s="158"/>
      <c r="LJQ60" s="159"/>
      <c r="LJT60" s="158"/>
      <c r="LKA60" s="159"/>
      <c r="LKD60" s="158"/>
      <c r="LKK60" s="159"/>
      <c r="LKN60" s="158"/>
      <c r="LKU60" s="159"/>
      <c r="LKX60" s="158"/>
      <c r="LLE60" s="159"/>
      <c r="LLH60" s="158"/>
      <c r="LLO60" s="159"/>
      <c r="LLR60" s="158"/>
      <c r="LLY60" s="159"/>
      <c r="LMB60" s="158"/>
      <c r="LMI60" s="159"/>
      <c r="LML60" s="158"/>
      <c r="LMS60" s="159"/>
      <c r="LMV60" s="158"/>
      <c r="LNC60" s="159"/>
      <c r="LNF60" s="158"/>
      <c r="LNM60" s="159"/>
      <c r="LNP60" s="158"/>
      <c r="LNW60" s="159"/>
      <c r="LNZ60" s="158"/>
      <c r="LOG60" s="159"/>
      <c r="LOJ60" s="158"/>
      <c r="LOQ60" s="159"/>
      <c r="LOT60" s="158"/>
      <c r="LPA60" s="159"/>
      <c r="LPD60" s="158"/>
      <c r="LPK60" s="159"/>
      <c r="LPN60" s="158"/>
      <c r="LPU60" s="159"/>
      <c r="LPX60" s="158"/>
      <c r="LQE60" s="159"/>
      <c r="LQH60" s="158"/>
      <c r="LQO60" s="159"/>
      <c r="LQR60" s="158"/>
      <c r="LQY60" s="159"/>
      <c r="LRB60" s="158"/>
      <c r="LRI60" s="159"/>
      <c r="LRL60" s="158"/>
      <c r="LRS60" s="159"/>
      <c r="LRV60" s="158"/>
      <c r="LSC60" s="159"/>
      <c r="LSF60" s="158"/>
      <c r="LSM60" s="159"/>
      <c r="LSP60" s="158"/>
      <c r="LSW60" s="159"/>
      <c r="LSZ60" s="158"/>
      <c r="LTG60" s="159"/>
      <c r="LTJ60" s="158"/>
      <c r="LTQ60" s="159"/>
      <c r="LTT60" s="158"/>
      <c r="LUA60" s="159"/>
      <c r="LUD60" s="158"/>
      <c r="LUK60" s="159"/>
      <c r="LUN60" s="158"/>
      <c r="LUU60" s="159"/>
      <c r="LUX60" s="158"/>
      <c r="LVE60" s="159"/>
      <c r="LVH60" s="158"/>
      <c r="LVO60" s="159"/>
      <c r="LVR60" s="158"/>
      <c r="LVY60" s="159"/>
      <c r="LWB60" s="158"/>
      <c r="LWI60" s="159"/>
      <c r="LWL60" s="158"/>
      <c r="LWS60" s="159"/>
      <c r="LWV60" s="158"/>
      <c r="LXC60" s="159"/>
      <c r="LXF60" s="158"/>
      <c r="LXM60" s="159"/>
      <c r="LXP60" s="158"/>
      <c r="LXW60" s="159"/>
      <c r="LXZ60" s="158"/>
      <c r="LYG60" s="159"/>
      <c r="LYJ60" s="158"/>
      <c r="LYQ60" s="159"/>
      <c r="LYT60" s="158"/>
      <c r="LZA60" s="159"/>
      <c r="LZD60" s="158"/>
      <c r="LZK60" s="159"/>
      <c r="LZN60" s="158"/>
      <c r="LZU60" s="159"/>
      <c r="LZX60" s="158"/>
      <c r="MAE60" s="159"/>
      <c r="MAH60" s="158"/>
      <c r="MAO60" s="159"/>
      <c r="MAR60" s="158"/>
      <c r="MAY60" s="159"/>
      <c r="MBB60" s="158"/>
      <c r="MBI60" s="159"/>
      <c r="MBL60" s="158"/>
      <c r="MBS60" s="159"/>
      <c r="MBV60" s="158"/>
      <c r="MCC60" s="159"/>
      <c r="MCF60" s="158"/>
      <c r="MCM60" s="159"/>
      <c r="MCP60" s="158"/>
      <c r="MCW60" s="159"/>
      <c r="MCZ60" s="158"/>
      <c r="MDG60" s="159"/>
      <c r="MDJ60" s="158"/>
      <c r="MDQ60" s="159"/>
      <c r="MDT60" s="158"/>
      <c r="MEA60" s="159"/>
      <c r="MED60" s="158"/>
      <c r="MEK60" s="159"/>
      <c r="MEN60" s="158"/>
      <c r="MEU60" s="159"/>
      <c r="MEX60" s="158"/>
      <c r="MFE60" s="159"/>
      <c r="MFH60" s="158"/>
      <c r="MFO60" s="159"/>
      <c r="MFR60" s="158"/>
      <c r="MFY60" s="159"/>
      <c r="MGB60" s="158"/>
      <c r="MGI60" s="159"/>
      <c r="MGL60" s="158"/>
      <c r="MGS60" s="159"/>
      <c r="MGV60" s="158"/>
      <c r="MHC60" s="159"/>
      <c r="MHF60" s="158"/>
      <c r="MHM60" s="159"/>
      <c r="MHP60" s="158"/>
      <c r="MHW60" s="159"/>
      <c r="MHZ60" s="158"/>
      <c r="MIG60" s="159"/>
      <c r="MIJ60" s="158"/>
      <c r="MIQ60" s="159"/>
      <c r="MIT60" s="158"/>
      <c r="MJA60" s="159"/>
      <c r="MJD60" s="158"/>
      <c r="MJK60" s="159"/>
      <c r="MJN60" s="158"/>
      <c r="MJU60" s="159"/>
      <c r="MJX60" s="158"/>
      <c r="MKE60" s="159"/>
      <c r="MKH60" s="158"/>
      <c r="MKO60" s="159"/>
      <c r="MKR60" s="158"/>
      <c r="MKY60" s="159"/>
      <c r="MLB60" s="158"/>
      <c r="MLI60" s="159"/>
      <c r="MLL60" s="158"/>
      <c r="MLS60" s="159"/>
      <c r="MLV60" s="158"/>
      <c r="MMC60" s="159"/>
      <c r="MMF60" s="158"/>
      <c r="MMM60" s="159"/>
      <c r="MMP60" s="158"/>
      <c r="MMW60" s="159"/>
      <c r="MMZ60" s="158"/>
      <c r="MNG60" s="159"/>
      <c r="MNJ60" s="158"/>
      <c r="MNQ60" s="159"/>
      <c r="MNT60" s="158"/>
      <c r="MOA60" s="159"/>
      <c r="MOD60" s="158"/>
      <c r="MOK60" s="159"/>
      <c r="MON60" s="158"/>
      <c r="MOU60" s="159"/>
      <c r="MOX60" s="158"/>
      <c r="MPE60" s="159"/>
      <c r="MPH60" s="158"/>
      <c r="MPO60" s="159"/>
      <c r="MPR60" s="158"/>
      <c r="MPY60" s="159"/>
      <c r="MQB60" s="158"/>
      <c r="MQI60" s="159"/>
      <c r="MQL60" s="158"/>
      <c r="MQS60" s="159"/>
      <c r="MQV60" s="158"/>
      <c r="MRC60" s="159"/>
      <c r="MRF60" s="158"/>
      <c r="MRM60" s="159"/>
      <c r="MRP60" s="158"/>
      <c r="MRW60" s="159"/>
      <c r="MRZ60" s="158"/>
      <c r="MSG60" s="159"/>
      <c r="MSJ60" s="158"/>
      <c r="MSQ60" s="159"/>
      <c r="MST60" s="158"/>
      <c r="MTA60" s="159"/>
      <c r="MTD60" s="158"/>
      <c r="MTK60" s="159"/>
      <c r="MTN60" s="158"/>
      <c r="MTU60" s="159"/>
      <c r="MTX60" s="158"/>
      <c r="MUE60" s="159"/>
      <c r="MUH60" s="158"/>
      <c r="MUO60" s="159"/>
      <c r="MUR60" s="158"/>
      <c r="MUY60" s="159"/>
      <c r="MVB60" s="158"/>
      <c r="MVI60" s="159"/>
      <c r="MVL60" s="158"/>
      <c r="MVS60" s="159"/>
      <c r="MVV60" s="158"/>
      <c r="MWC60" s="159"/>
      <c r="MWF60" s="158"/>
      <c r="MWM60" s="159"/>
      <c r="MWP60" s="158"/>
      <c r="MWW60" s="159"/>
      <c r="MWZ60" s="158"/>
      <c r="MXG60" s="159"/>
      <c r="MXJ60" s="158"/>
      <c r="MXQ60" s="159"/>
      <c r="MXT60" s="158"/>
      <c r="MYA60" s="159"/>
      <c r="MYD60" s="158"/>
      <c r="MYK60" s="159"/>
      <c r="MYN60" s="158"/>
      <c r="MYU60" s="159"/>
      <c r="MYX60" s="158"/>
      <c r="MZE60" s="159"/>
      <c r="MZH60" s="158"/>
      <c r="MZO60" s="159"/>
      <c r="MZR60" s="158"/>
      <c r="MZY60" s="159"/>
      <c r="NAB60" s="158"/>
      <c r="NAI60" s="159"/>
      <c r="NAL60" s="158"/>
      <c r="NAS60" s="159"/>
      <c r="NAV60" s="158"/>
      <c r="NBC60" s="159"/>
      <c r="NBF60" s="158"/>
      <c r="NBM60" s="159"/>
      <c r="NBP60" s="158"/>
      <c r="NBW60" s="159"/>
      <c r="NBZ60" s="158"/>
      <c r="NCG60" s="159"/>
      <c r="NCJ60" s="158"/>
      <c r="NCQ60" s="159"/>
      <c r="NCT60" s="158"/>
      <c r="NDA60" s="159"/>
      <c r="NDD60" s="158"/>
      <c r="NDK60" s="159"/>
      <c r="NDN60" s="158"/>
      <c r="NDU60" s="159"/>
      <c r="NDX60" s="158"/>
      <c r="NEE60" s="159"/>
      <c r="NEH60" s="158"/>
      <c r="NEO60" s="159"/>
      <c r="NER60" s="158"/>
      <c r="NEY60" s="159"/>
      <c r="NFB60" s="158"/>
      <c r="NFI60" s="159"/>
      <c r="NFL60" s="158"/>
      <c r="NFS60" s="159"/>
      <c r="NFV60" s="158"/>
      <c r="NGC60" s="159"/>
      <c r="NGF60" s="158"/>
      <c r="NGM60" s="159"/>
      <c r="NGP60" s="158"/>
      <c r="NGW60" s="159"/>
      <c r="NGZ60" s="158"/>
      <c r="NHG60" s="159"/>
      <c r="NHJ60" s="158"/>
      <c r="NHQ60" s="159"/>
      <c r="NHT60" s="158"/>
      <c r="NIA60" s="159"/>
      <c r="NID60" s="158"/>
      <c r="NIK60" s="159"/>
      <c r="NIN60" s="158"/>
      <c r="NIU60" s="159"/>
      <c r="NIX60" s="158"/>
      <c r="NJE60" s="159"/>
      <c r="NJH60" s="158"/>
      <c r="NJO60" s="159"/>
      <c r="NJR60" s="158"/>
      <c r="NJY60" s="159"/>
      <c r="NKB60" s="158"/>
      <c r="NKI60" s="159"/>
      <c r="NKL60" s="158"/>
      <c r="NKS60" s="159"/>
      <c r="NKV60" s="158"/>
      <c r="NLC60" s="159"/>
      <c r="NLF60" s="158"/>
      <c r="NLM60" s="159"/>
      <c r="NLP60" s="158"/>
      <c r="NLW60" s="159"/>
      <c r="NLZ60" s="158"/>
      <c r="NMG60" s="159"/>
      <c r="NMJ60" s="158"/>
      <c r="NMQ60" s="159"/>
      <c r="NMT60" s="158"/>
      <c r="NNA60" s="159"/>
      <c r="NND60" s="158"/>
      <c r="NNK60" s="159"/>
      <c r="NNN60" s="158"/>
      <c r="NNU60" s="159"/>
      <c r="NNX60" s="158"/>
      <c r="NOE60" s="159"/>
      <c r="NOH60" s="158"/>
      <c r="NOO60" s="159"/>
      <c r="NOR60" s="158"/>
      <c r="NOY60" s="159"/>
      <c r="NPB60" s="158"/>
      <c r="NPI60" s="159"/>
      <c r="NPL60" s="158"/>
      <c r="NPS60" s="159"/>
      <c r="NPV60" s="158"/>
      <c r="NQC60" s="159"/>
      <c r="NQF60" s="158"/>
      <c r="NQM60" s="159"/>
      <c r="NQP60" s="158"/>
      <c r="NQW60" s="159"/>
      <c r="NQZ60" s="158"/>
      <c r="NRG60" s="159"/>
      <c r="NRJ60" s="158"/>
      <c r="NRQ60" s="159"/>
      <c r="NRT60" s="158"/>
      <c r="NSA60" s="159"/>
      <c r="NSD60" s="158"/>
      <c r="NSK60" s="159"/>
      <c r="NSN60" s="158"/>
      <c r="NSU60" s="159"/>
      <c r="NSX60" s="158"/>
      <c r="NTE60" s="159"/>
      <c r="NTH60" s="158"/>
      <c r="NTO60" s="159"/>
      <c r="NTR60" s="158"/>
      <c r="NTY60" s="159"/>
      <c r="NUB60" s="158"/>
      <c r="NUI60" s="159"/>
      <c r="NUL60" s="158"/>
      <c r="NUS60" s="159"/>
      <c r="NUV60" s="158"/>
      <c r="NVC60" s="159"/>
      <c r="NVF60" s="158"/>
      <c r="NVM60" s="159"/>
      <c r="NVP60" s="158"/>
      <c r="NVW60" s="159"/>
      <c r="NVZ60" s="158"/>
      <c r="NWG60" s="159"/>
      <c r="NWJ60" s="158"/>
      <c r="NWQ60" s="159"/>
      <c r="NWT60" s="158"/>
      <c r="NXA60" s="159"/>
      <c r="NXD60" s="158"/>
      <c r="NXK60" s="159"/>
      <c r="NXN60" s="158"/>
      <c r="NXU60" s="159"/>
      <c r="NXX60" s="158"/>
      <c r="NYE60" s="159"/>
      <c r="NYH60" s="158"/>
      <c r="NYO60" s="159"/>
      <c r="NYR60" s="158"/>
      <c r="NYY60" s="159"/>
      <c r="NZB60" s="158"/>
      <c r="NZI60" s="159"/>
      <c r="NZL60" s="158"/>
      <c r="NZS60" s="159"/>
      <c r="NZV60" s="158"/>
      <c r="OAC60" s="159"/>
      <c r="OAF60" s="158"/>
      <c r="OAM60" s="159"/>
      <c r="OAP60" s="158"/>
      <c r="OAW60" s="159"/>
      <c r="OAZ60" s="158"/>
      <c r="OBG60" s="159"/>
      <c r="OBJ60" s="158"/>
      <c r="OBQ60" s="159"/>
      <c r="OBT60" s="158"/>
      <c r="OCA60" s="159"/>
      <c r="OCD60" s="158"/>
      <c r="OCK60" s="159"/>
      <c r="OCN60" s="158"/>
      <c r="OCU60" s="159"/>
      <c r="OCX60" s="158"/>
      <c r="ODE60" s="159"/>
      <c r="ODH60" s="158"/>
      <c r="ODO60" s="159"/>
      <c r="ODR60" s="158"/>
      <c r="ODY60" s="159"/>
      <c r="OEB60" s="158"/>
      <c r="OEI60" s="159"/>
      <c r="OEL60" s="158"/>
      <c r="OES60" s="159"/>
      <c r="OEV60" s="158"/>
      <c r="OFC60" s="159"/>
      <c r="OFF60" s="158"/>
      <c r="OFM60" s="159"/>
      <c r="OFP60" s="158"/>
      <c r="OFW60" s="159"/>
      <c r="OFZ60" s="158"/>
      <c r="OGG60" s="159"/>
      <c r="OGJ60" s="158"/>
      <c r="OGQ60" s="159"/>
      <c r="OGT60" s="158"/>
      <c r="OHA60" s="159"/>
      <c r="OHD60" s="158"/>
      <c r="OHK60" s="159"/>
      <c r="OHN60" s="158"/>
      <c r="OHU60" s="159"/>
      <c r="OHX60" s="158"/>
      <c r="OIE60" s="159"/>
      <c r="OIH60" s="158"/>
      <c r="OIO60" s="159"/>
      <c r="OIR60" s="158"/>
      <c r="OIY60" s="159"/>
      <c r="OJB60" s="158"/>
      <c r="OJI60" s="159"/>
      <c r="OJL60" s="158"/>
      <c r="OJS60" s="159"/>
      <c r="OJV60" s="158"/>
      <c r="OKC60" s="159"/>
      <c r="OKF60" s="158"/>
      <c r="OKM60" s="159"/>
      <c r="OKP60" s="158"/>
      <c r="OKW60" s="159"/>
      <c r="OKZ60" s="158"/>
      <c r="OLG60" s="159"/>
      <c r="OLJ60" s="158"/>
      <c r="OLQ60" s="159"/>
      <c r="OLT60" s="158"/>
      <c r="OMA60" s="159"/>
      <c r="OMD60" s="158"/>
      <c r="OMK60" s="159"/>
      <c r="OMN60" s="158"/>
      <c r="OMU60" s="159"/>
      <c r="OMX60" s="158"/>
      <c r="ONE60" s="159"/>
      <c r="ONH60" s="158"/>
      <c r="ONO60" s="159"/>
      <c r="ONR60" s="158"/>
      <c r="ONY60" s="159"/>
      <c r="OOB60" s="158"/>
      <c r="OOI60" s="159"/>
      <c r="OOL60" s="158"/>
      <c r="OOS60" s="159"/>
      <c r="OOV60" s="158"/>
      <c r="OPC60" s="159"/>
      <c r="OPF60" s="158"/>
      <c r="OPM60" s="159"/>
      <c r="OPP60" s="158"/>
      <c r="OPW60" s="159"/>
      <c r="OPZ60" s="158"/>
      <c r="OQG60" s="159"/>
      <c r="OQJ60" s="158"/>
      <c r="OQQ60" s="159"/>
      <c r="OQT60" s="158"/>
      <c r="ORA60" s="159"/>
      <c r="ORD60" s="158"/>
      <c r="ORK60" s="159"/>
      <c r="ORN60" s="158"/>
      <c r="ORU60" s="159"/>
      <c r="ORX60" s="158"/>
      <c r="OSE60" s="159"/>
      <c r="OSH60" s="158"/>
      <c r="OSO60" s="159"/>
      <c r="OSR60" s="158"/>
      <c r="OSY60" s="159"/>
      <c r="OTB60" s="158"/>
      <c r="OTI60" s="159"/>
      <c r="OTL60" s="158"/>
      <c r="OTS60" s="159"/>
      <c r="OTV60" s="158"/>
      <c r="OUC60" s="159"/>
      <c r="OUF60" s="158"/>
      <c r="OUM60" s="159"/>
      <c r="OUP60" s="158"/>
      <c r="OUW60" s="159"/>
      <c r="OUZ60" s="158"/>
      <c r="OVG60" s="159"/>
      <c r="OVJ60" s="158"/>
      <c r="OVQ60" s="159"/>
      <c r="OVT60" s="158"/>
      <c r="OWA60" s="159"/>
      <c r="OWD60" s="158"/>
      <c r="OWK60" s="159"/>
      <c r="OWN60" s="158"/>
      <c r="OWU60" s="159"/>
      <c r="OWX60" s="158"/>
      <c r="OXE60" s="159"/>
      <c r="OXH60" s="158"/>
      <c r="OXO60" s="159"/>
      <c r="OXR60" s="158"/>
      <c r="OXY60" s="159"/>
      <c r="OYB60" s="158"/>
      <c r="OYI60" s="159"/>
      <c r="OYL60" s="158"/>
      <c r="OYS60" s="159"/>
      <c r="OYV60" s="158"/>
      <c r="OZC60" s="159"/>
      <c r="OZF60" s="158"/>
      <c r="OZM60" s="159"/>
      <c r="OZP60" s="158"/>
      <c r="OZW60" s="159"/>
      <c r="OZZ60" s="158"/>
      <c r="PAG60" s="159"/>
      <c r="PAJ60" s="158"/>
      <c r="PAQ60" s="159"/>
      <c r="PAT60" s="158"/>
      <c r="PBA60" s="159"/>
      <c r="PBD60" s="158"/>
      <c r="PBK60" s="159"/>
      <c r="PBN60" s="158"/>
      <c r="PBU60" s="159"/>
      <c r="PBX60" s="158"/>
      <c r="PCE60" s="159"/>
      <c r="PCH60" s="158"/>
      <c r="PCO60" s="159"/>
      <c r="PCR60" s="158"/>
      <c r="PCY60" s="159"/>
      <c r="PDB60" s="158"/>
      <c r="PDI60" s="159"/>
      <c r="PDL60" s="158"/>
      <c r="PDS60" s="159"/>
      <c r="PDV60" s="158"/>
      <c r="PEC60" s="159"/>
      <c r="PEF60" s="158"/>
      <c r="PEM60" s="159"/>
      <c r="PEP60" s="158"/>
      <c r="PEW60" s="159"/>
      <c r="PEZ60" s="158"/>
      <c r="PFG60" s="159"/>
      <c r="PFJ60" s="158"/>
      <c r="PFQ60" s="159"/>
      <c r="PFT60" s="158"/>
      <c r="PGA60" s="159"/>
      <c r="PGD60" s="158"/>
      <c r="PGK60" s="159"/>
      <c r="PGN60" s="158"/>
      <c r="PGU60" s="159"/>
      <c r="PGX60" s="158"/>
      <c r="PHE60" s="159"/>
      <c r="PHH60" s="158"/>
      <c r="PHO60" s="159"/>
      <c r="PHR60" s="158"/>
      <c r="PHY60" s="159"/>
      <c r="PIB60" s="158"/>
      <c r="PII60" s="159"/>
      <c r="PIL60" s="158"/>
      <c r="PIS60" s="159"/>
      <c r="PIV60" s="158"/>
      <c r="PJC60" s="159"/>
      <c r="PJF60" s="158"/>
      <c r="PJM60" s="159"/>
      <c r="PJP60" s="158"/>
      <c r="PJW60" s="159"/>
      <c r="PJZ60" s="158"/>
      <c r="PKG60" s="159"/>
      <c r="PKJ60" s="158"/>
      <c r="PKQ60" s="159"/>
      <c r="PKT60" s="158"/>
      <c r="PLA60" s="159"/>
      <c r="PLD60" s="158"/>
      <c r="PLK60" s="159"/>
      <c r="PLN60" s="158"/>
      <c r="PLU60" s="159"/>
      <c r="PLX60" s="158"/>
      <c r="PME60" s="159"/>
      <c r="PMH60" s="158"/>
      <c r="PMO60" s="159"/>
      <c r="PMR60" s="158"/>
      <c r="PMY60" s="159"/>
      <c r="PNB60" s="158"/>
      <c r="PNI60" s="159"/>
      <c r="PNL60" s="158"/>
      <c r="PNS60" s="159"/>
      <c r="PNV60" s="158"/>
      <c r="POC60" s="159"/>
      <c r="POF60" s="158"/>
      <c r="POM60" s="159"/>
      <c r="POP60" s="158"/>
      <c r="POW60" s="159"/>
      <c r="POZ60" s="158"/>
      <c r="PPG60" s="159"/>
      <c r="PPJ60" s="158"/>
      <c r="PPQ60" s="159"/>
      <c r="PPT60" s="158"/>
      <c r="PQA60" s="159"/>
      <c r="PQD60" s="158"/>
      <c r="PQK60" s="159"/>
      <c r="PQN60" s="158"/>
      <c r="PQU60" s="159"/>
      <c r="PQX60" s="158"/>
      <c r="PRE60" s="159"/>
      <c r="PRH60" s="158"/>
      <c r="PRO60" s="159"/>
      <c r="PRR60" s="158"/>
      <c r="PRY60" s="159"/>
      <c r="PSB60" s="158"/>
      <c r="PSI60" s="159"/>
      <c r="PSL60" s="158"/>
      <c r="PSS60" s="159"/>
      <c r="PSV60" s="158"/>
      <c r="PTC60" s="159"/>
      <c r="PTF60" s="158"/>
      <c r="PTM60" s="159"/>
      <c r="PTP60" s="158"/>
      <c r="PTW60" s="159"/>
      <c r="PTZ60" s="158"/>
      <c r="PUG60" s="159"/>
      <c r="PUJ60" s="158"/>
      <c r="PUQ60" s="159"/>
      <c r="PUT60" s="158"/>
      <c r="PVA60" s="159"/>
      <c r="PVD60" s="158"/>
      <c r="PVK60" s="159"/>
      <c r="PVN60" s="158"/>
      <c r="PVU60" s="159"/>
      <c r="PVX60" s="158"/>
      <c r="PWE60" s="159"/>
      <c r="PWH60" s="158"/>
      <c r="PWO60" s="159"/>
      <c r="PWR60" s="158"/>
      <c r="PWY60" s="159"/>
      <c r="PXB60" s="158"/>
      <c r="PXI60" s="159"/>
      <c r="PXL60" s="158"/>
      <c r="PXS60" s="159"/>
      <c r="PXV60" s="158"/>
      <c r="PYC60" s="159"/>
      <c r="PYF60" s="158"/>
      <c r="PYM60" s="159"/>
      <c r="PYP60" s="158"/>
      <c r="PYW60" s="159"/>
      <c r="PYZ60" s="158"/>
      <c r="PZG60" s="159"/>
      <c r="PZJ60" s="158"/>
      <c r="PZQ60" s="159"/>
      <c r="PZT60" s="158"/>
      <c r="QAA60" s="159"/>
      <c r="QAD60" s="158"/>
      <c r="QAK60" s="159"/>
      <c r="QAN60" s="158"/>
      <c r="QAU60" s="159"/>
      <c r="QAX60" s="158"/>
      <c r="QBE60" s="159"/>
      <c r="QBH60" s="158"/>
      <c r="QBO60" s="159"/>
      <c r="QBR60" s="158"/>
      <c r="QBY60" s="159"/>
      <c r="QCB60" s="158"/>
      <c r="QCI60" s="159"/>
      <c r="QCL60" s="158"/>
      <c r="QCS60" s="159"/>
      <c r="QCV60" s="158"/>
      <c r="QDC60" s="159"/>
      <c r="QDF60" s="158"/>
      <c r="QDM60" s="159"/>
      <c r="QDP60" s="158"/>
      <c r="QDW60" s="159"/>
      <c r="QDZ60" s="158"/>
      <c r="QEG60" s="159"/>
      <c r="QEJ60" s="158"/>
      <c r="QEQ60" s="159"/>
      <c r="QET60" s="158"/>
      <c r="QFA60" s="159"/>
      <c r="QFD60" s="158"/>
      <c r="QFK60" s="159"/>
      <c r="QFN60" s="158"/>
      <c r="QFU60" s="159"/>
      <c r="QFX60" s="158"/>
      <c r="QGE60" s="159"/>
      <c r="QGH60" s="158"/>
      <c r="QGO60" s="159"/>
      <c r="QGR60" s="158"/>
      <c r="QGY60" s="159"/>
      <c r="QHB60" s="158"/>
      <c r="QHI60" s="159"/>
      <c r="QHL60" s="158"/>
      <c r="QHS60" s="159"/>
      <c r="QHV60" s="158"/>
      <c r="QIC60" s="159"/>
      <c r="QIF60" s="158"/>
      <c r="QIM60" s="159"/>
      <c r="QIP60" s="158"/>
      <c r="QIW60" s="159"/>
      <c r="QIZ60" s="158"/>
      <c r="QJG60" s="159"/>
      <c r="QJJ60" s="158"/>
      <c r="QJQ60" s="159"/>
      <c r="QJT60" s="158"/>
      <c r="QKA60" s="159"/>
      <c r="QKD60" s="158"/>
      <c r="QKK60" s="159"/>
      <c r="QKN60" s="158"/>
      <c r="QKU60" s="159"/>
      <c r="QKX60" s="158"/>
      <c r="QLE60" s="159"/>
      <c r="QLH60" s="158"/>
      <c r="QLO60" s="159"/>
      <c r="QLR60" s="158"/>
      <c r="QLY60" s="159"/>
      <c r="QMB60" s="158"/>
      <c r="QMI60" s="159"/>
      <c r="QML60" s="158"/>
      <c r="QMS60" s="159"/>
      <c r="QMV60" s="158"/>
      <c r="QNC60" s="159"/>
      <c r="QNF60" s="158"/>
      <c r="QNM60" s="159"/>
      <c r="QNP60" s="158"/>
      <c r="QNW60" s="159"/>
      <c r="QNZ60" s="158"/>
      <c r="QOG60" s="159"/>
      <c r="QOJ60" s="158"/>
      <c r="QOQ60" s="159"/>
      <c r="QOT60" s="158"/>
      <c r="QPA60" s="159"/>
      <c r="QPD60" s="158"/>
      <c r="QPK60" s="159"/>
      <c r="QPN60" s="158"/>
      <c r="QPU60" s="159"/>
      <c r="QPX60" s="158"/>
      <c r="QQE60" s="159"/>
      <c r="QQH60" s="158"/>
      <c r="QQO60" s="159"/>
      <c r="QQR60" s="158"/>
      <c r="QQY60" s="159"/>
      <c r="QRB60" s="158"/>
      <c r="QRI60" s="159"/>
      <c r="QRL60" s="158"/>
      <c r="QRS60" s="159"/>
      <c r="QRV60" s="158"/>
      <c r="QSC60" s="159"/>
      <c r="QSF60" s="158"/>
      <c r="QSM60" s="159"/>
      <c r="QSP60" s="158"/>
      <c r="QSW60" s="159"/>
      <c r="QSZ60" s="158"/>
      <c r="QTG60" s="159"/>
      <c r="QTJ60" s="158"/>
      <c r="QTQ60" s="159"/>
      <c r="QTT60" s="158"/>
      <c r="QUA60" s="159"/>
      <c r="QUD60" s="158"/>
      <c r="QUK60" s="159"/>
      <c r="QUN60" s="158"/>
      <c r="QUU60" s="159"/>
      <c r="QUX60" s="158"/>
      <c r="QVE60" s="159"/>
      <c r="QVH60" s="158"/>
      <c r="QVO60" s="159"/>
      <c r="QVR60" s="158"/>
      <c r="QVY60" s="159"/>
      <c r="QWB60" s="158"/>
      <c r="QWI60" s="159"/>
      <c r="QWL60" s="158"/>
      <c r="QWS60" s="159"/>
      <c r="QWV60" s="158"/>
      <c r="QXC60" s="159"/>
      <c r="QXF60" s="158"/>
      <c r="QXM60" s="159"/>
      <c r="QXP60" s="158"/>
      <c r="QXW60" s="159"/>
      <c r="QXZ60" s="158"/>
      <c r="QYG60" s="159"/>
      <c r="QYJ60" s="158"/>
      <c r="QYQ60" s="159"/>
      <c r="QYT60" s="158"/>
      <c r="QZA60" s="159"/>
      <c r="QZD60" s="158"/>
      <c r="QZK60" s="159"/>
      <c r="QZN60" s="158"/>
      <c r="QZU60" s="159"/>
      <c r="QZX60" s="158"/>
      <c r="RAE60" s="159"/>
      <c r="RAH60" s="158"/>
      <c r="RAO60" s="159"/>
      <c r="RAR60" s="158"/>
      <c r="RAY60" s="159"/>
      <c r="RBB60" s="158"/>
      <c r="RBI60" s="159"/>
      <c r="RBL60" s="158"/>
      <c r="RBS60" s="159"/>
      <c r="RBV60" s="158"/>
      <c r="RCC60" s="159"/>
      <c r="RCF60" s="158"/>
      <c r="RCM60" s="159"/>
      <c r="RCP60" s="158"/>
      <c r="RCW60" s="159"/>
      <c r="RCZ60" s="158"/>
      <c r="RDG60" s="159"/>
      <c r="RDJ60" s="158"/>
      <c r="RDQ60" s="159"/>
      <c r="RDT60" s="158"/>
      <c r="REA60" s="159"/>
      <c r="RED60" s="158"/>
      <c r="REK60" s="159"/>
      <c r="REN60" s="158"/>
      <c r="REU60" s="159"/>
      <c r="REX60" s="158"/>
      <c r="RFE60" s="159"/>
      <c r="RFH60" s="158"/>
      <c r="RFO60" s="159"/>
      <c r="RFR60" s="158"/>
      <c r="RFY60" s="159"/>
      <c r="RGB60" s="158"/>
      <c r="RGI60" s="159"/>
      <c r="RGL60" s="158"/>
      <c r="RGS60" s="159"/>
      <c r="RGV60" s="158"/>
      <c r="RHC60" s="159"/>
      <c r="RHF60" s="158"/>
      <c r="RHM60" s="159"/>
      <c r="RHP60" s="158"/>
      <c r="RHW60" s="159"/>
      <c r="RHZ60" s="158"/>
      <c r="RIG60" s="159"/>
      <c r="RIJ60" s="158"/>
      <c r="RIQ60" s="159"/>
      <c r="RIT60" s="158"/>
      <c r="RJA60" s="159"/>
      <c r="RJD60" s="158"/>
      <c r="RJK60" s="159"/>
      <c r="RJN60" s="158"/>
      <c r="RJU60" s="159"/>
      <c r="RJX60" s="158"/>
      <c r="RKE60" s="159"/>
      <c r="RKH60" s="158"/>
      <c r="RKO60" s="159"/>
      <c r="RKR60" s="158"/>
      <c r="RKY60" s="159"/>
      <c r="RLB60" s="158"/>
      <c r="RLI60" s="159"/>
      <c r="RLL60" s="158"/>
      <c r="RLS60" s="159"/>
      <c r="RLV60" s="158"/>
      <c r="RMC60" s="159"/>
      <c r="RMF60" s="158"/>
      <c r="RMM60" s="159"/>
      <c r="RMP60" s="158"/>
      <c r="RMW60" s="159"/>
      <c r="RMZ60" s="158"/>
      <c r="RNG60" s="159"/>
      <c r="RNJ60" s="158"/>
      <c r="RNQ60" s="159"/>
      <c r="RNT60" s="158"/>
      <c r="ROA60" s="159"/>
      <c r="ROD60" s="158"/>
      <c r="ROK60" s="159"/>
      <c r="RON60" s="158"/>
      <c r="ROU60" s="159"/>
      <c r="ROX60" s="158"/>
      <c r="RPE60" s="159"/>
      <c r="RPH60" s="158"/>
      <c r="RPO60" s="159"/>
      <c r="RPR60" s="158"/>
      <c r="RPY60" s="159"/>
      <c r="RQB60" s="158"/>
      <c r="RQI60" s="159"/>
      <c r="RQL60" s="158"/>
      <c r="RQS60" s="159"/>
      <c r="RQV60" s="158"/>
      <c r="RRC60" s="159"/>
      <c r="RRF60" s="158"/>
      <c r="RRM60" s="159"/>
      <c r="RRP60" s="158"/>
      <c r="RRW60" s="159"/>
      <c r="RRZ60" s="158"/>
      <c r="RSG60" s="159"/>
      <c r="RSJ60" s="158"/>
      <c r="RSQ60" s="159"/>
      <c r="RST60" s="158"/>
      <c r="RTA60" s="159"/>
      <c r="RTD60" s="158"/>
      <c r="RTK60" s="159"/>
      <c r="RTN60" s="158"/>
      <c r="RTU60" s="159"/>
      <c r="RTX60" s="158"/>
      <c r="RUE60" s="159"/>
      <c r="RUH60" s="158"/>
      <c r="RUO60" s="159"/>
      <c r="RUR60" s="158"/>
      <c r="RUY60" s="159"/>
      <c r="RVB60" s="158"/>
      <c r="RVI60" s="159"/>
      <c r="RVL60" s="158"/>
      <c r="RVS60" s="159"/>
      <c r="RVV60" s="158"/>
      <c r="RWC60" s="159"/>
      <c r="RWF60" s="158"/>
      <c r="RWM60" s="159"/>
      <c r="RWP60" s="158"/>
      <c r="RWW60" s="159"/>
      <c r="RWZ60" s="158"/>
      <c r="RXG60" s="159"/>
      <c r="RXJ60" s="158"/>
      <c r="RXQ60" s="159"/>
      <c r="RXT60" s="158"/>
      <c r="RYA60" s="159"/>
      <c r="RYD60" s="158"/>
      <c r="RYK60" s="159"/>
      <c r="RYN60" s="158"/>
      <c r="RYU60" s="159"/>
      <c r="RYX60" s="158"/>
      <c r="RZE60" s="159"/>
      <c r="RZH60" s="158"/>
      <c r="RZO60" s="159"/>
      <c r="RZR60" s="158"/>
      <c r="RZY60" s="159"/>
      <c r="SAB60" s="158"/>
      <c r="SAI60" s="159"/>
      <c r="SAL60" s="158"/>
      <c r="SAS60" s="159"/>
      <c r="SAV60" s="158"/>
      <c r="SBC60" s="159"/>
      <c r="SBF60" s="158"/>
      <c r="SBM60" s="159"/>
      <c r="SBP60" s="158"/>
      <c r="SBW60" s="159"/>
      <c r="SBZ60" s="158"/>
      <c r="SCG60" s="159"/>
      <c r="SCJ60" s="158"/>
      <c r="SCQ60" s="159"/>
      <c r="SCT60" s="158"/>
      <c r="SDA60" s="159"/>
      <c r="SDD60" s="158"/>
      <c r="SDK60" s="159"/>
      <c r="SDN60" s="158"/>
      <c r="SDU60" s="159"/>
      <c r="SDX60" s="158"/>
      <c r="SEE60" s="159"/>
      <c r="SEH60" s="158"/>
      <c r="SEO60" s="159"/>
      <c r="SER60" s="158"/>
      <c r="SEY60" s="159"/>
      <c r="SFB60" s="158"/>
      <c r="SFI60" s="159"/>
      <c r="SFL60" s="158"/>
      <c r="SFS60" s="159"/>
      <c r="SFV60" s="158"/>
      <c r="SGC60" s="159"/>
      <c r="SGF60" s="158"/>
      <c r="SGM60" s="159"/>
      <c r="SGP60" s="158"/>
      <c r="SGW60" s="159"/>
      <c r="SGZ60" s="158"/>
      <c r="SHG60" s="159"/>
      <c r="SHJ60" s="158"/>
      <c r="SHQ60" s="159"/>
      <c r="SHT60" s="158"/>
      <c r="SIA60" s="159"/>
      <c r="SID60" s="158"/>
      <c r="SIK60" s="159"/>
      <c r="SIN60" s="158"/>
      <c r="SIU60" s="159"/>
      <c r="SIX60" s="158"/>
      <c r="SJE60" s="159"/>
      <c r="SJH60" s="158"/>
      <c r="SJO60" s="159"/>
      <c r="SJR60" s="158"/>
      <c r="SJY60" s="159"/>
      <c r="SKB60" s="158"/>
      <c r="SKI60" s="159"/>
      <c r="SKL60" s="158"/>
      <c r="SKS60" s="159"/>
      <c r="SKV60" s="158"/>
      <c r="SLC60" s="159"/>
      <c r="SLF60" s="158"/>
      <c r="SLM60" s="159"/>
      <c r="SLP60" s="158"/>
      <c r="SLW60" s="159"/>
      <c r="SLZ60" s="158"/>
      <c r="SMG60" s="159"/>
      <c r="SMJ60" s="158"/>
      <c r="SMQ60" s="159"/>
      <c r="SMT60" s="158"/>
      <c r="SNA60" s="159"/>
      <c r="SND60" s="158"/>
      <c r="SNK60" s="159"/>
      <c r="SNN60" s="158"/>
      <c r="SNU60" s="159"/>
      <c r="SNX60" s="158"/>
      <c r="SOE60" s="159"/>
      <c r="SOH60" s="158"/>
      <c r="SOO60" s="159"/>
      <c r="SOR60" s="158"/>
      <c r="SOY60" s="159"/>
      <c r="SPB60" s="158"/>
      <c r="SPI60" s="159"/>
      <c r="SPL60" s="158"/>
      <c r="SPS60" s="159"/>
      <c r="SPV60" s="158"/>
      <c r="SQC60" s="159"/>
      <c r="SQF60" s="158"/>
      <c r="SQM60" s="159"/>
      <c r="SQP60" s="158"/>
      <c r="SQW60" s="159"/>
      <c r="SQZ60" s="158"/>
      <c r="SRG60" s="159"/>
      <c r="SRJ60" s="158"/>
      <c r="SRQ60" s="159"/>
      <c r="SRT60" s="158"/>
      <c r="SSA60" s="159"/>
      <c r="SSD60" s="158"/>
      <c r="SSK60" s="159"/>
      <c r="SSN60" s="158"/>
      <c r="SSU60" s="159"/>
      <c r="SSX60" s="158"/>
      <c r="STE60" s="159"/>
      <c r="STH60" s="158"/>
      <c r="STO60" s="159"/>
      <c r="STR60" s="158"/>
      <c r="STY60" s="159"/>
      <c r="SUB60" s="158"/>
      <c r="SUI60" s="159"/>
      <c r="SUL60" s="158"/>
      <c r="SUS60" s="159"/>
      <c r="SUV60" s="158"/>
      <c r="SVC60" s="159"/>
      <c r="SVF60" s="158"/>
      <c r="SVM60" s="159"/>
      <c r="SVP60" s="158"/>
      <c r="SVW60" s="159"/>
      <c r="SVZ60" s="158"/>
      <c r="SWG60" s="159"/>
      <c r="SWJ60" s="158"/>
      <c r="SWQ60" s="159"/>
      <c r="SWT60" s="158"/>
      <c r="SXA60" s="159"/>
      <c r="SXD60" s="158"/>
      <c r="SXK60" s="159"/>
      <c r="SXN60" s="158"/>
      <c r="SXU60" s="159"/>
      <c r="SXX60" s="158"/>
      <c r="SYE60" s="159"/>
      <c r="SYH60" s="158"/>
      <c r="SYO60" s="159"/>
      <c r="SYR60" s="158"/>
      <c r="SYY60" s="159"/>
      <c r="SZB60" s="158"/>
      <c r="SZI60" s="159"/>
      <c r="SZL60" s="158"/>
      <c r="SZS60" s="159"/>
      <c r="SZV60" s="158"/>
      <c r="TAC60" s="159"/>
      <c r="TAF60" s="158"/>
      <c r="TAM60" s="159"/>
      <c r="TAP60" s="158"/>
      <c r="TAW60" s="159"/>
      <c r="TAZ60" s="158"/>
      <c r="TBG60" s="159"/>
      <c r="TBJ60" s="158"/>
      <c r="TBQ60" s="159"/>
      <c r="TBT60" s="158"/>
      <c r="TCA60" s="159"/>
      <c r="TCD60" s="158"/>
      <c r="TCK60" s="159"/>
      <c r="TCN60" s="158"/>
      <c r="TCU60" s="159"/>
      <c r="TCX60" s="158"/>
      <c r="TDE60" s="159"/>
      <c r="TDH60" s="158"/>
      <c r="TDO60" s="159"/>
      <c r="TDR60" s="158"/>
      <c r="TDY60" s="159"/>
      <c r="TEB60" s="158"/>
      <c r="TEI60" s="159"/>
      <c r="TEL60" s="158"/>
      <c r="TES60" s="159"/>
      <c r="TEV60" s="158"/>
      <c r="TFC60" s="159"/>
      <c r="TFF60" s="158"/>
      <c r="TFM60" s="159"/>
      <c r="TFP60" s="158"/>
      <c r="TFW60" s="159"/>
      <c r="TFZ60" s="158"/>
      <c r="TGG60" s="159"/>
      <c r="TGJ60" s="158"/>
      <c r="TGQ60" s="159"/>
      <c r="TGT60" s="158"/>
      <c r="THA60" s="159"/>
      <c r="THD60" s="158"/>
      <c r="THK60" s="159"/>
      <c r="THN60" s="158"/>
      <c r="THU60" s="159"/>
      <c r="THX60" s="158"/>
      <c r="TIE60" s="159"/>
      <c r="TIH60" s="158"/>
      <c r="TIO60" s="159"/>
      <c r="TIR60" s="158"/>
      <c r="TIY60" s="159"/>
      <c r="TJB60" s="158"/>
      <c r="TJI60" s="159"/>
      <c r="TJL60" s="158"/>
      <c r="TJS60" s="159"/>
      <c r="TJV60" s="158"/>
      <c r="TKC60" s="159"/>
      <c r="TKF60" s="158"/>
      <c r="TKM60" s="159"/>
      <c r="TKP60" s="158"/>
      <c r="TKW60" s="159"/>
      <c r="TKZ60" s="158"/>
      <c r="TLG60" s="159"/>
      <c r="TLJ60" s="158"/>
      <c r="TLQ60" s="159"/>
      <c r="TLT60" s="158"/>
      <c r="TMA60" s="159"/>
      <c r="TMD60" s="158"/>
      <c r="TMK60" s="159"/>
      <c r="TMN60" s="158"/>
      <c r="TMU60" s="159"/>
      <c r="TMX60" s="158"/>
      <c r="TNE60" s="159"/>
      <c r="TNH60" s="158"/>
      <c r="TNO60" s="159"/>
      <c r="TNR60" s="158"/>
      <c r="TNY60" s="159"/>
      <c r="TOB60" s="158"/>
      <c r="TOI60" s="159"/>
      <c r="TOL60" s="158"/>
      <c r="TOS60" s="159"/>
      <c r="TOV60" s="158"/>
      <c r="TPC60" s="159"/>
      <c r="TPF60" s="158"/>
      <c r="TPM60" s="159"/>
      <c r="TPP60" s="158"/>
      <c r="TPW60" s="159"/>
      <c r="TPZ60" s="158"/>
      <c r="TQG60" s="159"/>
      <c r="TQJ60" s="158"/>
      <c r="TQQ60" s="159"/>
      <c r="TQT60" s="158"/>
      <c r="TRA60" s="159"/>
      <c r="TRD60" s="158"/>
      <c r="TRK60" s="159"/>
      <c r="TRN60" s="158"/>
      <c r="TRU60" s="159"/>
      <c r="TRX60" s="158"/>
      <c r="TSE60" s="159"/>
      <c r="TSH60" s="158"/>
      <c r="TSO60" s="159"/>
      <c r="TSR60" s="158"/>
      <c r="TSY60" s="159"/>
      <c r="TTB60" s="158"/>
      <c r="TTI60" s="159"/>
      <c r="TTL60" s="158"/>
      <c r="TTS60" s="159"/>
      <c r="TTV60" s="158"/>
      <c r="TUC60" s="159"/>
      <c r="TUF60" s="158"/>
      <c r="TUM60" s="159"/>
      <c r="TUP60" s="158"/>
      <c r="TUW60" s="159"/>
      <c r="TUZ60" s="158"/>
      <c r="TVG60" s="159"/>
      <c r="TVJ60" s="158"/>
      <c r="TVQ60" s="159"/>
      <c r="TVT60" s="158"/>
      <c r="TWA60" s="159"/>
      <c r="TWD60" s="158"/>
      <c r="TWK60" s="159"/>
      <c r="TWN60" s="158"/>
      <c r="TWU60" s="159"/>
      <c r="TWX60" s="158"/>
      <c r="TXE60" s="159"/>
      <c r="TXH60" s="158"/>
      <c r="TXO60" s="159"/>
      <c r="TXR60" s="158"/>
      <c r="TXY60" s="159"/>
      <c r="TYB60" s="158"/>
      <c r="TYI60" s="159"/>
      <c r="TYL60" s="158"/>
      <c r="TYS60" s="159"/>
      <c r="TYV60" s="158"/>
      <c r="TZC60" s="159"/>
      <c r="TZF60" s="158"/>
      <c r="TZM60" s="159"/>
      <c r="TZP60" s="158"/>
      <c r="TZW60" s="159"/>
      <c r="TZZ60" s="158"/>
      <c r="UAG60" s="159"/>
      <c r="UAJ60" s="158"/>
      <c r="UAQ60" s="159"/>
      <c r="UAT60" s="158"/>
      <c r="UBA60" s="159"/>
      <c r="UBD60" s="158"/>
      <c r="UBK60" s="159"/>
      <c r="UBN60" s="158"/>
      <c r="UBU60" s="159"/>
      <c r="UBX60" s="158"/>
      <c r="UCE60" s="159"/>
      <c r="UCH60" s="158"/>
      <c r="UCO60" s="159"/>
      <c r="UCR60" s="158"/>
      <c r="UCY60" s="159"/>
      <c r="UDB60" s="158"/>
      <c r="UDI60" s="159"/>
      <c r="UDL60" s="158"/>
      <c r="UDS60" s="159"/>
      <c r="UDV60" s="158"/>
      <c r="UEC60" s="159"/>
      <c r="UEF60" s="158"/>
      <c r="UEM60" s="159"/>
      <c r="UEP60" s="158"/>
      <c r="UEW60" s="159"/>
      <c r="UEZ60" s="158"/>
      <c r="UFG60" s="159"/>
      <c r="UFJ60" s="158"/>
      <c r="UFQ60" s="159"/>
      <c r="UFT60" s="158"/>
      <c r="UGA60" s="159"/>
      <c r="UGD60" s="158"/>
      <c r="UGK60" s="159"/>
      <c r="UGN60" s="158"/>
      <c r="UGU60" s="159"/>
      <c r="UGX60" s="158"/>
      <c r="UHE60" s="159"/>
      <c r="UHH60" s="158"/>
      <c r="UHO60" s="159"/>
      <c r="UHR60" s="158"/>
      <c r="UHY60" s="159"/>
      <c r="UIB60" s="158"/>
      <c r="UII60" s="159"/>
      <c r="UIL60" s="158"/>
      <c r="UIS60" s="159"/>
      <c r="UIV60" s="158"/>
      <c r="UJC60" s="159"/>
      <c r="UJF60" s="158"/>
      <c r="UJM60" s="159"/>
      <c r="UJP60" s="158"/>
      <c r="UJW60" s="159"/>
      <c r="UJZ60" s="158"/>
      <c r="UKG60" s="159"/>
      <c r="UKJ60" s="158"/>
      <c r="UKQ60" s="159"/>
      <c r="UKT60" s="158"/>
      <c r="ULA60" s="159"/>
      <c r="ULD60" s="158"/>
      <c r="ULK60" s="159"/>
      <c r="ULN60" s="158"/>
      <c r="ULU60" s="159"/>
      <c r="ULX60" s="158"/>
      <c r="UME60" s="159"/>
      <c r="UMH60" s="158"/>
      <c r="UMO60" s="159"/>
      <c r="UMR60" s="158"/>
      <c r="UMY60" s="159"/>
      <c r="UNB60" s="158"/>
      <c r="UNI60" s="159"/>
      <c r="UNL60" s="158"/>
      <c r="UNS60" s="159"/>
      <c r="UNV60" s="158"/>
      <c r="UOC60" s="159"/>
      <c r="UOF60" s="158"/>
      <c r="UOM60" s="159"/>
      <c r="UOP60" s="158"/>
      <c r="UOW60" s="159"/>
      <c r="UOZ60" s="158"/>
      <c r="UPG60" s="159"/>
      <c r="UPJ60" s="158"/>
      <c r="UPQ60" s="159"/>
      <c r="UPT60" s="158"/>
      <c r="UQA60" s="159"/>
      <c r="UQD60" s="158"/>
      <c r="UQK60" s="159"/>
      <c r="UQN60" s="158"/>
      <c r="UQU60" s="159"/>
      <c r="UQX60" s="158"/>
      <c r="URE60" s="159"/>
      <c r="URH60" s="158"/>
      <c r="URO60" s="159"/>
      <c r="URR60" s="158"/>
      <c r="URY60" s="159"/>
      <c r="USB60" s="158"/>
      <c r="USI60" s="159"/>
      <c r="USL60" s="158"/>
      <c r="USS60" s="159"/>
      <c r="USV60" s="158"/>
      <c r="UTC60" s="159"/>
      <c r="UTF60" s="158"/>
      <c r="UTM60" s="159"/>
      <c r="UTP60" s="158"/>
      <c r="UTW60" s="159"/>
      <c r="UTZ60" s="158"/>
      <c r="UUG60" s="159"/>
      <c r="UUJ60" s="158"/>
      <c r="UUQ60" s="159"/>
      <c r="UUT60" s="158"/>
      <c r="UVA60" s="159"/>
      <c r="UVD60" s="158"/>
      <c r="UVK60" s="159"/>
      <c r="UVN60" s="158"/>
      <c r="UVU60" s="159"/>
      <c r="UVX60" s="158"/>
      <c r="UWE60" s="159"/>
      <c r="UWH60" s="158"/>
      <c r="UWO60" s="159"/>
      <c r="UWR60" s="158"/>
      <c r="UWY60" s="159"/>
      <c r="UXB60" s="158"/>
      <c r="UXI60" s="159"/>
      <c r="UXL60" s="158"/>
      <c r="UXS60" s="159"/>
      <c r="UXV60" s="158"/>
      <c r="UYC60" s="159"/>
      <c r="UYF60" s="158"/>
      <c r="UYM60" s="159"/>
      <c r="UYP60" s="158"/>
      <c r="UYW60" s="159"/>
      <c r="UYZ60" s="158"/>
      <c r="UZG60" s="159"/>
      <c r="UZJ60" s="158"/>
      <c r="UZQ60" s="159"/>
      <c r="UZT60" s="158"/>
      <c r="VAA60" s="159"/>
      <c r="VAD60" s="158"/>
      <c r="VAK60" s="159"/>
      <c r="VAN60" s="158"/>
      <c r="VAU60" s="159"/>
      <c r="VAX60" s="158"/>
      <c r="VBE60" s="159"/>
      <c r="VBH60" s="158"/>
      <c r="VBO60" s="159"/>
      <c r="VBR60" s="158"/>
      <c r="VBY60" s="159"/>
      <c r="VCB60" s="158"/>
      <c r="VCI60" s="159"/>
      <c r="VCL60" s="158"/>
      <c r="VCS60" s="159"/>
      <c r="VCV60" s="158"/>
      <c r="VDC60" s="159"/>
      <c r="VDF60" s="158"/>
      <c r="VDM60" s="159"/>
      <c r="VDP60" s="158"/>
      <c r="VDW60" s="159"/>
      <c r="VDZ60" s="158"/>
      <c r="VEG60" s="159"/>
      <c r="VEJ60" s="158"/>
      <c r="VEQ60" s="159"/>
      <c r="VET60" s="158"/>
      <c r="VFA60" s="159"/>
      <c r="VFD60" s="158"/>
      <c r="VFK60" s="159"/>
      <c r="VFN60" s="158"/>
      <c r="VFU60" s="159"/>
      <c r="VFX60" s="158"/>
      <c r="VGE60" s="159"/>
      <c r="VGH60" s="158"/>
      <c r="VGO60" s="159"/>
      <c r="VGR60" s="158"/>
      <c r="VGY60" s="159"/>
      <c r="VHB60" s="158"/>
      <c r="VHI60" s="159"/>
      <c r="VHL60" s="158"/>
      <c r="VHS60" s="159"/>
      <c r="VHV60" s="158"/>
      <c r="VIC60" s="159"/>
      <c r="VIF60" s="158"/>
      <c r="VIM60" s="159"/>
      <c r="VIP60" s="158"/>
      <c r="VIW60" s="159"/>
      <c r="VIZ60" s="158"/>
      <c r="VJG60" s="159"/>
      <c r="VJJ60" s="158"/>
      <c r="VJQ60" s="159"/>
      <c r="VJT60" s="158"/>
      <c r="VKA60" s="159"/>
      <c r="VKD60" s="158"/>
      <c r="VKK60" s="159"/>
      <c r="VKN60" s="158"/>
      <c r="VKU60" s="159"/>
      <c r="VKX60" s="158"/>
      <c r="VLE60" s="159"/>
      <c r="VLH60" s="158"/>
      <c r="VLO60" s="159"/>
      <c r="VLR60" s="158"/>
      <c r="VLY60" s="159"/>
      <c r="VMB60" s="158"/>
      <c r="VMI60" s="159"/>
      <c r="VML60" s="158"/>
      <c r="VMS60" s="159"/>
      <c r="VMV60" s="158"/>
      <c r="VNC60" s="159"/>
      <c r="VNF60" s="158"/>
      <c r="VNM60" s="159"/>
      <c r="VNP60" s="158"/>
      <c r="VNW60" s="159"/>
      <c r="VNZ60" s="158"/>
      <c r="VOG60" s="159"/>
      <c r="VOJ60" s="158"/>
      <c r="VOQ60" s="159"/>
      <c r="VOT60" s="158"/>
      <c r="VPA60" s="159"/>
      <c r="VPD60" s="158"/>
      <c r="VPK60" s="159"/>
      <c r="VPN60" s="158"/>
      <c r="VPU60" s="159"/>
      <c r="VPX60" s="158"/>
      <c r="VQE60" s="159"/>
      <c r="VQH60" s="158"/>
      <c r="VQO60" s="159"/>
      <c r="VQR60" s="158"/>
      <c r="VQY60" s="159"/>
      <c r="VRB60" s="158"/>
      <c r="VRI60" s="159"/>
      <c r="VRL60" s="158"/>
      <c r="VRS60" s="159"/>
      <c r="VRV60" s="158"/>
      <c r="VSC60" s="159"/>
      <c r="VSF60" s="158"/>
      <c r="VSM60" s="159"/>
      <c r="VSP60" s="158"/>
      <c r="VSW60" s="159"/>
      <c r="VSZ60" s="158"/>
      <c r="VTG60" s="159"/>
      <c r="VTJ60" s="158"/>
      <c r="VTQ60" s="159"/>
      <c r="VTT60" s="158"/>
      <c r="VUA60" s="159"/>
      <c r="VUD60" s="158"/>
      <c r="VUK60" s="159"/>
      <c r="VUN60" s="158"/>
      <c r="VUU60" s="159"/>
      <c r="VUX60" s="158"/>
      <c r="VVE60" s="159"/>
      <c r="VVH60" s="158"/>
      <c r="VVO60" s="159"/>
      <c r="VVR60" s="158"/>
      <c r="VVY60" s="159"/>
      <c r="VWB60" s="158"/>
      <c r="VWI60" s="159"/>
      <c r="VWL60" s="158"/>
      <c r="VWS60" s="159"/>
      <c r="VWV60" s="158"/>
      <c r="VXC60" s="159"/>
      <c r="VXF60" s="158"/>
      <c r="VXM60" s="159"/>
      <c r="VXP60" s="158"/>
      <c r="VXW60" s="159"/>
      <c r="VXZ60" s="158"/>
      <c r="VYG60" s="159"/>
      <c r="VYJ60" s="158"/>
      <c r="VYQ60" s="159"/>
      <c r="VYT60" s="158"/>
      <c r="VZA60" s="159"/>
      <c r="VZD60" s="158"/>
      <c r="VZK60" s="159"/>
      <c r="VZN60" s="158"/>
      <c r="VZU60" s="159"/>
      <c r="VZX60" s="158"/>
      <c r="WAE60" s="159"/>
      <c r="WAH60" s="158"/>
      <c r="WAO60" s="159"/>
      <c r="WAR60" s="158"/>
      <c r="WAY60" s="159"/>
      <c r="WBB60" s="158"/>
      <c r="WBI60" s="159"/>
      <c r="WBL60" s="158"/>
      <c r="WBS60" s="159"/>
      <c r="WBV60" s="158"/>
      <c r="WCC60" s="159"/>
      <c r="WCF60" s="158"/>
      <c r="WCM60" s="159"/>
      <c r="WCP60" s="158"/>
      <c r="WCW60" s="159"/>
      <c r="WCZ60" s="158"/>
      <c r="WDG60" s="159"/>
      <c r="WDJ60" s="158"/>
      <c r="WDQ60" s="159"/>
      <c r="WDT60" s="158"/>
      <c r="WEA60" s="159"/>
      <c r="WED60" s="158"/>
      <c r="WEK60" s="159"/>
      <c r="WEN60" s="158"/>
      <c r="WEU60" s="159"/>
      <c r="WEX60" s="158"/>
      <c r="WFE60" s="159"/>
      <c r="WFH60" s="158"/>
      <c r="WFO60" s="159"/>
      <c r="WFR60" s="158"/>
      <c r="WFY60" s="159"/>
      <c r="WGB60" s="158"/>
      <c r="WGI60" s="159"/>
      <c r="WGL60" s="158"/>
      <c r="WGS60" s="159"/>
      <c r="WGV60" s="158"/>
      <c r="WHC60" s="159"/>
      <c r="WHF60" s="158"/>
      <c r="WHM60" s="159"/>
      <c r="WHP60" s="158"/>
      <c r="WHW60" s="159"/>
      <c r="WHZ60" s="158"/>
      <c r="WIG60" s="159"/>
      <c r="WIJ60" s="158"/>
      <c r="WIQ60" s="159"/>
      <c r="WIT60" s="158"/>
      <c r="WJA60" s="159"/>
      <c r="WJD60" s="158"/>
      <c r="WJK60" s="159"/>
      <c r="WJN60" s="158"/>
      <c r="WJU60" s="159"/>
      <c r="WJX60" s="158"/>
      <c r="WKE60" s="159"/>
      <c r="WKH60" s="158"/>
      <c r="WKO60" s="159"/>
      <c r="WKR60" s="158"/>
      <c r="WKY60" s="159"/>
      <c r="WLB60" s="158"/>
      <c r="WLI60" s="159"/>
      <c r="WLL60" s="158"/>
      <c r="WLS60" s="159"/>
      <c r="WLV60" s="158"/>
      <c r="WMC60" s="159"/>
      <c r="WMF60" s="158"/>
      <c r="WMM60" s="159"/>
      <c r="WMP60" s="158"/>
      <c r="WMW60" s="159"/>
      <c r="WMZ60" s="158"/>
      <c r="WNG60" s="159"/>
      <c r="WNJ60" s="158"/>
      <c r="WNQ60" s="159"/>
      <c r="WNT60" s="158"/>
      <c r="WOA60" s="159"/>
      <c r="WOD60" s="158"/>
      <c r="WOK60" s="159"/>
      <c r="WON60" s="158"/>
      <c r="WOU60" s="159"/>
      <c r="WOX60" s="158"/>
      <c r="WPE60" s="159"/>
      <c r="WPH60" s="158"/>
      <c r="WPO60" s="159"/>
      <c r="WPR60" s="158"/>
      <c r="WPY60" s="159"/>
      <c r="WQB60" s="158"/>
      <c r="WQI60" s="159"/>
      <c r="WQL60" s="158"/>
      <c r="WQS60" s="159"/>
      <c r="WQV60" s="158"/>
      <c r="WRC60" s="159"/>
      <c r="WRF60" s="158"/>
      <c r="WRM60" s="159"/>
      <c r="WRP60" s="158"/>
      <c r="WRW60" s="159"/>
      <c r="WRZ60" s="158"/>
      <c r="WSG60" s="159"/>
      <c r="WSJ60" s="158"/>
      <c r="WSQ60" s="159"/>
      <c r="WST60" s="158"/>
      <c r="WTA60" s="159"/>
      <c r="WTD60" s="158"/>
      <c r="WTK60" s="159"/>
      <c r="WTN60" s="158"/>
      <c r="WTU60" s="159"/>
      <c r="WTX60" s="158"/>
      <c r="WUE60" s="159"/>
      <c r="WUH60" s="158"/>
      <c r="WUO60" s="159"/>
      <c r="WUR60" s="158"/>
      <c r="WUY60" s="159"/>
      <c r="WVB60" s="158"/>
      <c r="WVI60" s="159"/>
      <c r="WVL60" s="158"/>
      <c r="WVS60" s="159"/>
      <c r="WVV60" s="158"/>
      <c r="WWC60" s="159"/>
      <c r="WWF60" s="158"/>
      <c r="WWM60" s="159"/>
      <c r="WWP60" s="158"/>
      <c r="WWW60" s="159"/>
      <c r="WWZ60" s="158"/>
      <c r="WXG60" s="159"/>
      <c r="WXJ60" s="158"/>
      <c r="WXQ60" s="159"/>
      <c r="WXT60" s="158"/>
      <c r="WYA60" s="159"/>
      <c r="WYD60" s="158"/>
      <c r="WYK60" s="159"/>
      <c r="WYN60" s="158"/>
      <c r="WYU60" s="159"/>
      <c r="WYX60" s="158"/>
      <c r="WZE60" s="159"/>
      <c r="WZH60" s="158"/>
      <c r="WZO60" s="159"/>
      <c r="WZR60" s="158"/>
      <c r="WZY60" s="159"/>
      <c r="XAB60" s="158"/>
      <c r="XAI60" s="159"/>
      <c r="XAL60" s="158"/>
      <c r="XAS60" s="159"/>
      <c r="XAV60" s="158"/>
      <c r="XBC60" s="159"/>
      <c r="XBF60" s="158"/>
      <c r="XBM60" s="159"/>
      <c r="XBP60" s="158"/>
      <c r="XBW60" s="159"/>
      <c r="XBZ60" s="158"/>
      <c r="XCG60" s="159"/>
      <c r="XCJ60" s="158"/>
      <c r="XCQ60" s="159"/>
      <c r="XCT60" s="158"/>
      <c r="XDA60" s="159"/>
      <c r="XDD60" s="158"/>
      <c r="XDK60" s="159"/>
      <c r="XDN60" s="158"/>
      <c r="XDU60" s="159"/>
      <c r="XDX60" s="158"/>
      <c r="XEE60" s="159"/>
      <c r="XEH60" s="158"/>
      <c r="XEO60" s="159"/>
      <c r="XER60" s="158"/>
    </row>
    <row r="61" spans="1:1022 1029:2042 2049:3072 3079:4092 4099:5119 5122:6142 6149:7162 7169:8192 8199:9212 9219:10239 10242:11262 11269:12282 12289:13312 13319:14332 14339:15359 15362:16372" ht="15" x14ac:dyDescent="0.25">
      <c r="B61" s="153" t="s">
        <v>108</v>
      </c>
      <c r="C61" s="153">
        <v>1</v>
      </c>
      <c r="D61" s="153" t="s">
        <v>173</v>
      </c>
      <c r="E61" s="153" t="s">
        <v>175</v>
      </c>
      <c r="F61" s="161">
        <v>35000</v>
      </c>
      <c r="G61" s="161">
        <f t="shared" si="2"/>
        <v>35000</v>
      </c>
      <c r="H61" s="161" t="s">
        <v>144</v>
      </c>
      <c r="J61"/>
    </row>
    <row r="62" spans="1:1022 1029:2042 2049:3072 3079:4092 4099:5119 5122:6142 6149:7162 7169:8192 8199:9212 9219:10239 10242:11262 11269:12282 12289:13312 13319:14332 14339:15359 15362:16372" ht="15" x14ac:dyDescent="0.25">
      <c r="B62" s="153" t="s">
        <v>110</v>
      </c>
      <c r="C62" s="153">
        <v>3</v>
      </c>
      <c r="D62" s="153" t="s">
        <v>173</v>
      </c>
      <c r="E62" s="153" t="s">
        <v>175</v>
      </c>
      <c r="F62" s="161">
        <v>14000</v>
      </c>
      <c r="G62" s="161">
        <f t="shared" si="2"/>
        <v>42000</v>
      </c>
      <c r="H62" s="161" t="s">
        <v>144</v>
      </c>
      <c r="J62"/>
    </row>
    <row r="63" spans="1:1022 1029:2042 2049:3072 3079:4092 4099:5119 5122:6142 6149:7162 7169:8192 8199:9212 9219:10239 10242:11262 11269:12282 12289:13312 13319:14332 14339:15359 15362:16372" ht="15" x14ac:dyDescent="0.25">
      <c r="B63" s="153" t="s">
        <v>112</v>
      </c>
      <c r="C63" s="153">
        <v>1</v>
      </c>
      <c r="D63" s="153" t="s">
        <v>194</v>
      </c>
      <c r="E63" s="153" t="s">
        <v>175</v>
      </c>
      <c r="F63" s="161">
        <v>8000</v>
      </c>
      <c r="G63" s="161">
        <f t="shared" si="2"/>
        <v>8000</v>
      </c>
      <c r="H63" s="161" t="s">
        <v>144</v>
      </c>
      <c r="J63"/>
    </row>
    <row r="64" spans="1:1022 1029:2042 2049:3072 3079:4092 4099:5119 5122:6142 6149:7162 7169:8192 8199:9212 9219:10239 10242:11262 11269:12282 12289:13312 13319:14332 14339:15359 15362:16372" ht="15" x14ac:dyDescent="0.25">
      <c r="B64" s="153" t="s">
        <v>114</v>
      </c>
      <c r="C64" s="153">
        <v>1</v>
      </c>
      <c r="D64" s="153" t="s">
        <v>193</v>
      </c>
      <c r="E64" s="153" t="s">
        <v>106</v>
      </c>
      <c r="F64" s="161">
        <v>130000</v>
      </c>
      <c r="G64" s="161">
        <f t="shared" si="2"/>
        <v>130000</v>
      </c>
      <c r="H64" s="161" t="s">
        <v>144</v>
      </c>
      <c r="J64"/>
    </row>
    <row r="65" spans="1:1022 1029:2042 2049:3072 3079:4092 4099:5119 5122:6142 6149:7162 7169:8192 8199:9212 9219:10239 10242:11262 11269:12282 12289:13312 13319:14332 14339:15359 15362:16372" ht="15" x14ac:dyDescent="0.25">
      <c r="B65" s="153" t="s">
        <v>116</v>
      </c>
      <c r="C65" s="153">
        <v>1</v>
      </c>
      <c r="D65" s="153" t="s">
        <v>193</v>
      </c>
      <c r="E65" s="153" t="s">
        <v>106</v>
      </c>
      <c r="F65" s="161">
        <v>230000</v>
      </c>
      <c r="G65" s="161">
        <f t="shared" si="2"/>
        <v>230000</v>
      </c>
      <c r="H65" s="161" t="s">
        <v>144</v>
      </c>
      <c r="J65"/>
    </row>
    <row r="66" spans="1:1022 1029:2042 2049:3072 3079:4092 4099:5119 5122:6142 6149:7162 7169:8192 8199:9212 9219:10239 10242:11262 11269:12282 12289:13312 13319:14332 14339:15359 15362:16372" ht="15" x14ac:dyDescent="0.25">
      <c r="B66" s="153" t="s">
        <v>117</v>
      </c>
      <c r="C66" s="153">
        <v>3</v>
      </c>
      <c r="D66" s="153" t="s">
        <v>171</v>
      </c>
      <c r="E66" s="153" t="s">
        <v>175</v>
      </c>
      <c r="F66" s="161">
        <v>90000</v>
      </c>
      <c r="G66" s="161">
        <f t="shared" si="2"/>
        <v>270000</v>
      </c>
      <c r="H66" s="161" t="s">
        <v>144</v>
      </c>
      <c r="J66"/>
    </row>
    <row r="67" spans="1:1022 1029:2042 2049:3072 3079:4092 4099:5119 5122:6142 6149:7162 7169:8192 8199:9212 9219:10239 10242:11262 11269:12282 12289:13312 13319:14332 14339:15359 15362:16372" ht="15" x14ac:dyDescent="0.25">
      <c r="B67" s="153" t="s">
        <v>48</v>
      </c>
      <c r="C67" s="153">
        <v>5</v>
      </c>
      <c r="D67" s="153" t="s">
        <v>172</v>
      </c>
      <c r="E67" s="153" t="s">
        <v>175</v>
      </c>
      <c r="F67" s="161">
        <v>16000</v>
      </c>
      <c r="G67" s="161">
        <f t="shared" si="2"/>
        <v>80000</v>
      </c>
      <c r="H67" s="161" t="s">
        <v>144</v>
      </c>
      <c r="J67"/>
    </row>
    <row r="68" spans="1:1022 1029:2042 2049:3072 3079:4092 4099:5119 5122:6142 6149:7162 7169:8192 8199:9212 9219:10239 10242:11262 11269:12282 12289:13312 13319:14332 14339:15359 15362:16372" ht="15" x14ac:dyDescent="0.25">
      <c r="B68" s="153" t="s">
        <v>45</v>
      </c>
      <c r="C68" s="153">
        <v>1</v>
      </c>
      <c r="D68" s="153" t="s">
        <v>171</v>
      </c>
      <c r="E68" s="153" t="s">
        <v>175</v>
      </c>
      <c r="F68" s="161">
        <v>100000</v>
      </c>
      <c r="G68" s="161">
        <f t="shared" si="2"/>
        <v>100000</v>
      </c>
      <c r="H68" s="161" t="s">
        <v>144</v>
      </c>
      <c r="J68"/>
    </row>
    <row r="69" spans="1:1022 1029:2042 2049:3072 3079:4092 4099:5119 5122:6142 6149:7162 7169:8192 8199:9212 9219:10239 10242:11262 11269:12282 12289:13312 13319:14332 14339:15359 15362:16372" ht="15" x14ac:dyDescent="0.25">
      <c r="B69" s="153" t="s">
        <v>43</v>
      </c>
      <c r="C69" s="153">
        <v>1</v>
      </c>
      <c r="D69" s="153" t="s">
        <v>171</v>
      </c>
      <c r="E69" s="153" t="s">
        <v>175</v>
      </c>
      <c r="F69" s="161">
        <v>200000</v>
      </c>
      <c r="G69" s="161">
        <f t="shared" si="2"/>
        <v>200000</v>
      </c>
      <c r="H69" s="161" t="s">
        <v>144</v>
      </c>
      <c r="J69"/>
    </row>
    <row r="70" spans="1:1022 1029:2042 2049:3072 3079:4092 4099:5119 5122:6142 6149:7162 7169:8192 8199:9212 9219:10239 10242:11262 11269:12282 12289:13312 13319:14332 14339:15359 15362:16372" ht="15" x14ac:dyDescent="0.25">
      <c r="B70" s="153" t="s">
        <v>119</v>
      </c>
      <c r="C70" s="153">
        <v>2</v>
      </c>
      <c r="D70" s="153" t="s">
        <v>192</v>
      </c>
      <c r="E70" s="153" t="s">
        <v>175</v>
      </c>
      <c r="F70" s="161">
        <v>7000</v>
      </c>
      <c r="G70" s="161">
        <f t="shared" si="2"/>
        <v>14000</v>
      </c>
      <c r="H70" s="161" t="s">
        <v>144</v>
      </c>
      <c r="J70"/>
    </row>
    <row r="71" spans="1:1022 1029:2042 2049:3072 3079:4092 4099:5119 5122:6142 6149:7162 7169:8192 8199:9212 9219:10239 10242:11262 11269:12282 12289:13312 13319:14332 14339:15359 15362:16372" ht="15" x14ac:dyDescent="0.25">
      <c r="B71" s="153" t="s">
        <v>49</v>
      </c>
      <c r="C71" s="153">
        <v>10</v>
      </c>
      <c r="D71" s="153" t="s">
        <v>173</v>
      </c>
      <c r="E71" s="153" t="s">
        <v>175</v>
      </c>
      <c r="F71" s="161">
        <v>16500</v>
      </c>
      <c r="G71" s="161">
        <f t="shared" si="2"/>
        <v>165000</v>
      </c>
      <c r="H71" s="161" t="s">
        <v>144</v>
      </c>
      <c r="J71"/>
    </row>
    <row r="72" spans="1:1022 1029:2042 2049:3072 3079:4092 4099:5119 5122:6142 6149:7162 7169:8192 8199:9212 9219:10239 10242:11262 11269:12282 12289:13312 13319:14332 14339:15359 15362:16372" ht="15" x14ac:dyDescent="0.25">
      <c r="B72" s="153" t="s">
        <v>122</v>
      </c>
      <c r="C72" s="153">
        <v>6</v>
      </c>
      <c r="D72" s="153" t="s">
        <v>173</v>
      </c>
      <c r="E72" s="153" t="s">
        <v>175</v>
      </c>
      <c r="F72" s="161">
        <v>5500</v>
      </c>
      <c r="G72" s="161">
        <f t="shared" si="2"/>
        <v>33000</v>
      </c>
      <c r="H72" s="161" t="s">
        <v>144</v>
      </c>
      <c r="J72"/>
    </row>
    <row r="73" spans="1:1022 1029:2042 2049:3072 3079:4092 4099:5119 5122:6142 6149:7162 7169:8192 8199:9212 9219:10239 10242:11262 11269:12282 12289:13312 13319:14332 14339:15359 15362:16372" ht="15" x14ac:dyDescent="0.25">
      <c r="B73" s="153" t="s">
        <v>55</v>
      </c>
      <c r="C73" s="153">
        <v>1</v>
      </c>
      <c r="D73" s="153" t="s">
        <v>183</v>
      </c>
      <c r="E73" s="153" t="s">
        <v>55</v>
      </c>
      <c r="F73" s="161">
        <v>50000</v>
      </c>
      <c r="G73" s="161">
        <f t="shared" si="2"/>
        <v>50000</v>
      </c>
      <c r="H73" s="161" t="s">
        <v>144</v>
      </c>
      <c r="J73"/>
    </row>
    <row r="74" spans="1:1022 1029:2042 2049:3072 3079:4092 4099:5119 5122:6142 6149:7162 7169:8192 8199:9212 9219:10239 10242:11262 11269:12282 12289:13312 13319:14332 14339:15359 15362:16372" ht="15" x14ac:dyDescent="0.25">
      <c r="A74" s="162" t="s">
        <v>123</v>
      </c>
      <c r="B74" s="162"/>
      <c r="C74" s="162"/>
      <c r="D74" s="162"/>
      <c r="E74" s="162"/>
      <c r="F74" s="162"/>
      <c r="G74" s="162">
        <f>SUM(G75:G78)</f>
        <v>636000</v>
      </c>
      <c r="H74" s="162"/>
      <c r="J74"/>
      <c r="L74" s="158"/>
      <c r="S74" s="159"/>
      <c r="V74" s="158"/>
      <c r="AC74" s="159"/>
      <c r="AF74" s="158"/>
      <c r="AM74" s="159"/>
      <c r="AP74" s="158"/>
      <c r="AW74" s="159"/>
      <c r="AZ74" s="158"/>
      <c r="BG74" s="159"/>
      <c r="BJ74" s="158"/>
      <c r="BQ74" s="159"/>
      <c r="BT74" s="158"/>
      <c r="CA74" s="159"/>
      <c r="CD74" s="158"/>
      <c r="CK74" s="159"/>
      <c r="CN74" s="158"/>
      <c r="CU74" s="159"/>
      <c r="CX74" s="158"/>
      <c r="DE74" s="159"/>
      <c r="DH74" s="158"/>
      <c r="DO74" s="159"/>
      <c r="DR74" s="158"/>
      <c r="DY74" s="159"/>
      <c r="EB74" s="158"/>
      <c r="EI74" s="159"/>
      <c r="EL74" s="158"/>
      <c r="ES74" s="159"/>
      <c r="EV74" s="158"/>
      <c r="FC74" s="159"/>
      <c r="FF74" s="158"/>
      <c r="FM74" s="159"/>
      <c r="FP74" s="158"/>
      <c r="FW74" s="159"/>
      <c r="FZ74" s="158"/>
      <c r="GG74" s="159"/>
      <c r="GJ74" s="158"/>
      <c r="GQ74" s="159"/>
      <c r="GT74" s="158"/>
      <c r="HA74" s="159"/>
      <c r="HD74" s="158"/>
      <c r="HK74" s="159"/>
      <c r="HN74" s="158"/>
      <c r="HU74" s="159"/>
      <c r="HX74" s="158"/>
      <c r="IE74" s="159"/>
      <c r="IH74" s="158"/>
      <c r="IO74" s="159"/>
      <c r="IR74" s="158"/>
      <c r="IY74" s="159"/>
      <c r="JB74" s="158"/>
      <c r="JI74" s="159"/>
      <c r="JL74" s="158"/>
      <c r="JS74" s="159"/>
      <c r="JV74" s="158"/>
      <c r="KC74" s="159"/>
      <c r="KF74" s="158"/>
      <c r="KM74" s="159"/>
      <c r="KP74" s="158"/>
      <c r="KW74" s="159"/>
      <c r="KZ74" s="158"/>
      <c r="LG74" s="159"/>
      <c r="LJ74" s="158"/>
      <c r="LQ74" s="159"/>
      <c r="LT74" s="158"/>
      <c r="MA74" s="159"/>
      <c r="MD74" s="158"/>
      <c r="MK74" s="159"/>
      <c r="MN74" s="158"/>
      <c r="MU74" s="159"/>
      <c r="MX74" s="158"/>
      <c r="NE74" s="159"/>
      <c r="NH74" s="158"/>
      <c r="NO74" s="159"/>
      <c r="NR74" s="158"/>
      <c r="NY74" s="159"/>
      <c r="OB74" s="158"/>
      <c r="OI74" s="159"/>
      <c r="OL74" s="158"/>
      <c r="OS74" s="159"/>
      <c r="OV74" s="158"/>
      <c r="PC74" s="159"/>
      <c r="PF74" s="158"/>
      <c r="PM74" s="159"/>
      <c r="PP74" s="158"/>
      <c r="PW74" s="159"/>
      <c r="PZ74" s="158"/>
      <c r="QG74" s="159"/>
      <c r="QJ74" s="158"/>
      <c r="QQ74" s="159"/>
      <c r="QT74" s="158"/>
      <c r="RA74" s="159"/>
      <c r="RD74" s="158"/>
      <c r="RK74" s="159"/>
      <c r="RN74" s="158"/>
      <c r="RU74" s="159"/>
      <c r="RX74" s="158"/>
      <c r="SE74" s="159"/>
      <c r="SH74" s="158"/>
      <c r="SO74" s="159"/>
      <c r="SR74" s="158"/>
      <c r="SY74" s="159"/>
      <c r="TB74" s="158"/>
      <c r="TI74" s="159"/>
      <c r="TL74" s="158"/>
      <c r="TS74" s="159"/>
      <c r="TV74" s="158"/>
      <c r="UC74" s="159"/>
      <c r="UF74" s="158"/>
      <c r="UM74" s="159"/>
      <c r="UP74" s="158"/>
      <c r="UW74" s="159"/>
      <c r="UZ74" s="158"/>
      <c r="VG74" s="159"/>
      <c r="VJ74" s="158"/>
      <c r="VQ74" s="159"/>
      <c r="VT74" s="158"/>
      <c r="WA74" s="159"/>
      <c r="WD74" s="158"/>
      <c r="WK74" s="159"/>
      <c r="WN74" s="158"/>
      <c r="WU74" s="159"/>
      <c r="WX74" s="158"/>
      <c r="XE74" s="159"/>
      <c r="XH74" s="158"/>
      <c r="XO74" s="159"/>
      <c r="XR74" s="158"/>
      <c r="XY74" s="159"/>
      <c r="YB74" s="158"/>
      <c r="YI74" s="159"/>
      <c r="YL74" s="158"/>
      <c r="YS74" s="159"/>
      <c r="YV74" s="158"/>
      <c r="ZC74" s="159"/>
      <c r="ZF74" s="158"/>
      <c r="ZM74" s="159"/>
      <c r="ZP74" s="158"/>
      <c r="ZW74" s="159"/>
      <c r="ZZ74" s="158"/>
      <c r="AAG74" s="159"/>
      <c r="AAJ74" s="158"/>
      <c r="AAQ74" s="159"/>
      <c r="AAT74" s="158"/>
      <c r="ABA74" s="159"/>
      <c r="ABD74" s="158"/>
      <c r="ABK74" s="159"/>
      <c r="ABN74" s="158"/>
      <c r="ABU74" s="159"/>
      <c r="ABX74" s="158"/>
      <c r="ACE74" s="159"/>
      <c r="ACH74" s="158"/>
      <c r="ACO74" s="159"/>
      <c r="ACR74" s="158"/>
      <c r="ACY74" s="159"/>
      <c r="ADB74" s="158"/>
      <c r="ADI74" s="159"/>
      <c r="ADL74" s="158"/>
      <c r="ADS74" s="159"/>
      <c r="ADV74" s="158"/>
      <c r="AEC74" s="159"/>
      <c r="AEF74" s="158"/>
      <c r="AEM74" s="159"/>
      <c r="AEP74" s="158"/>
      <c r="AEW74" s="159"/>
      <c r="AEZ74" s="158"/>
      <c r="AFG74" s="159"/>
      <c r="AFJ74" s="158"/>
      <c r="AFQ74" s="159"/>
      <c r="AFT74" s="158"/>
      <c r="AGA74" s="159"/>
      <c r="AGD74" s="158"/>
      <c r="AGK74" s="159"/>
      <c r="AGN74" s="158"/>
      <c r="AGU74" s="159"/>
      <c r="AGX74" s="158"/>
      <c r="AHE74" s="159"/>
      <c r="AHH74" s="158"/>
      <c r="AHO74" s="159"/>
      <c r="AHR74" s="158"/>
      <c r="AHY74" s="159"/>
      <c r="AIB74" s="158"/>
      <c r="AII74" s="159"/>
      <c r="AIL74" s="158"/>
      <c r="AIS74" s="159"/>
      <c r="AIV74" s="158"/>
      <c r="AJC74" s="159"/>
      <c r="AJF74" s="158"/>
      <c r="AJM74" s="159"/>
      <c r="AJP74" s="158"/>
      <c r="AJW74" s="159"/>
      <c r="AJZ74" s="158"/>
      <c r="AKG74" s="159"/>
      <c r="AKJ74" s="158"/>
      <c r="AKQ74" s="159"/>
      <c r="AKT74" s="158"/>
      <c r="ALA74" s="159"/>
      <c r="ALD74" s="158"/>
      <c r="ALK74" s="159"/>
      <c r="ALN74" s="158"/>
      <c r="ALU74" s="159"/>
      <c r="ALX74" s="158"/>
      <c r="AME74" s="159"/>
      <c r="AMH74" s="158"/>
      <c r="AMO74" s="159"/>
      <c r="AMR74" s="158"/>
      <c r="AMY74" s="159"/>
      <c r="ANB74" s="158"/>
      <c r="ANI74" s="159"/>
      <c r="ANL74" s="158"/>
      <c r="ANS74" s="159"/>
      <c r="ANV74" s="158"/>
      <c r="AOC74" s="159"/>
      <c r="AOF74" s="158"/>
      <c r="AOM74" s="159"/>
      <c r="AOP74" s="158"/>
      <c r="AOW74" s="159"/>
      <c r="AOZ74" s="158"/>
      <c r="APG74" s="159"/>
      <c r="APJ74" s="158"/>
      <c r="APQ74" s="159"/>
      <c r="APT74" s="158"/>
      <c r="AQA74" s="159"/>
      <c r="AQD74" s="158"/>
      <c r="AQK74" s="159"/>
      <c r="AQN74" s="158"/>
      <c r="AQU74" s="159"/>
      <c r="AQX74" s="158"/>
      <c r="ARE74" s="159"/>
      <c r="ARH74" s="158"/>
      <c r="ARO74" s="159"/>
      <c r="ARR74" s="158"/>
      <c r="ARY74" s="159"/>
      <c r="ASB74" s="158"/>
      <c r="ASI74" s="159"/>
      <c r="ASL74" s="158"/>
      <c r="ASS74" s="159"/>
      <c r="ASV74" s="158"/>
      <c r="ATC74" s="159"/>
      <c r="ATF74" s="158"/>
      <c r="ATM74" s="159"/>
      <c r="ATP74" s="158"/>
      <c r="ATW74" s="159"/>
      <c r="ATZ74" s="158"/>
      <c r="AUG74" s="159"/>
      <c r="AUJ74" s="158"/>
      <c r="AUQ74" s="159"/>
      <c r="AUT74" s="158"/>
      <c r="AVA74" s="159"/>
      <c r="AVD74" s="158"/>
      <c r="AVK74" s="159"/>
      <c r="AVN74" s="158"/>
      <c r="AVU74" s="159"/>
      <c r="AVX74" s="158"/>
      <c r="AWE74" s="159"/>
      <c r="AWH74" s="158"/>
      <c r="AWO74" s="159"/>
      <c r="AWR74" s="158"/>
      <c r="AWY74" s="159"/>
      <c r="AXB74" s="158"/>
      <c r="AXI74" s="159"/>
      <c r="AXL74" s="158"/>
      <c r="AXS74" s="159"/>
      <c r="AXV74" s="158"/>
      <c r="AYC74" s="159"/>
      <c r="AYF74" s="158"/>
      <c r="AYM74" s="159"/>
      <c r="AYP74" s="158"/>
      <c r="AYW74" s="159"/>
      <c r="AYZ74" s="158"/>
      <c r="AZG74" s="159"/>
      <c r="AZJ74" s="158"/>
      <c r="AZQ74" s="159"/>
      <c r="AZT74" s="158"/>
      <c r="BAA74" s="159"/>
      <c r="BAD74" s="158"/>
      <c r="BAK74" s="159"/>
      <c r="BAN74" s="158"/>
      <c r="BAU74" s="159"/>
      <c r="BAX74" s="158"/>
      <c r="BBE74" s="159"/>
      <c r="BBH74" s="158"/>
      <c r="BBO74" s="159"/>
      <c r="BBR74" s="158"/>
      <c r="BBY74" s="159"/>
      <c r="BCB74" s="158"/>
      <c r="BCI74" s="159"/>
      <c r="BCL74" s="158"/>
      <c r="BCS74" s="159"/>
      <c r="BCV74" s="158"/>
      <c r="BDC74" s="159"/>
      <c r="BDF74" s="158"/>
      <c r="BDM74" s="159"/>
      <c r="BDP74" s="158"/>
      <c r="BDW74" s="159"/>
      <c r="BDZ74" s="158"/>
      <c r="BEG74" s="159"/>
      <c r="BEJ74" s="158"/>
      <c r="BEQ74" s="159"/>
      <c r="BET74" s="158"/>
      <c r="BFA74" s="159"/>
      <c r="BFD74" s="158"/>
      <c r="BFK74" s="159"/>
      <c r="BFN74" s="158"/>
      <c r="BFU74" s="159"/>
      <c r="BFX74" s="158"/>
      <c r="BGE74" s="159"/>
      <c r="BGH74" s="158"/>
      <c r="BGO74" s="159"/>
      <c r="BGR74" s="158"/>
      <c r="BGY74" s="159"/>
      <c r="BHB74" s="158"/>
      <c r="BHI74" s="159"/>
      <c r="BHL74" s="158"/>
      <c r="BHS74" s="159"/>
      <c r="BHV74" s="158"/>
      <c r="BIC74" s="159"/>
      <c r="BIF74" s="158"/>
      <c r="BIM74" s="159"/>
      <c r="BIP74" s="158"/>
      <c r="BIW74" s="159"/>
      <c r="BIZ74" s="158"/>
      <c r="BJG74" s="159"/>
      <c r="BJJ74" s="158"/>
      <c r="BJQ74" s="159"/>
      <c r="BJT74" s="158"/>
      <c r="BKA74" s="159"/>
      <c r="BKD74" s="158"/>
      <c r="BKK74" s="159"/>
      <c r="BKN74" s="158"/>
      <c r="BKU74" s="159"/>
      <c r="BKX74" s="158"/>
      <c r="BLE74" s="159"/>
      <c r="BLH74" s="158"/>
      <c r="BLO74" s="159"/>
      <c r="BLR74" s="158"/>
      <c r="BLY74" s="159"/>
      <c r="BMB74" s="158"/>
      <c r="BMI74" s="159"/>
      <c r="BML74" s="158"/>
      <c r="BMS74" s="159"/>
      <c r="BMV74" s="158"/>
      <c r="BNC74" s="159"/>
      <c r="BNF74" s="158"/>
      <c r="BNM74" s="159"/>
      <c r="BNP74" s="158"/>
      <c r="BNW74" s="159"/>
      <c r="BNZ74" s="158"/>
      <c r="BOG74" s="159"/>
      <c r="BOJ74" s="158"/>
      <c r="BOQ74" s="159"/>
      <c r="BOT74" s="158"/>
      <c r="BPA74" s="159"/>
      <c r="BPD74" s="158"/>
      <c r="BPK74" s="159"/>
      <c r="BPN74" s="158"/>
      <c r="BPU74" s="159"/>
      <c r="BPX74" s="158"/>
      <c r="BQE74" s="159"/>
      <c r="BQH74" s="158"/>
      <c r="BQO74" s="159"/>
      <c r="BQR74" s="158"/>
      <c r="BQY74" s="159"/>
      <c r="BRB74" s="158"/>
      <c r="BRI74" s="159"/>
      <c r="BRL74" s="158"/>
      <c r="BRS74" s="159"/>
      <c r="BRV74" s="158"/>
      <c r="BSC74" s="159"/>
      <c r="BSF74" s="158"/>
      <c r="BSM74" s="159"/>
      <c r="BSP74" s="158"/>
      <c r="BSW74" s="159"/>
      <c r="BSZ74" s="158"/>
      <c r="BTG74" s="159"/>
      <c r="BTJ74" s="158"/>
      <c r="BTQ74" s="159"/>
      <c r="BTT74" s="158"/>
      <c r="BUA74" s="159"/>
      <c r="BUD74" s="158"/>
      <c r="BUK74" s="159"/>
      <c r="BUN74" s="158"/>
      <c r="BUU74" s="159"/>
      <c r="BUX74" s="158"/>
      <c r="BVE74" s="159"/>
      <c r="BVH74" s="158"/>
      <c r="BVO74" s="159"/>
      <c r="BVR74" s="158"/>
      <c r="BVY74" s="159"/>
      <c r="BWB74" s="158"/>
      <c r="BWI74" s="159"/>
      <c r="BWL74" s="158"/>
      <c r="BWS74" s="159"/>
      <c r="BWV74" s="158"/>
      <c r="BXC74" s="159"/>
      <c r="BXF74" s="158"/>
      <c r="BXM74" s="159"/>
      <c r="BXP74" s="158"/>
      <c r="BXW74" s="159"/>
      <c r="BXZ74" s="158"/>
      <c r="BYG74" s="159"/>
      <c r="BYJ74" s="158"/>
      <c r="BYQ74" s="159"/>
      <c r="BYT74" s="158"/>
      <c r="BZA74" s="159"/>
      <c r="BZD74" s="158"/>
      <c r="BZK74" s="159"/>
      <c r="BZN74" s="158"/>
      <c r="BZU74" s="159"/>
      <c r="BZX74" s="158"/>
      <c r="CAE74" s="159"/>
      <c r="CAH74" s="158"/>
      <c r="CAO74" s="159"/>
      <c r="CAR74" s="158"/>
      <c r="CAY74" s="159"/>
      <c r="CBB74" s="158"/>
      <c r="CBI74" s="159"/>
      <c r="CBL74" s="158"/>
      <c r="CBS74" s="159"/>
      <c r="CBV74" s="158"/>
      <c r="CCC74" s="159"/>
      <c r="CCF74" s="158"/>
      <c r="CCM74" s="159"/>
      <c r="CCP74" s="158"/>
      <c r="CCW74" s="159"/>
      <c r="CCZ74" s="158"/>
      <c r="CDG74" s="159"/>
      <c r="CDJ74" s="158"/>
      <c r="CDQ74" s="159"/>
      <c r="CDT74" s="158"/>
      <c r="CEA74" s="159"/>
      <c r="CED74" s="158"/>
      <c r="CEK74" s="159"/>
      <c r="CEN74" s="158"/>
      <c r="CEU74" s="159"/>
      <c r="CEX74" s="158"/>
      <c r="CFE74" s="159"/>
      <c r="CFH74" s="158"/>
      <c r="CFO74" s="159"/>
      <c r="CFR74" s="158"/>
      <c r="CFY74" s="159"/>
      <c r="CGB74" s="158"/>
      <c r="CGI74" s="159"/>
      <c r="CGL74" s="158"/>
      <c r="CGS74" s="159"/>
      <c r="CGV74" s="158"/>
      <c r="CHC74" s="159"/>
      <c r="CHF74" s="158"/>
      <c r="CHM74" s="159"/>
      <c r="CHP74" s="158"/>
      <c r="CHW74" s="159"/>
      <c r="CHZ74" s="158"/>
      <c r="CIG74" s="159"/>
      <c r="CIJ74" s="158"/>
      <c r="CIQ74" s="159"/>
      <c r="CIT74" s="158"/>
      <c r="CJA74" s="159"/>
      <c r="CJD74" s="158"/>
      <c r="CJK74" s="159"/>
      <c r="CJN74" s="158"/>
      <c r="CJU74" s="159"/>
      <c r="CJX74" s="158"/>
      <c r="CKE74" s="159"/>
      <c r="CKH74" s="158"/>
      <c r="CKO74" s="159"/>
      <c r="CKR74" s="158"/>
      <c r="CKY74" s="159"/>
      <c r="CLB74" s="158"/>
      <c r="CLI74" s="159"/>
      <c r="CLL74" s="158"/>
      <c r="CLS74" s="159"/>
      <c r="CLV74" s="158"/>
      <c r="CMC74" s="159"/>
      <c r="CMF74" s="158"/>
      <c r="CMM74" s="159"/>
      <c r="CMP74" s="158"/>
      <c r="CMW74" s="159"/>
      <c r="CMZ74" s="158"/>
      <c r="CNG74" s="159"/>
      <c r="CNJ74" s="158"/>
      <c r="CNQ74" s="159"/>
      <c r="CNT74" s="158"/>
      <c r="COA74" s="159"/>
      <c r="COD74" s="158"/>
      <c r="COK74" s="159"/>
      <c r="CON74" s="158"/>
      <c r="COU74" s="159"/>
      <c r="COX74" s="158"/>
      <c r="CPE74" s="159"/>
      <c r="CPH74" s="158"/>
      <c r="CPO74" s="159"/>
      <c r="CPR74" s="158"/>
      <c r="CPY74" s="159"/>
      <c r="CQB74" s="158"/>
      <c r="CQI74" s="159"/>
      <c r="CQL74" s="158"/>
      <c r="CQS74" s="159"/>
      <c r="CQV74" s="158"/>
      <c r="CRC74" s="159"/>
      <c r="CRF74" s="158"/>
      <c r="CRM74" s="159"/>
      <c r="CRP74" s="158"/>
      <c r="CRW74" s="159"/>
      <c r="CRZ74" s="158"/>
      <c r="CSG74" s="159"/>
      <c r="CSJ74" s="158"/>
      <c r="CSQ74" s="159"/>
      <c r="CST74" s="158"/>
      <c r="CTA74" s="159"/>
      <c r="CTD74" s="158"/>
      <c r="CTK74" s="159"/>
      <c r="CTN74" s="158"/>
      <c r="CTU74" s="159"/>
      <c r="CTX74" s="158"/>
      <c r="CUE74" s="159"/>
      <c r="CUH74" s="158"/>
      <c r="CUO74" s="159"/>
      <c r="CUR74" s="158"/>
      <c r="CUY74" s="159"/>
      <c r="CVB74" s="158"/>
      <c r="CVI74" s="159"/>
      <c r="CVL74" s="158"/>
      <c r="CVS74" s="159"/>
      <c r="CVV74" s="158"/>
      <c r="CWC74" s="159"/>
      <c r="CWF74" s="158"/>
      <c r="CWM74" s="159"/>
      <c r="CWP74" s="158"/>
      <c r="CWW74" s="159"/>
      <c r="CWZ74" s="158"/>
      <c r="CXG74" s="159"/>
      <c r="CXJ74" s="158"/>
      <c r="CXQ74" s="159"/>
      <c r="CXT74" s="158"/>
      <c r="CYA74" s="159"/>
      <c r="CYD74" s="158"/>
      <c r="CYK74" s="159"/>
      <c r="CYN74" s="158"/>
      <c r="CYU74" s="159"/>
      <c r="CYX74" s="158"/>
      <c r="CZE74" s="159"/>
      <c r="CZH74" s="158"/>
      <c r="CZO74" s="159"/>
      <c r="CZR74" s="158"/>
      <c r="CZY74" s="159"/>
      <c r="DAB74" s="158"/>
      <c r="DAI74" s="159"/>
      <c r="DAL74" s="158"/>
      <c r="DAS74" s="159"/>
      <c r="DAV74" s="158"/>
      <c r="DBC74" s="159"/>
      <c r="DBF74" s="158"/>
      <c r="DBM74" s="159"/>
      <c r="DBP74" s="158"/>
      <c r="DBW74" s="159"/>
      <c r="DBZ74" s="158"/>
      <c r="DCG74" s="159"/>
      <c r="DCJ74" s="158"/>
      <c r="DCQ74" s="159"/>
      <c r="DCT74" s="158"/>
      <c r="DDA74" s="159"/>
      <c r="DDD74" s="158"/>
      <c r="DDK74" s="159"/>
      <c r="DDN74" s="158"/>
      <c r="DDU74" s="159"/>
      <c r="DDX74" s="158"/>
      <c r="DEE74" s="159"/>
      <c r="DEH74" s="158"/>
      <c r="DEO74" s="159"/>
      <c r="DER74" s="158"/>
      <c r="DEY74" s="159"/>
      <c r="DFB74" s="158"/>
      <c r="DFI74" s="159"/>
      <c r="DFL74" s="158"/>
      <c r="DFS74" s="159"/>
      <c r="DFV74" s="158"/>
      <c r="DGC74" s="159"/>
      <c r="DGF74" s="158"/>
      <c r="DGM74" s="159"/>
      <c r="DGP74" s="158"/>
      <c r="DGW74" s="159"/>
      <c r="DGZ74" s="158"/>
      <c r="DHG74" s="159"/>
      <c r="DHJ74" s="158"/>
      <c r="DHQ74" s="159"/>
      <c r="DHT74" s="158"/>
      <c r="DIA74" s="159"/>
      <c r="DID74" s="158"/>
      <c r="DIK74" s="159"/>
      <c r="DIN74" s="158"/>
      <c r="DIU74" s="159"/>
      <c r="DIX74" s="158"/>
      <c r="DJE74" s="159"/>
      <c r="DJH74" s="158"/>
      <c r="DJO74" s="159"/>
      <c r="DJR74" s="158"/>
      <c r="DJY74" s="159"/>
      <c r="DKB74" s="158"/>
      <c r="DKI74" s="159"/>
      <c r="DKL74" s="158"/>
      <c r="DKS74" s="159"/>
      <c r="DKV74" s="158"/>
      <c r="DLC74" s="159"/>
      <c r="DLF74" s="158"/>
      <c r="DLM74" s="159"/>
      <c r="DLP74" s="158"/>
      <c r="DLW74" s="159"/>
      <c r="DLZ74" s="158"/>
      <c r="DMG74" s="159"/>
      <c r="DMJ74" s="158"/>
      <c r="DMQ74" s="159"/>
      <c r="DMT74" s="158"/>
      <c r="DNA74" s="159"/>
      <c r="DND74" s="158"/>
      <c r="DNK74" s="159"/>
      <c r="DNN74" s="158"/>
      <c r="DNU74" s="159"/>
      <c r="DNX74" s="158"/>
      <c r="DOE74" s="159"/>
      <c r="DOH74" s="158"/>
      <c r="DOO74" s="159"/>
      <c r="DOR74" s="158"/>
      <c r="DOY74" s="159"/>
      <c r="DPB74" s="158"/>
      <c r="DPI74" s="159"/>
      <c r="DPL74" s="158"/>
      <c r="DPS74" s="159"/>
      <c r="DPV74" s="158"/>
      <c r="DQC74" s="159"/>
      <c r="DQF74" s="158"/>
      <c r="DQM74" s="159"/>
      <c r="DQP74" s="158"/>
      <c r="DQW74" s="159"/>
      <c r="DQZ74" s="158"/>
      <c r="DRG74" s="159"/>
      <c r="DRJ74" s="158"/>
      <c r="DRQ74" s="159"/>
      <c r="DRT74" s="158"/>
      <c r="DSA74" s="159"/>
      <c r="DSD74" s="158"/>
      <c r="DSK74" s="159"/>
      <c r="DSN74" s="158"/>
      <c r="DSU74" s="159"/>
      <c r="DSX74" s="158"/>
      <c r="DTE74" s="159"/>
      <c r="DTH74" s="158"/>
      <c r="DTO74" s="159"/>
      <c r="DTR74" s="158"/>
      <c r="DTY74" s="159"/>
      <c r="DUB74" s="158"/>
      <c r="DUI74" s="159"/>
      <c r="DUL74" s="158"/>
      <c r="DUS74" s="159"/>
      <c r="DUV74" s="158"/>
      <c r="DVC74" s="159"/>
      <c r="DVF74" s="158"/>
      <c r="DVM74" s="159"/>
      <c r="DVP74" s="158"/>
      <c r="DVW74" s="159"/>
      <c r="DVZ74" s="158"/>
      <c r="DWG74" s="159"/>
      <c r="DWJ74" s="158"/>
      <c r="DWQ74" s="159"/>
      <c r="DWT74" s="158"/>
      <c r="DXA74" s="159"/>
      <c r="DXD74" s="158"/>
      <c r="DXK74" s="159"/>
      <c r="DXN74" s="158"/>
      <c r="DXU74" s="159"/>
      <c r="DXX74" s="158"/>
      <c r="DYE74" s="159"/>
      <c r="DYH74" s="158"/>
      <c r="DYO74" s="159"/>
      <c r="DYR74" s="158"/>
      <c r="DYY74" s="159"/>
      <c r="DZB74" s="158"/>
      <c r="DZI74" s="159"/>
      <c r="DZL74" s="158"/>
      <c r="DZS74" s="159"/>
      <c r="DZV74" s="158"/>
      <c r="EAC74" s="159"/>
      <c r="EAF74" s="158"/>
      <c r="EAM74" s="159"/>
      <c r="EAP74" s="158"/>
      <c r="EAW74" s="159"/>
      <c r="EAZ74" s="158"/>
      <c r="EBG74" s="159"/>
      <c r="EBJ74" s="158"/>
      <c r="EBQ74" s="159"/>
      <c r="EBT74" s="158"/>
      <c r="ECA74" s="159"/>
      <c r="ECD74" s="158"/>
      <c r="ECK74" s="159"/>
      <c r="ECN74" s="158"/>
      <c r="ECU74" s="159"/>
      <c r="ECX74" s="158"/>
      <c r="EDE74" s="159"/>
      <c r="EDH74" s="158"/>
      <c r="EDO74" s="159"/>
      <c r="EDR74" s="158"/>
      <c r="EDY74" s="159"/>
      <c r="EEB74" s="158"/>
      <c r="EEI74" s="159"/>
      <c r="EEL74" s="158"/>
      <c r="EES74" s="159"/>
      <c r="EEV74" s="158"/>
      <c r="EFC74" s="159"/>
      <c r="EFF74" s="158"/>
      <c r="EFM74" s="159"/>
      <c r="EFP74" s="158"/>
      <c r="EFW74" s="159"/>
      <c r="EFZ74" s="158"/>
      <c r="EGG74" s="159"/>
      <c r="EGJ74" s="158"/>
      <c r="EGQ74" s="159"/>
      <c r="EGT74" s="158"/>
      <c r="EHA74" s="159"/>
      <c r="EHD74" s="158"/>
      <c r="EHK74" s="159"/>
      <c r="EHN74" s="158"/>
      <c r="EHU74" s="159"/>
      <c r="EHX74" s="158"/>
      <c r="EIE74" s="159"/>
      <c r="EIH74" s="158"/>
      <c r="EIO74" s="159"/>
      <c r="EIR74" s="158"/>
      <c r="EIY74" s="159"/>
      <c r="EJB74" s="158"/>
      <c r="EJI74" s="159"/>
      <c r="EJL74" s="158"/>
      <c r="EJS74" s="159"/>
      <c r="EJV74" s="158"/>
      <c r="EKC74" s="159"/>
      <c r="EKF74" s="158"/>
      <c r="EKM74" s="159"/>
      <c r="EKP74" s="158"/>
      <c r="EKW74" s="159"/>
      <c r="EKZ74" s="158"/>
      <c r="ELG74" s="159"/>
      <c r="ELJ74" s="158"/>
      <c r="ELQ74" s="159"/>
      <c r="ELT74" s="158"/>
      <c r="EMA74" s="159"/>
      <c r="EMD74" s="158"/>
      <c r="EMK74" s="159"/>
      <c r="EMN74" s="158"/>
      <c r="EMU74" s="159"/>
      <c r="EMX74" s="158"/>
      <c r="ENE74" s="159"/>
      <c r="ENH74" s="158"/>
      <c r="ENO74" s="159"/>
      <c r="ENR74" s="158"/>
      <c r="ENY74" s="159"/>
      <c r="EOB74" s="158"/>
      <c r="EOI74" s="159"/>
      <c r="EOL74" s="158"/>
      <c r="EOS74" s="159"/>
      <c r="EOV74" s="158"/>
      <c r="EPC74" s="159"/>
      <c r="EPF74" s="158"/>
      <c r="EPM74" s="159"/>
      <c r="EPP74" s="158"/>
      <c r="EPW74" s="159"/>
      <c r="EPZ74" s="158"/>
      <c r="EQG74" s="159"/>
      <c r="EQJ74" s="158"/>
      <c r="EQQ74" s="159"/>
      <c r="EQT74" s="158"/>
      <c r="ERA74" s="159"/>
      <c r="ERD74" s="158"/>
      <c r="ERK74" s="159"/>
      <c r="ERN74" s="158"/>
      <c r="ERU74" s="159"/>
      <c r="ERX74" s="158"/>
      <c r="ESE74" s="159"/>
      <c r="ESH74" s="158"/>
      <c r="ESO74" s="159"/>
      <c r="ESR74" s="158"/>
      <c r="ESY74" s="159"/>
      <c r="ETB74" s="158"/>
      <c r="ETI74" s="159"/>
      <c r="ETL74" s="158"/>
      <c r="ETS74" s="159"/>
      <c r="ETV74" s="158"/>
      <c r="EUC74" s="159"/>
      <c r="EUF74" s="158"/>
      <c r="EUM74" s="159"/>
      <c r="EUP74" s="158"/>
      <c r="EUW74" s="159"/>
      <c r="EUZ74" s="158"/>
      <c r="EVG74" s="159"/>
      <c r="EVJ74" s="158"/>
      <c r="EVQ74" s="159"/>
      <c r="EVT74" s="158"/>
      <c r="EWA74" s="159"/>
      <c r="EWD74" s="158"/>
      <c r="EWK74" s="159"/>
      <c r="EWN74" s="158"/>
      <c r="EWU74" s="159"/>
      <c r="EWX74" s="158"/>
      <c r="EXE74" s="159"/>
      <c r="EXH74" s="158"/>
      <c r="EXO74" s="159"/>
      <c r="EXR74" s="158"/>
      <c r="EXY74" s="159"/>
      <c r="EYB74" s="158"/>
      <c r="EYI74" s="159"/>
      <c r="EYL74" s="158"/>
      <c r="EYS74" s="159"/>
      <c r="EYV74" s="158"/>
      <c r="EZC74" s="159"/>
      <c r="EZF74" s="158"/>
      <c r="EZM74" s="159"/>
      <c r="EZP74" s="158"/>
      <c r="EZW74" s="159"/>
      <c r="EZZ74" s="158"/>
      <c r="FAG74" s="159"/>
      <c r="FAJ74" s="158"/>
      <c r="FAQ74" s="159"/>
      <c r="FAT74" s="158"/>
      <c r="FBA74" s="159"/>
      <c r="FBD74" s="158"/>
      <c r="FBK74" s="159"/>
      <c r="FBN74" s="158"/>
      <c r="FBU74" s="159"/>
      <c r="FBX74" s="158"/>
      <c r="FCE74" s="159"/>
      <c r="FCH74" s="158"/>
      <c r="FCO74" s="159"/>
      <c r="FCR74" s="158"/>
      <c r="FCY74" s="159"/>
      <c r="FDB74" s="158"/>
      <c r="FDI74" s="159"/>
      <c r="FDL74" s="158"/>
      <c r="FDS74" s="159"/>
      <c r="FDV74" s="158"/>
      <c r="FEC74" s="159"/>
      <c r="FEF74" s="158"/>
      <c r="FEM74" s="159"/>
      <c r="FEP74" s="158"/>
      <c r="FEW74" s="159"/>
      <c r="FEZ74" s="158"/>
      <c r="FFG74" s="159"/>
      <c r="FFJ74" s="158"/>
      <c r="FFQ74" s="159"/>
      <c r="FFT74" s="158"/>
      <c r="FGA74" s="159"/>
      <c r="FGD74" s="158"/>
      <c r="FGK74" s="159"/>
      <c r="FGN74" s="158"/>
      <c r="FGU74" s="159"/>
      <c r="FGX74" s="158"/>
      <c r="FHE74" s="159"/>
      <c r="FHH74" s="158"/>
      <c r="FHO74" s="159"/>
      <c r="FHR74" s="158"/>
      <c r="FHY74" s="159"/>
      <c r="FIB74" s="158"/>
      <c r="FII74" s="159"/>
      <c r="FIL74" s="158"/>
      <c r="FIS74" s="159"/>
      <c r="FIV74" s="158"/>
      <c r="FJC74" s="159"/>
      <c r="FJF74" s="158"/>
      <c r="FJM74" s="159"/>
      <c r="FJP74" s="158"/>
      <c r="FJW74" s="159"/>
      <c r="FJZ74" s="158"/>
      <c r="FKG74" s="159"/>
      <c r="FKJ74" s="158"/>
      <c r="FKQ74" s="159"/>
      <c r="FKT74" s="158"/>
      <c r="FLA74" s="159"/>
      <c r="FLD74" s="158"/>
      <c r="FLK74" s="159"/>
      <c r="FLN74" s="158"/>
      <c r="FLU74" s="159"/>
      <c r="FLX74" s="158"/>
      <c r="FME74" s="159"/>
      <c r="FMH74" s="158"/>
      <c r="FMO74" s="159"/>
      <c r="FMR74" s="158"/>
      <c r="FMY74" s="159"/>
      <c r="FNB74" s="158"/>
      <c r="FNI74" s="159"/>
      <c r="FNL74" s="158"/>
      <c r="FNS74" s="159"/>
      <c r="FNV74" s="158"/>
      <c r="FOC74" s="159"/>
      <c r="FOF74" s="158"/>
      <c r="FOM74" s="159"/>
      <c r="FOP74" s="158"/>
      <c r="FOW74" s="159"/>
      <c r="FOZ74" s="158"/>
      <c r="FPG74" s="159"/>
      <c r="FPJ74" s="158"/>
      <c r="FPQ74" s="159"/>
      <c r="FPT74" s="158"/>
      <c r="FQA74" s="159"/>
      <c r="FQD74" s="158"/>
      <c r="FQK74" s="159"/>
      <c r="FQN74" s="158"/>
      <c r="FQU74" s="159"/>
      <c r="FQX74" s="158"/>
      <c r="FRE74" s="159"/>
      <c r="FRH74" s="158"/>
      <c r="FRO74" s="159"/>
      <c r="FRR74" s="158"/>
      <c r="FRY74" s="159"/>
      <c r="FSB74" s="158"/>
      <c r="FSI74" s="159"/>
      <c r="FSL74" s="158"/>
      <c r="FSS74" s="159"/>
      <c r="FSV74" s="158"/>
      <c r="FTC74" s="159"/>
      <c r="FTF74" s="158"/>
      <c r="FTM74" s="159"/>
      <c r="FTP74" s="158"/>
      <c r="FTW74" s="159"/>
      <c r="FTZ74" s="158"/>
      <c r="FUG74" s="159"/>
      <c r="FUJ74" s="158"/>
      <c r="FUQ74" s="159"/>
      <c r="FUT74" s="158"/>
      <c r="FVA74" s="159"/>
      <c r="FVD74" s="158"/>
      <c r="FVK74" s="159"/>
      <c r="FVN74" s="158"/>
      <c r="FVU74" s="159"/>
      <c r="FVX74" s="158"/>
      <c r="FWE74" s="159"/>
      <c r="FWH74" s="158"/>
      <c r="FWO74" s="159"/>
      <c r="FWR74" s="158"/>
      <c r="FWY74" s="159"/>
      <c r="FXB74" s="158"/>
      <c r="FXI74" s="159"/>
      <c r="FXL74" s="158"/>
      <c r="FXS74" s="159"/>
      <c r="FXV74" s="158"/>
      <c r="FYC74" s="159"/>
      <c r="FYF74" s="158"/>
      <c r="FYM74" s="159"/>
      <c r="FYP74" s="158"/>
      <c r="FYW74" s="159"/>
      <c r="FYZ74" s="158"/>
      <c r="FZG74" s="159"/>
      <c r="FZJ74" s="158"/>
      <c r="FZQ74" s="159"/>
      <c r="FZT74" s="158"/>
      <c r="GAA74" s="159"/>
      <c r="GAD74" s="158"/>
      <c r="GAK74" s="159"/>
      <c r="GAN74" s="158"/>
      <c r="GAU74" s="159"/>
      <c r="GAX74" s="158"/>
      <c r="GBE74" s="159"/>
      <c r="GBH74" s="158"/>
      <c r="GBO74" s="159"/>
      <c r="GBR74" s="158"/>
      <c r="GBY74" s="159"/>
      <c r="GCB74" s="158"/>
      <c r="GCI74" s="159"/>
      <c r="GCL74" s="158"/>
      <c r="GCS74" s="159"/>
      <c r="GCV74" s="158"/>
      <c r="GDC74" s="159"/>
      <c r="GDF74" s="158"/>
      <c r="GDM74" s="159"/>
      <c r="GDP74" s="158"/>
      <c r="GDW74" s="159"/>
      <c r="GDZ74" s="158"/>
      <c r="GEG74" s="159"/>
      <c r="GEJ74" s="158"/>
      <c r="GEQ74" s="159"/>
      <c r="GET74" s="158"/>
      <c r="GFA74" s="159"/>
      <c r="GFD74" s="158"/>
      <c r="GFK74" s="159"/>
      <c r="GFN74" s="158"/>
      <c r="GFU74" s="159"/>
      <c r="GFX74" s="158"/>
      <c r="GGE74" s="159"/>
      <c r="GGH74" s="158"/>
      <c r="GGO74" s="159"/>
      <c r="GGR74" s="158"/>
      <c r="GGY74" s="159"/>
      <c r="GHB74" s="158"/>
      <c r="GHI74" s="159"/>
      <c r="GHL74" s="158"/>
      <c r="GHS74" s="159"/>
      <c r="GHV74" s="158"/>
      <c r="GIC74" s="159"/>
      <c r="GIF74" s="158"/>
      <c r="GIM74" s="159"/>
      <c r="GIP74" s="158"/>
      <c r="GIW74" s="159"/>
      <c r="GIZ74" s="158"/>
      <c r="GJG74" s="159"/>
      <c r="GJJ74" s="158"/>
      <c r="GJQ74" s="159"/>
      <c r="GJT74" s="158"/>
      <c r="GKA74" s="159"/>
      <c r="GKD74" s="158"/>
      <c r="GKK74" s="159"/>
      <c r="GKN74" s="158"/>
      <c r="GKU74" s="159"/>
      <c r="GKX74" s="158"/>
      <c r="GLE74" s="159"/>
      <c r="GLH74" s="158"/>
      <c r="GLO74" s="159"/>
      <c r="GLR74" s="158"/>
      <c r="GLY74" s="159"/>
      <c r="GMB74" s="158"/>
      <c r="GMI74" s="159"/>
      <c r="GML74" s="158"/>
      <c r="GMS74" s="159"/>
      <c r="GMV74" s="158"/>
      <c r="GNC74" s="159"/>
      <c r="GNF74" s="158"/>
      <c r="GNM74" s="159"/>
      <c r="GNP74" s="158"/>
      <c r="GNW74" s="159"/>
      <c r="GNZ74" s="158"/>
      <c r="GOG74" s="159"/>
      <c r="GOJ74" s="158"/>
      <c r="GOQ74" s="159"/>
      <c r="GOT74" s="158"/>
      <c r="GPA74" s="159"/>
      <c r="GPD74" s="158"/>
      <c r="GPK74" s="159"/>
      <c r="GPN74" s="158"/>
      <c r="GPU74" s="159"/>
      <c r="GPX74" s="158"/>
      <c r="GQE74" s="159"/>
      <c r="GQH74" s="158"/>
      <c r="GQO74" s="159"/>
      <c r="GQR74" s="158"/>
      <c r="GQY74" s="159"/>
      <c r="GRB74" s="158"/>
      <c r="GRI74" s="159"/>
      <c r="GRL74" s="158"/>
      <c r="GRS74" s="159"/>
      <c r="GRV74" s="158"/>
      <c r="GSC74" s="159"/>
      <c r="GSF74" s="158"/>
      <c r="GSM74" s="159"/>
      <c r="GSP74" s="158"/>
      <c r="GSW74" s="159"/>
      <c r="GSZ74" s="158"/>
      <c r="GTG74" s="159"/>
      <c r="GTJ74" s="158"/>
      <c r="GTQ74" s="159"/>
      <c r="GTT74" s="158"/>
      <c r="GUA74" s="159"/>
      <c r="GUD74" s="158"/>
      <c r="GUK74" s="159"/>
      <c r="GUN74" s="158"/>
      <c r="GUU74" s="159"/>
      <c r="GUX74" s="158"/>
      <c r="GVE74" s="159"/>
      <c r="GVH74" s="158"/>
      <c r="GVO74" s="159"/>
      <c r="GVR74" s="158"/>
      <c r="GVY74" s="159"/>
      <c r="GWB74" s="158"/>
      <c r="GWI74" s="159"/>
      <c r="GWL74" s="158"/>
      <c r="GWS74" s="159"/>
      <c r="GWV74" s="158"/>
      <c r="GXC74" s="159"/>
      <c r="GXF74" s="158"/>
      <c r="GXM74" s="159"/>
      <c r="GXP74" s="158"/>
      <c r="GXW74" s="159"/>
      <c r="GXZ74" s="158"/>
      <c r="GYG74" s="159"/>
      <c r="GYJ74" s="158"/>
      <c r="GYQ74" s="159"/>
      <c r="GYT74" s="158"/>
      <c r="GZA74" s="159"/>
      <c r="GZD74" s="158"/>
      <c r="GZK74" s="159"/>
      <c r="GZN74" s="158"/>
      <c r="GZU74" s="159"/>
      <c r="GZX74" s="158"/>
      <c r="HAE74" s="159"/>
      <c r="HAH74" s="158"/>
      <c r="HAO74" s="159"/>
      <c r="HAR74" s="158"/>
      <c r="HAY74" s="159"/>
      <c r="HBB74" s="158"/>
      <c r="HBI74" s="159"/>
      <c r="HBL74" s="158"/>
      <c r="HBS74" s="159"/>
      <c r="HBV74" s="158"/>
      <c r="HCC74" s="159"/>
      <c r="HCF74" s="158"/>
      <c r="HCM74" s="159"/>
      <c r="HCP74" s="158"/>
      <c r="HCW74" s="159"/>
      <c r="HCZ74" s="158"/>
      <c r="HDG74" s="159"/>
      <c r="HDJ74" s="158"/>
      <c r="HDQ74" s="159"/>
      <c r="HDT74" s="158"/>
      <c r="HEA74" s="159"/>
      <c r="HED74" s="158"/>
      <c r="HEK74" s="159"/>
      <c r="HEN74" s="158"/>
      <c r="HEU74" s="159"/>
      <c r="HEX74" s="158"/>
      <c r="HFE74" s="159"/>
      <c r="HFH74" s="158"/>
      <c r="HFO74" s="159"/>
      <c r="HFR74" s="158"/>
      <c r="HFY74" s="159"/>
      <c r="HGB74" s="158"/>
      <c r="HGI74" s="159"/>
      <c r="HGL74" s="158"/>
      <c r="HGS74" s="159"/>
      <c r="HGV74" s="158"/>
      <c r="HHC74" s="159"/>
      <c r="HHF74" s="158"/>
      <c r="HHM74" s="159"/>
      <c r="HHP74" s="158"/>
      <c r="HHW74" s="159"/>
      <c r="HHZ74" s="158"/>
      <c r="HIG74" s="159"/>
      <c r="HIJ74" s="158"/>
      <c r="HIQ74" s="159"/>
      <c r="HIT74" s="158"/>
      <c r="HJA74" s="159"/>
      <c r="HJD74" s="158"/>
      <c r="HJK74" s="159"/>
      <c r="HJN74" s="158"/>
      <c r="HJU74" s="159"/>
      <c r="HJX74" s="158"/>
      <c r="HKE74" s="159"/>
      <c r="HKH74" s="158"/>
      <c r="HKO74" s="159"/>
      <c r="HKR74" s="158"/>
      <c r="HKY74" s="159"/>
      <c r="HLB74" s="158"/>
      <c r="HLI74" s="159"/>
      <c r="HLL74" s="158"/>
      <c r="HLS74" s="159"/>
      <c r="HLV74" s="158"/>
      <c r="HMC74" s="159"/>
      <c r="HMF74" s="158"/>
      <c r="HMM74" s="159"/>
      <c r="HMP74" s="158"/>
      <c r="HMW74" s="159"/>
      <c r="HMZ74" s="158"/>
      <c r="HNG74" s="159"/>
      <c r="HNJ74" s="158"/>
      <c r="HNQ74" s="159"/>
      <c r="HNT74" s="158"/>
      <c r="HOA74" s="159"/>
      <c r="HOD74" s="158"/>
      <c r="HOK74" s="159"/>
      <c r="HON74" s="158"/>
      <c r="HOU74" s="159"/>
      <c r="HOX74" s="158"/>
      <c r="HPE74" s="159"/>
      <c r="HPH74" s="158"/>
      <c r="HPO74" s="159"/>
      <c r="HPR74" s="158"/>
      <c r="HPY74" s="159"/>
      <c r="HQB74" s="158"/>
      <c r="HQI74" s="159"/>
      <c r="HQL74" s="158"/>
      <c r="HQS74" s="159"/>
      <c r="HQV74" s="158"/>
      <c r="HRC74" s="159"/>
      <c r="HRF74" s="158"/>
      <c r="HRM74" s="159"/>
      <c r="HRP74" s="158"/>
      <c r="HRW74" s="159"/>
      <c r="HRZ74" s="158"/>
      <c r="HSG74" s="159"/>
      <c r="HSJ74" s="158"/>
      <c r="HSQ74" s="159"/>
      <c r="HST74" s="158"/>
      <c r="HTA74" s="159"/>
      <c r="HTD74" s="158"/>
      <c r="HTK74" s="159"/>
      <c r="HTN74" s="158"/>
      <c r="HTU74" s="159"/>
      <c r="HTX74" s="158"/>
      <c r="HUE74" s="159"/>
      <c r="HUH74" s="158"/>
      <c r="HUO74" s="159"/>
      <c r="HUR74" s="158"/>
      <c r="HUY74" s="159"/>
      <c r="HVB74" s="158"/>
      <c r="HVI74" s="159"/>
      <c r="HVL74" s="158"/>
      <c r="HVS74" s="159"/>
      <c r="HVV74" s="158"/>
      <c r="HWC74" s="159"/>
      <c r="HWF74" s="158"/>
      <c r="HWM74" s="159"/>
      <c r="HWP74" s="158"/>
      <c r="HWW74" s="159"/>
      <c r="HWZ74" s="158"/>
      <c r="HXG74" s="159"/>
      <c r="HXJ74" s="158"/>
      <c r="HXQ74" s="159"/>
      <c r="HXT74" s="158"/>
      <c r="HYA74" s="159"/>
      <c r="HYD74" s="158"/>
      <c r="HYK74" s="159"/>
      <c r="HYN74" s="158"/>
      <c r="HYU74" s="159"/>
      <c r="HYX74" s="158"/>
      <c r="HZE74" s="159"/>
      <c r="HZH74" s="158"/>
      <c r="HZO74" s="159"/>
      <c r="HZR74" s="158"/>
      <c r="HZY74" s="159"/>
      <c r="IAB74" s="158"/>
      <c r="IAI74" s="159"/>
      <c r="IAL74" s="158"/>
      <c r="IAS74" s="159"/>
      <c r="IAV74" s="158"/>
      <c r="IBC74" s="159"/>
      <c r="IBF74" s="158"/>
      <c r="IBM74" s="159"/>
      <c r="IBP74" s="158"/>
      <c r="IBW74" s="159"/>
      <c r="IBZ74" s="158"/>
      <c r="ICG74" s="159"/>
      <c r="ICJ74" s="158"/>
      <c r="ICQ74" s="159"/>
      <c r="ICT74" s="158"/>
      <c r="IDA74" s="159"/>
      <c r="IDD74" s="158"/>
      <c r="IDK74" s="159"/>
      <c r="IDN74" s="158"/>
      <c r="IDU74" s="159"/>
      <c r="IDX74" s="158"/>
      <c r="IEE74" s="159"/>
      <c r="IEH74" s="158"/>
      <c r="IEO74" s="159"/>
      <c r="IER74" s="158"/>
      <c r="IEY74" s="159"/>
      <c r="IFB74" s="158"/>
      <c r="IFI74" s="159"/>
      <c r="IFL74" s="158"/>
      <c r="IFS74" s="159"/>
      <c r="IFV74" s="158"/>
      <c r="IGC74" s="159"/>
      <c r="IGF74" s="158"/>
      <c r="IGM74" s="159"/>
      <c r="IGP74" s="158"/>
      <c r="IGW74" s="159"/>
      <c r="IGZ74" s="158"/>
      <c r="IHG74" s="159"/>
      <c r="IHJ74" s="158"/>
      <c r="IHQ74" s="159"/>
      <c r="IHT74" s="158"/>
      <c r="IIA74" s="159"/>
      <c r="IID74" s="158"/>
      <c r="IIK74" s="159"/>
      <c r="IIN74" s="158"/>
      <c r="IIU74" s="159"/>
      <c r="IIX74" s="158"/>
      <c r="IJE74" s="159"/>
      <c r="IJH74" s="158"/>
      <c r="IJO74" s="159"/>
      <c r="IJR74" s="158"/>
      <c r="IJY74" s="159"/>
      <c r="IKB74" s="158"/>
      <c r="IKI74" s="159"/>
      <c r="IKL74" s="158"/>
      <c r="IKS74" s="159"/>
      <c r="IKV74" s="158"/>
      <c r="ILC74" s="159"/>
      <c r="ILF74" s="158"/>
      <c r="ILM74" s="159"/>
      <c r="ILP74" s="158"/>
      <c r="ILW74" s="159"/>
      <c r="ILZ74" s="158"/>
      <c r="IMG74" s="159"/>
      <c r="IMJ74" s="158"/>
      <c r="IMQ74" s="159"/>
      <c r="IMT74" s="158"/>
      <c r="INA74" s="159"/>
      <c r="IND74" s="158"/>
      <c r="INK74" s="159"/>
      <c r="INN74" s="158"/>
      <c r="INU74" s="159"/>
      <c r="INX74" s="158"/>
      <c r="IOE74" s="159"/>
      <c r="IOH74" s="158"/>
      <c r="IOO74" s="159"/>
      <c r="IOR74" s="158"/>
      <c r="IOY74" s="159"/>
      <c r="IPB74" s="158"/>
      <c r="IPI74" s="159"/>
      <c r="IPL74" s="158"/>
      <c r="IPS74" s="159"/>
      <c r="IPV74" s="158"/>
      <c r="IQC74" s="159"/>
      <c r="IQF74" s="158"/>
      <c r="IQM74" s="159"/>
      <c r="IQP74" s="158"/>
      <c r="IQW74" s="159"/>
      <c r="IQZ74" s="158"/>
      <c r="IRG74" s="159"/>
      <c r="IRJ74" s="158"/>
      <c r="IRQ74" s="159"/>
      <c r="IRT74" s="158"/>
      <c r="ISA74" s="159"/>
      <c r="ISD74" s="158"/>
      <c r="ISK74" s="159"/>
      <c r="ISN74" s="158"/>
      <c r="ISU74" s="159"/>
      <c r="ISX74" s="158"/>
      <c r="ITE74" s="159"/>
      <c r="ITH74" s="158"/>
      <c r="ITO74" s="159"/>
      <c r="ITR74" s="158"/>
      <c r="ITY74" s="159"/>
      <c r="IUB74" s="158"/>
      <c r="IUI74" s="159"/>
      <c r="IUL74" s="158"/>
      <c r="IUS74" s="159"/>
      <c r="IUV74" s="158"/>
      <c r="IVC74" s="159"/>
      <c r="IVF74" s="158"/>
      <c r="IVM74" s="159"/>
      <c r="IVP74" s="158"/>
      <c r="IVW74" s="159"/>
      <c r="IVZ74" s="158"/>
      <c r="IWG74" s="159"/>
      <c r="IWJ74" s="158"/>
      <c r="IWQ74" s="159"/>
      <c r="IWT74" s="158"/>
      <c r="IXA74" s="159"/>
      <c r="IXD74" s="158"/>
      <c r="IXK74" s="159"/>
      <c r="IXN74" s="158"/>
      <c r="IXU74" s="159"/>
      <c r="IXX74" s="158"/>
      <c r="IYE74" s="159"/>
      <c r="IYH74" s="158"/>
      <c r="IYO74" s="159"/>
      <c r="IYR74" s="158"/>
      <c r="IYY74" s="159"/>
      <c r="IZB74" s="158"/>
      <c r="IZI74" s="159"/>
      <c r="IZL74" s="158"/>
      <c r="IZS74" s="159"/>
      <c r="IZV74" s="158"/>
      <c r="JAC74" s="159"/>
      <c r="JAF74" s="158"/>
      <c r="JAM74" s="159"/>
      <c r="JAP74" s="158"/>
      <c r="JAW74" s="159"/>
      <c r="JAZ74" s="158"/>
      <c r="JBG74" s="159"/>
      <c r="JBJ74" s="158"/>
      <c r="JBQ74" s="159"/>
      <c r="JBT74" s="158"/>
      <c r="JCA74" s="159"/>
      <c r="JCD74" s="158"/>
      <c r="JCK74" s="159"/>
      <c r="JCN74" s="158"/>
      <c r="JCU74" s="159"/>
      <c r="JCX74" s="158"/>
      <c r="JDE74" s="159"/>
      <c r="JDH74" s="158"/>
      <c r="JDO74" s="159"/>
      <c r="JDR74" s="158"/>
      <c r="JDY74" s="159"/>
      <c r="JEB74" s="158"/>
      <c r="JEI74" s="159"/>
      <c r="JEL74" s="158"/>
      <c r="JES74" s="159"/>
      <c r="JEV74" s="158"/>
      <c r="JFC74" s="159"/>
      <c r="JFF74" s="158"/>
      <c r="JFM74" s="159"/>
      <c r="JFP74" s="158"/>
      <c r="JFW74" s="159"/>
      <c r="JFZ74" s="158"/>
      <c r="JGG74" s="159"/>
      <c r="JGJ74" s="158"/>
      <c r="JGQ74" s="159"/>
      <c r="JGT74" s="158"/>
      <c r="JHA74" s="159"/>
      <c r="JHD74" s="158"/>
      <c r="JHK74" s="159"/>
      <c r="JHN74" s="158"/>
      <c r="JHU74" s="159"/>
      <c r="JHX74" s="158"/>
      <c r="JIE74" s="159"/>
      <c r="JIH74" s="158"/>
      <c r="JIO74" s="159"/>
      <c r="JIR74" s="158"/>
      <c r="JIY74" s="159"/>
      <c r="JJB74" s="158"/>
      <c r="JJI74" s="159"/>
      <c r="JJL74" s="158"/>
      <c r="JJS74" s="159"/>
      <c r="JJV74" s="158"/>
      <c r="JKC74" s="159"/>
      <c r="JKF74" s="158"/>
      <c r="JKM74" s="159"/>
      <c r="JKP74" s="158"/>
      <c r="JKW74" s="159"/>
      <c r="JKZ74" s="158"/>
      <c r="JLG74" s="159"/>
      <c r="JLJ74" s="158"/>
      <c r="JLQ74" s="159"/>
      <c r="JLT74" s="158"/>
      <c r="JMA74" s="159"/>
      <c r="JMD74" s="158"/>
      <c r="JMK74" s="159"/>
      <c r="JMN74" s="158"/>
      <c r="JMU74" s="159"/>
      <c r="JMX74" s="158"/>
      <c r="JNE74" s="159"/>
      <c r="JNH74" s="158"/>
      <c r="JNO74" s="159"/>
      <c r="JNR74" s="158"/>
      <c r="JNY74" s="159"/>
      <c r="JOB74" s="158"/>
      <c r="JOI74" s="159"/>
      <c r="JOL74" s="158"/>
      <c r="JOS74" s="159"/>
      <c r="JOV74" s="158"/>
      <c r="JPC74" s="159"/>
      <c r="JPF74" s="158"/>
      <c r="JPM74" s="159"/>
      <c r="JPP74" s="158"/>
      <c r="JPW74" s="159"/>
      <c r="JPZ74" s="158"/>
      <c r="JQG74" s="159"/>
      <c r="JQJ74" s="158"/>
      <c r="JQQ74" s="159"/>
      <c r="JQT74" s="158"/>
      <c r="JRA74" s="159"/>
      <c r="JRD74" s="158"/>
      <c r="JRK74" s="159"/>
      <c r="JRN74" s="158"/>
      <c r="JRU74" s="159"/>
      <c r="JRX74" s="158"/>
      <c r="JSE74" s="159"/>
      <c r="JSH74" s="158"/>
      <c r="JSO74" s="159"/>
      <c r="JSR74" s="158"/>
      <c r="JSY74" s="159"/>
      <c r="JTB74" s="158"/>
      <c r="JTI74" s="159"/>
      <c r="JTL74" s="158"/>
      <c r="JTS74" s="159"/>
      <c r="JTV74" s="158"/>
      <c r="JUC74" s="159"/>
      <c r="JUF74" s="158"/>
      <c r="JUM74" s="159"/>
      <c r="JUP74" s="158"/>
      <c r="JUW74" s="159"/>
      <c r="JUZ74" s="158"/>
      <c r="JVG74" s="159"/>
      <c r="JVJ74" s="158"/>
      <c r="JVQ74" s="159"/>
      <c r="JVT74" s="158"/>
      <c r="JWA74" s="159"/>
      <c r="JWD74" s="158"/>
      <c r="JWK74" s="159"/>
      <c r="JWN74" s="158"/>
      <c r="JWU74" s="159"/>
      <c r="JWX74" s="158"/>
      <c r="JXE74" s="159"/>
      <c r="JXH74" s="158"/>
      <c r="JXO74" s="159"/>
      <c r="JXR74" s="158"/>
      <c r="JXY74" s="159"/>
      <c r="JYB74" s="158"/>
      <c r="JYI74" s="159"/>
      <c r="JYL74" s="158"/>
      <c r="JYS74" s="159"/>
      <c r="JYV74" s="158"/>
      <c r="JZC74" s="159"/>
      <c r="JZF74" s="158"/>
      <c r="JZM74" s="159"/>
      <c r="JZP74" s="158"/>
      <c r="JZW74" s="159"/>
      <c r="JZZ74" s="158"/>
      <c r="KAG74" s="159"/>
      <c r="KAJ74" s="158"/>
      <c r="KAQ74" s="159"/>
      <c r="KAT74" s="158"/>
      <c r="KBA74" s="159"/>
      <c r="KBD74" s="158"/>
      <c r="KBK74" s="159"/>
      <c r="KBN74" s="158"/>
      <c r="KBU74" s="159"/>
      <c r="KBX74" s="158"/>
      <c r="KCE74" s="159"/>
      <c r="KCH74" s="158"/>
      <c r="KCO74" s="159"/>
      <c r="KCR74" s="158"/>
      <c r="KCY74" s="159"/>
      <c r="KDB74" s="158"/>
      <c r="KDI74" s="159"/>
      <c r="KDL74" s="158"/>
      <c r="KDS74" s="159"/>
      <c r="KDV74" s="158"/>
      <c r="KEC74" s="159"/>
      <c r="KEF74" s="158"/>
      <c r="KEM74" s="159"/>
      <c r="KEP74" s="158"/>
      <c r="KEW74" s="159"/>
      <c r="KEZ74" s="158"/>
      <c r="KFG74" s="159"/>
      <c r="KFJ74" s="158"/>
      <c r="KFQ74" s="159"/>
      <c r="KFT74" s="158"/>
      <c r="KGA74" s="159"/>
      <c r="KGD74" s="158"/>
      <c r="KGK74" s="159"/>
      <c r="KGN74" s="158"/>
      <c r="KGU74" s="159"/>
      <c r="KGX74" s="158"/>
      <c r="KHE74" s="159"/>
      <c r="KHH74" s="158"/>
      <c r="KHO74" s="159"/>
      <c r="KHR74" s="158"/>
      <c r="KHY74" s="159"/>
      <c r="KIB74" s="158"/>
      <c r="KII74" s="159"/>
      <c r="KIL74" s="158"/>
      <c r="KIS74" s="159"/>
      <c r="KIV74" s="158"/>
      <c r="KJC74" s="159"/>
      <c r="KJF74" s="158"/>
      <c r="KJM74" s="159"/>
      <c r="KJP74" s="158"/>
      <c r="KJW74" s="159"/>
      <c r="KJZ74" s="158"/>
      <c r="KKG74" s="159"/>
      <c r="KKJ74" s="158"/>
      <c r="KKQ74" s="159"/>
      <c r="KKT74" s="158"/>
      <c r="KLA74" s="159"/>
      <c r="KLD74" s="158"/>
      <c r="KLK74" s="159"/>
      <c r="KLN74" s="158"/>
      <c r="KLU74" s="159"/>
      <c r="KLX74" s="158"/>
      <c r="KME74" s="159"/>
      <c r="KMH74" s="158"/>
      <c r="KMO74" s="159"/>
      <c r="KMR74" s="158"/>
      <c r="KMY74" s="159"/>
      <c r="KNB74" s="158"/>
      <c r="KNI74" s="159"/>
      <c r="KNL74" s="158"/>
      <c r="KNS74" s="159"/>
      <c r="KNV74" s="158"/>
      <c r="KOC74" s="159"/>
      <c r="KOF74" s="158"/>
      <c r="KOM74" s="159"/>
      <c r="KOP74" s="158"/>
      <c r="KOW74" s="159"/>
      <c r="KOZ74" s="158"/>
      <c r="KPG74" s="159"/>
      <c r="KPJ74" s="158"/>
      <c r="KPQ74" s="159"/>
      <c r="KPT74" s="158"/>
      <c r="KQA74" s="159"/>
      <c r="KQD74" s="158"/>
      <c r="KQK74" s="159"/>
      <c r="KQN74" s="158"/>
      <c r="KQU74" s="159"/>
      <c r="KQX74" s="158"/>
      <c r="KRE74" s="159"/>
      <c r="KRH74" s="158"/>
      <c r="KRO74" s="159"/>
      <c r="KRR74" s="158"/>
      <c r="KRY74" s="159"/>
      <c r="KSB74" s="158"/>
      <c r="KSI74" s="159"/>
      <c r="KSL74" s="158"/>
      <c r="KSS74" s="159"/>
      <c r="KSV74" s="158"/>
      <c r="KTC74" s="159"/>
      <c r="KTF74" s="158"/>
      <c r="KTM74" s="159"/>
      <c r="KTP74" s="158"/>
      <c r="KTW74" s="159"/>
      <c r="KTZ74" s="158"/>
      <c r="KUG74" s="159"/>
      <c r="KUJ74" s="158"/>
      <c r="KUQ74" s="159"/>
      <c r="KUT74" s="158"/>
      <c r="KVA74" s="159"/>
      <c r="KVD74" s="158"/>
      <c r="KVK74" s="159"/>
      <c r="KVN74" s="158"/>
      <c r="KVU74" s="159"/>
      <c r="KVX74" s="158"/>
      <c r="KWE74" s="159"/>
      <c r="KWH74" s="158"/>
      <c r="KWO74" s="159"/>
      <c r="KWR74" s="158"/>
      <c r="KWY74" s="159"/>
      <c r="KXB74" s="158"/>
      <c r="KXI74" s="159"/>
      <c r="KXL74" s="158"/>
      <c r="KXS74" s="159"/>
      <c r="KXV74" s="158"/>
      <c r="KYC74" s="159"/>
      <c r="KYF74" s="158"/>
      <c r="KYM74" s="159"/>
      <c r="KYP74" s="158"/>
      <c r="KYW74" s="159"/>
      <c r="KYZ74" s="158"/>
      <c r="KZG74" s="159"/>
      <c r="KZJ74" s="158"/>
      <c r="KZQ74" s="159"/>
      <c r="KZT74" s="158"/>
      <c r="LAA74" s="159"/>
      <c r="LAD74" s="158"/>
      <c r="LAK74" s="159"/>
      <c r="LAN74" s="158"/>
      <c r="LAU74" s="159"/>
      <c r="LAX74" s="158"/>
      <c r="LBE74" s="159"/>
      <c r="LBH74" s="158"/>
      <c r="LBO74" s="159"/>
      <c r="LBR74" s="158"/>
      <c r="LBY74" s="159"/>
      <c r="LCB74" s="158"/>
      <c r="LCI74" s="159"/>
      <c r="LCL74" s="158"/>
      <c r="LCS74" s="159"/>
      <c r="LCV74" s="158"/>
      <c r="LDC74" s="159"/>
      <c r="LDF74" s="158"/>
      <c r="LDM74" s="159"/>
      <c r="LDP74" s="158"/>
      <c r="LDW74" s="159"/>
      <c r="LDZ74" s="158"/>
      <c r="LEG74" s="159"/>
      <c r="LEJ74" s="158"/>
      <c r="LEQ74" s="159"/>
      <c r="LET74" s="158"/>
      <c r="LFA74" s="159"/>
      <c r="LFD74" s="158"/>
      <c r="LFK74" s="159"/>
      <c r="LFN74" s="158"/>
      <c r="LFU74" s="159"/>
      <c r="LFX74" s="158"/>
      <c r="LGE74" s="159"/>
      <c r="LGH74" s="158"/>
      <c r="LGO74" s="159"/>
      <c r="LGR74" s="158"/>
      <c r="LGY74" s="159"/>
      <c r="LHB74" s="158"/>
      <c r="LHI74" s="159"/>
      <c r="LHL74" s="158"/>
      <c r="LHS74" s="159"/>
      <c r="LHV74" s="158"/>
      <c r="LIC74" s="159"/>
      <c r="LIF74" s="158"/>
      <c r="LIM74" s="159"/>
      <c r="LIP74" s="158"/>
      <c r="LIW74" s="159"/>
      <c r="LIZ74" s="158"/>
      <c r="LJG74" s="159"/>
      <c r="LJJ74" s="158"/>
      <c r="LJQ74" s="159"/>
      <c r="LJT74" s="158"/>
      <c r="LKA74" s="159"/>
      <c r="LKD74" s="158"/>
      <c r="LKK74" s="159"/>
      <c r="LKN74" s="158"/>
      <c r="LKU74" s="159"/>
      <c r="LKX74" s="158"/>
      <c r="LLE74" s="159"/>
      <c r="LLH74" s="158"/>
      <c r="LLO74" s="159"/>
      <c r="LLR74" s="158"/>
      <c r="LLY74" s="159"/>
      <c r="LMB74" s="158"/>
      <c r="LMI74" s="159"/>
      <c r="LML74" s="158"/>
      <c r="LMS74" s="159"/>
      <c r="LMV74" s="158"/>
      <c r="LNC74" s="159"/>
      <c r="LNF74" s="158"/>
      <c r="LNM74" s="159"/>
      <c r="LNP74" s="158"/>
      <c r="LNW74" s="159"/>
      <c r="LNZ74" s="158"/>
      <c r="LOG74" s="159"/>
      <c r="LOJ74" s="158"/>
      <c r="LOQ74" s="159"/>
      <c r="LOT74" s="158"/>
      <c r="LPA74" s="159"/>
      <c r="LPD74" s="158"/>
      <c r="LPK74" s="159"/>
      <c r="LPN74" s="158"/>
      <c r="LPU74" s="159"/>
      <c r="LPX74" s="158"/>
      <c r="LQE74" s="159"/>
      <c r="LQH74" s="158"/>
      <c r="LQO74" s="159"/>
      <c r="LQR74" s="158"/>
      <c r="LQY74" s="159"/>
      <c r="LRB74" s="158"/>
      <c r="LRI74" s="159"/>
      <c r="LRL74" s="158"/>
      <c r="LRS74" s="159"/>
      <c r="LRV74" s="158"/>
      <c r="LSC74" s="159"/>
      <c r="LSF74" s="158"/>
      <c r="LSM74" s="159"/>
      <c r="LSP74" s="158"/>
      <c r="LSW74" s="159"/>
      <c r="LSZ74" s="158"/>
      <c r="LTG74" s="159"/>
      <c r="LTJ74" s="158"/>
      <c r="LTQ74" s="159"/>
      <c r="LTT74" s="158"/>
      <c r="LUA74" s="159"/>
      <c r="LUD74" s="158"/>
      <c r="LUK74" s="159"/>
      <c r="LUN74" s="158"/>
      <c r="LUU74" s="159"/>
      <c r="LUX74" s="158"/>
      <c r="LVE74" s="159"/>
      <c r="LVH74" s="158"/>
      <c r="LVO74" s="159"/>
      <c r="LVR74" s="158"/>
      <c r="LVY74" s="159"/>
      <c r="LWB74" s="158"/>
      <c r="LWI74" s="159"/>
      <c r="LWL74" s="158"/>
      <c r="LWS74" s="159"/>
      <c r="LWV74" s="158"/>
      <c r="LXC74" s="159"/>
      <c r="LXF74" s="158"/>
      <c r="LXM74" s="159"/>
      <c r="LXP74" s="158"/>
      <c r="LXW74" s="159"/>
      <c r="LXZ74" s="158"/>
      <c r="LYG74" s="159"/>
      <c r="LYJ74" s="158"/>
      <c r="LYQ74" s="159"/>
      <c r="LYT74" s="158"/>
      <c r="LZA74" s="159"/>
      <c r="LZD74" s="158"/>
      <c r="LZK74" s="159"/>
      <c r="LZN74" s="158"/>
      <c r="LZU74" s="159"/>
      <c r="LZX74" s="158"/>
      <c r="MAE74" s="159"/>
      <c r="MAH74" s="158"/>
      <c r="MAO74" s="159"/>
      <c r="MAR74" s="158"/>
      <c r="MAY74" s="159"/>
      <c r="MBB74" s="158"/>
      <c r="MBI74" s="159"/>
      <c r="MBL74" s="158"/>
      <c r="MBS74" s="159"/>
      <c r="MBV74" s="158"/>
      <c r="MCC74" s="159"/>
      <c r="MCF74" s="158"/>
      <c r="MCM74" s="159"/>
      <c r="MCP74" s="158"/>
      <c r="MCW74" s="159"/>
      <c r="MCZ74" s="158"/>
      <c r="MDG74" s="159"/>
      <c r="MDJ74" s="158"/>
      <c r="MDQ74" s="159"/>
      <c r="MDT74" s="158"/>
      <c r="MEA74" s="159"/>
      <c r="MED74" s="158"/>
      <c r="MEK74" s="159"/>
      <c r="MEN74" s="158"/>
      <c r="MEU74" s="159"/>
      <c r="MEX74" s="158"/>
      <c r="MFE74" s="159"/>
      <c r="MFH74" s="158"/>
      <c r="MFO74" s="159"/>
      <c r="MFR74" s="158"/>
      <c r="MFY74" s="159"/>
      <c r="MGB74" s="158"/>
      <c r="MGI74" s="159"/>
      <c r="MGL74" s="158"/>
      <c r="MGS74" s="159"/>
      <c r="MGV74" s="158"/>
      <c r="MHC74" s="159"/>
      <c r="MHF74" s="158"/>
      <c r="MHM74" s="159"/>
      <c r="MHP74" s="158"/>
      <c r="MHW74" s="159"/>
      <c r="MHZ74" s="158"/>
      <c r="MIG74" s="159"/>
      <c r="MIJ74" s="158"/>
      <c r="MIQ74" s="159"/>
      <c r="MIT74" s="158"/>
      <c r="MJA74" s="159"/>
      <c r="MJD74" s="158"/>
      <c r="MJK74" s="159"/>
      <c r="MJN74" s="158"/>
      <c r="MJU74" s="159"/>
      <c r="MJX74" s="158"/>
      <c r="MKE74" s="159"/>
      <c r="MKH74" s="158"/>
      <c r="MKO74" s="159"/>
      <c r="MKR74" s="158"/>
      <c r="MKY74" s="159"/>
      <c r="MLB74" s="158"/>
      <c r="MLI74" s="159"/>
      <c r="MLL74" s="158"/>
      <c r="MLS74" s="159"/>
      <c r="MLV74" s="158"/>
      <c r="MMC74" s="159"/>
      <c r="MMF74" s="158"/>
      <c r="MMM74" s="159"/>
      <c r="MMP74" s="158"/>
      <c r="MMW74" s="159"/>
      <c r="MMZ74" s="158"/>
      <c r="MNG74" s="159"/>
      <c r="MNJ74" s="158"/>
      <c r="MNQ74" s="159"/>
      <c r="MNT74" s="158"/>
      <c r="MOA74" s="159"/>
      <c r="MOD74" s="158"/>
      <c r="MOK74" s="159"/>
      <c r="MON74" s="158"/>
      <c r="MOU74" s="159"/>
      <c r="MOX74" s="158"/>
      <c r="MPE74" s="159"/>
      <c r="MPH74" s="158"/>
      <c r="MPO74" s="159"/>
      <c r="MPR74" s="158"/>
      <c r="MPY74" s="159"/>
      <c r="MQB74" s="158"/>
      <c r="MQI74" s="159"/>
      <c r="MQL74" s="158"/>
      <c r="MQS74" s="159"/>
      <c r="MQV74" s="158"/>
      <c r="MRC74" s="159"/>
      <c r="MRF74" s="158"/>
      <c r="MRM74" s="159"/>
      <c r="MRP74" s="158"/>
      <c r="MRW74" s="159"/>
      <c r="MRZ74" s="158"/>
      <c r="MSG74" s="159"/>
      <c r="MSJ74" s="158"/>
      <c r="MSQ74" s="159"/>
      <c r="MST74" s="158"/>
      <c r="MTA74" s="159"/>
      <c r="MTD74" s="158"/>
      <c r="MTK74" s="159"/>
      <c r="MTN74" s="158"/>
      <c r="MTU74" s="159"/>
      <c r="MTX74" s="158"/>
      <c r="MUE74" s="159"/>
      <c r="MUH74" s="158"/>
      <c r="MUO74" s="159"/>
      <c r="MUR74" s="158"/>
      <c r="MUY74" s="159"/>
      <c r="MVB74" s="158"/>
      <c r="MVI74" s="159"/>
      <c r="MVL74" s="158"/>
      <c r="MVS74" s="159"/>
      <c r="MVV74" s="158"/>
      <c r="MWC74" s="159"/>
      <c r="MWF74" s="158"/>
      <c r="MWM74" s="159"/>
      <c r="MWP74" s="158"/>
      <c r="MWW74" s="159"/>
      <c r="MWZ74" s="158"/>
      <c r="MXG74" s="159"/>
      <c r="MXJ74" s="158"/>
      <c r="MXQ74" s="159"/>
      <c r="MXT74" s="158"/>
      <c r="MYA74" s="159"/>
      <c r="MYD74" s="158"/>
      <c r="MYK74" s="159"/>
      <c r="MYN74" s="158"/>
      <c r="MYU74" s="159"/>
      <c r="MYX74" s="158"/>
      <c r="MZE74" s="159"/>
      <c r="MZH74" s="158"/>
      <c r="MZO74" s="159"/>
      <c r="MZR74" s="158"/>
      <c r="MZY74" s="159"/>
      <c r="NAB74" s="158"/>
      <c r="NAI74" s="159"/>
      <c r="NAL74" s="158"/>
      <c r="NAS74" s="159"/>
      <c r="NAV74" s="158"/>
      <c r="NBC74" s="159"/>
      <c r="NBF74" s="158"/>
      <c r="NBM74" s="159"/>
      <c r="NBP74" s="158"/>
      <c r="NBW74" s="159"/>
      <c r="NBZ74" s="158"/>
      <c r="NCG74" s="159"/>
      <c r="NCJ74" s="158"/>
      <c r="NCQ74" s="159"/>
      <c r="NCT74" s="158"/>
      <c r="NDA74" s="159"/>
      <c r="NDD74" s="158"/>
      <c r="NDK74" s="159"/>
      <c r="NDN74" s="158"/>
      <c r="NDU74" s="159"/>
      <c r="NDX74" s="158"/>
      <c r="NEE74" s="159"/>
      <c r="NEH74" s="158"/>
      <c r="NEO74" s="159"/>
      <c r="NER74" s="158"/>
      <c r="NEY74" s="159"/>
      <c r="NFB74" s="158"/>
      <c r="NFI74" s="159"/>
      <c r="NFL74" s="158"/>
      <c r="NFS74" s="159"/>
      <c r="NFV74" s="158"/>
      <c r="NGC74" s="159"/>
      <c r="NGF74" s="158"/>
      <c r="NGM74" s="159"/>
      <c r="NGP74" s="158"/>
      <c r="NGW74" s="159"/>
      <c r="NGZ74" s="158"/>
      <c r="NHG74" s="159"/>
      <c r="NHJ74" s="158"/>
      <c r="NHQ74" s="159"/>
      <c r="NHT74" s="158"/>
      <c r="NIA74" s="159"/>
      <c r="NID74" s="158"/>
      <c r="NIK74" s="159"/>
      <c r="NIN74" s="158"/>
      <c r="NIU74" s="159"/>
      <c r="NIX74" s="158"/>
      <c r="NJE74" s="159"/>
      <c r="NJH74" s="158"/>
      <c r="NJO74" s="159"/>
      <c r="NJR74" s="158"/>
      <c r="NJY74" s="159"/>
      <c r="NKB74" s="158"/>
      <c r="NKI74" s="159"/>
      <c r="NKL74" s="158"/>
      <c r="NKS74" s="159"/>
      <c r="NKV74" s="158"/>
      <c r="NLC74" s="159"/>
      <c r="NLF74" s="158"/>
      <c r="NLM74" s="159"/>
      <c r="NLP74" s="158"/>
      <c r="NLW74" s="159"/>
      <c r="NLZ74" s="158"/>
      <c r="NMG74" s="159"/>
      <c r="NMJ74" s="158"/>
      <c r="NMQ74" s="159"/>
      <c r="NMT74" s="158"/>
      <c r="NNA74" s="159"/>
      <c r="NND74" s="158"/>
      <c r="NNK74" s="159"/>
      <c r="NNN74" s="158"/>
      <c r="NNU74" s="159"/>
      <c r="NNX74" s="158"/>
      <c r="NOE74" s="159"/>
      <c r="NOH74" s="158"/>
      <c r="NOO74" s="159"/>
      <c r="NOR74" s="158"/>
      <c r="NOY74" s="159"/>
      <c r="NPB74" s="158"/>
      <c r="NPI74" s="159"/>
      <c r="NPL74" s="158"/>
      <c r="NPS74" s="159"/>
      <c r="NPV74" s="158"/>
      <c r="NQC74" s="159"/>
      <c r="NQF74" s="158"/>
      <c r="NQM74" s="159"/>
      <c r="NQP74" s="158"/>
      <c r="NQW74" s="159"/>
      <c r="NQZ74" s="158"/>
      <c r="NRG74" s="159"/>
      <c r="NRJ74" s="158"/>
      <c r="NRQ74" s="159"/>
      <c r="NRT74" s="158"/>
      <c r="NSA74" s="159"/>
      <c r="NSD74" s="158"/>
      <c r="NSK74" s="159"/>
      <c r="NSN74" s="158"/>
      <c r="NSU74" s="159"/>
      <c r="NSX74" s="158"/>
      <c r="NTE74" s="159"/>
      <c r="NTH74" s="158"/>
      <c r="NTO74" s="159"/>
      <c r="NTR74" s="158"/>
      <c r="NTY74" s="159"/>
      <c r="NUB74" s="158"/>
      <c r="NUI74" s="159"/>
      <c r="NUL74" s="158"/>
      <c r="NUS74" s="159"/>
      <c r="NUV74" s="158"/>
      <c r="NVC74" s="159"/>
      <c r="NVF74" s="158"/>
      <c r="NVM74" s="159"/>
      <c r="NVP74" s="158"/>
      <c r="NVW74" s="159"/>
      <c r="NVZ74" s="158"/>
      <c r="NWG74" s="159"/>
      <c r="NWJ74" s="158"/>
      <c r="NWQ74" s="159"/>
      <c r="NWT74" s="158"/>
      <c r="NXA74" s="159"/>
      <c r="NXD74" s="158"/>
      <c r="NXK74" s="159"/>
      <c r="NXN74" s="158"/>
      <c r="NXU74" s="159"/>
      <c r="NXX74" s="158"/>
      <c r="NYE74" s="159"/>
      <c r="NYH74" s="158"/>
      <c r="NYO74" s="159"/>
      <c r="NYR74" s="158"/>
      <c r="NYY74" s="159"/>
      <c r="NZB74" s="158"/>
      <c r="NZI74" s="159"/>
      <c r="NZL74" s="158"/>
      <c r="NZS74" s="159"/>
      <c r="NZV74" s="158"/>
      <c r="OAC74" s="159"/>
      <c r="OAF74" s="158"/>
      <c r="OAM74" s="159"/>
      <c r="OAP74" s="158"/>
      <c r="OAW74" s="159"/>
      <c r="OAZ74" s="158"/>
      <c r="OBG74" s="159"/>
      <c r="OBJ74" s="158"/>
      <c r="OBQ74" s="159"/>
      <c r="OBT74" s="158"/>
      <c r="OCA74" s="159"/>
      <c r="OCD74" s="158"/>
      <c r="OCK74" s="159"/>
      <c r="OCN74" s="158"/>
      <c r="OCU74" s="159"/>
      <c r="OCX74" s="158"/>
      <c r="ODE74" s="159"/>
      <c r="ODH74" s="158"/>
      <c r="ODO74" s="159"/>
      <c r="ODR74" s="158"/>
      <c r="ODY74" s="159"/>
      <c r="OEB74" s="158"/>
      <c r="OEI74" s="159"/>
      <c r="OEL74" s="158"/>
      <c r="OES74" s="159"/>
      <c r="OEV74" s="158"/>
      <c r="OFC74" s="159"/>
      <c r="OFF74" s="158"/>
      <c r="OFM74" s="159"/>
      <c r="OFP74" s="158"/>
      <c r="OFW74" s="159"/>
      <c r="OFZ74" s="158"/>
      <c r="OGG74" s="159"/>
      <c r="OGJ74" s="158"/>
      <c r="OGQ74" s="159"/>
      <c r="OGT74" s="158"/>
      <c r="OHA74" s="159"/>
      <c r="OHD74" s="158"/>
      <c r="OHK74" s="159"/>
      <c r="OHN74" s="158"/>
      <c r="OHU74" s="159"/>
      <c r="OHX74" s="158"/>
      <c r="OIE74" s="159"/>
      <c r="OIH74" s="158"/>
      <c r="OIO74" s="159"/>
      <c r="OIR74" s="158"/>
      <c r="OIY74" s="159"/>
      <c r="OJB74" s="158"/>
      <c r="OJI74" s="159"/>
      <c r="OJL74" s="158"/>
      <c r="OJS74" s="159"/>
      <c r="OJV74" s="158"/>
      <c r="OKC74" s="159"/>
      <c r="OKF74" s="158"/>
      <c r="OKM74" s="159"/>
      <c r="OKP74" s="158"/>
      <c r="OKW74" s="159"/>
      <c r="OKZ74" s="158"/>
      <c r="OLG74" s="159"/>
      <c r="OLJ74" s="158"/>
      <c r="OLQ74" s="159"/>
      <c r="OLT74" s="158"/>
      <c r="OMA74" s="159"/>
      <c r="OMD74" s="158"/>
      <c r="OMK74" s="159"/>
      <c r="OMN74" s="158"/>
      <c r="OMU74" s="159"/>
      <c r="OMX74" s="158"/>
      <c r="ONE74" s="159"/>
      <c r="ONH74" s="158"/>
      <c r="ONO74" s="159"/>
      <c r="ONR74" s="158"/>
      <c r="ONY74" s="159"/>
      <c r="OOB74" s="158"/>
      <c r="OOI74" s="159"/>
      <c r="OOL74" s="158"/>
      <c r="OOS74" s="159"/>
      <c r="OOV74" s="158"/>
      <c r="OPC74" s="159"/>
      <c r="OPF74" s="158"/>
      <c r="OPM74" s="159"/>
      <c r="OPP74" s="158"/>
      <c r="OPW74" s="159"/>
      <c r="OPZ74" s="158"/>
      <c r="OQG74" s="159"/>
      <c r="OQJ74" s="158"/>
      <c r="OQQ74" s="159"/>
      <c r="OQT74" s="158"/>
      <c r="ORA74" s="159"/>
      <c r="ORD74" s="158"/>
      <c r="ORK74" s="159"/>
      <c r="ORN74" s="158"/>
      <c r="ORU74" s="159"/>
      <c r="ORX74" s="158"/>
      <c r="OSE74" s="159"/>
      <c r="OSH74" s="158"/>
      <c r="OSO74" s="159"/>
      <c r="OSR74" s="158"/>
      <c r="OSY74" s="159"/>
      <c r="OTB74" s="158"/>
      <c r="OTI74" s="159"/>
      <c r="OTL74" s="158"/>
      <c r="OTS74" s="159"/>
      <c r="OTV74" s="158"/>
      <c r="OUC74" s="159"/>
      <c r="OUF74" s="158"/>
      <c r="OUM74" s="159"/>
      <c r="OUP74" s="158"/>
      <c r="OUW74" s="159"/>
      <c r="OUZ74" s="158"/>
      <c r="OVG74" s="159"/>
      <c r="OVJ74" s="158"/>
      <c r="OVQ74" s="159"/>
      <c r="OVT74" s="158"/>
      <c r="OWA74" s="159"/>
      <c r="OWD74" s="158"/>
      <c r="OWK74" s="159"/>
      <c r="OWN74" s="158"/>
      <c r="OWU74" s="159"/>
      <c r="OWX74" s="158"/>
      <c r="OXE74" s="159"/>
      <c r="OXH74" s="158"/>
      <c r="OXO74" s="159"/>
      <c r="OXR74" s="158"/>
      <c r="OXY74" s="159"/>
      <c r="OYB74" s="158"/>
      <c r="OYI74" s="159"/>
      <c r="OYL74" s="158"/>
      <c r="OYS74" s="159"/>
      <c r="OYV74" s="158"/>
      <c r="OZC74" s="159"/>
      <c r="OZF74" s="158"/>
      <c r="OZM74" s="159"/>
      <c r="OZP74" s="158"/>
      <c r="OZW74" s="159"/>
      <c r="OZZ74" s="158"/>
      <c r="PAG74" s="159"/>
      <c r="PAJ74" s="158"/>
      <c r="PAQ74" s="159"/>
      <c r="PAT74" s="158"/>
      <c r="PBA74" s="159"/>
      <c r="PBD74" s="158"/>
      <c r="PBK74" s="159"/>
      <c r="PBN74" s="158"/>
      <c r="PBU74" s="159"/>
      <c r="PBX74" s="158"/>
      <c r="PCE74" s="159"/>
      <c r="PCH74" s="158"/>
      <c r="PCO74" s="159"/>
      <c r="PCR74" s="158"/>
      <c r="PCY74" s="159"/>
      <c r="PDB74" s="158"/>
      <c r="PDI74" s="159"/>
      <c r="PDL74" s="158"/>
      <c r="PDS74" s="159"/>
      <c r="PDV74" s="158"/>
      <c r="PEC74" s="159"/>
      <c r="PEF74" s="158"/>
      <c r="PEM74" s="159"/>
      <c r="PEP74" s="158"/>
      <c r="PEW74" s="159"/>
      <c r="PEZ74" s="158"/>
      <c r="PFG74" s="159"/>
      <c r="PFJ74" s="158"/>
      <c r="PFQ74" s="159"/>
      <c r="PFT74" s="158"/>
      <c r="PGA74" s="159"/>
      <c r="PGD74" s="158"/>
      <c r="PGK74" s="159"/>
      <c r="PGN74" s="158"/>
      <c r="PGU74" s="159"/>
      <c r="PGX74" s="158"/>
      <c r="PHE74" s="159"/>
      <c r="PHH74" s="158"/>
      <c r="PHO74" s="159"/>
      <c r="PHR74" s="158"/>
      <c r="PHY74" s="159"/>
      <c r="PIB74" s="158"/>
      <c r="PII74" s="159"/>
      <c r="PIL74" s="158"/>
      <c r="PIS74" s="159"/>
      <c r="PIV74" s="158"/>
      <c r="PJC74" s="159"/>
      <c r="PJF74" s="158"/>
      <c r="PJM74" s="159"/>
      <c r="PJP74" s="158"/>
      <c r="PJW74" s="159"/>
      <c r="PJZ74" s="158"/>
      <c r="PKG74" s="159"/>
      <c r="PKJ74" s="158"/>
      <c r="PKQ74" s="159"/>
      <c r="PKT74" s="158"/>
      <c r="PLA74" s="159"/>
      <c r="PLD74" s="158"/>
      <c r="PLK74" s="159"/>
      <c r="PLN74" s="158"/>
      <c r="PLU74" s="159"/>
      <c r="PLX74" s="158"/>
      <c r="PME74" s="159"/>
      <c r="PMH74" s="158"/>
      <c r="PMO74" s="159"/>
      <c r="PMR74" s="158"/>
      <c r="PMY74" s="159"/>
      <c r="PNB74" s="158"/>
      <c r="PNI74" s="159"/>
      <c r="PNL74" s="158"/>
      <c r="PNS74" s="159"/>
      <c r="PNV74" s="158"/>
      <c r="POC74" s="159"/>
      <c r="POF74" s="158"/>
      <c r="POM74" s="159"/>
      <c r="POP74" s="158"/>
      <c r="POW74" s="159"/>
      <c r="POZ74" s="158"/>
      <c r="PPG74" s="159"/>
      <c r="PPJ74" s="158"/>
      <c r="PPQ74" s="159"/>
      <c r="PPT74" s="158"/>
      <c r="PQA74" s="159"/>
      <c r="PQD74" s="158"/>
      <c r="PQK74" s="159"/>
      <c r="PQN74" s="158"/>
      <c r="PQU74" s="159"/>
      <c r="PQX74" s="158"/>
      <c r="PRE74" s="159"/>
      <c r="PRH74" s="158"/>
      <c r="PRO74" s="159"/>
      <c r="PRR74" s="158"/>
      <c r="PRY74" s="159"/>
      <c r="PSB74" s="158"/>
      <c r="PSI74" s="159"/>
      <c r="PSL74" s="158"/>
      <c r="PSS74" s="159"/>
      <c r="PSV74" s="158"/>
      <c r="PTC74" s="159"/>
      <c r="PTF74" s="158"/>
      <c r="PTM74" s="159"/>
      <c r="PTP74" s="158"/>
      <c r="PTW74" s="159"/>
      <c r="PTZ74" s="158"/>
      <c r="PUG74" s="159"/>
      <c r="PUJ74" s="158"/>
      <c r="PUQ74" s="159"/>
      <c r="PUT74" s="158"/>
      <c r="PVA74" s="159"/>
      <c r="PVD74" s="158"/>
      <c r="PVK74" s="159"/>
      <c r="PVN74" s="158"/>
      <c r="PVU74" s="159"/>
      <c r="PVX74" s="158"/>
      <c r="PWE74" s="159"/>
      <c r="PWH74" s="158"/>
      <c r="PWO74" s="159"/>
      <c r="PWR74" s="158"/>
      <c r="PWY74" s="159"/>
      <c r="PXB74" s="158"/>
      <c r="PXI74" s="159"/>
      <c r="PXL74" s="158"/>
      <c r="PXS74" s="159"/>
      <c r="PXV74" s="158"/>
      <c r="PYC74" s="159"/>
      <c r="PYF74" s="158"/>
      <c r="PYM74" s="159"/>
      <c r="PYP74" s="158"/>
      <c r="PYW74" s="159"/>
      <c r="PYZ74" s="158"/>
      <c r="PZG74" s="159"/>
      <c r="PZJ74" s="158"/>
      <c r="PZQ74" s="159"/>
      <c r="PZT74" s="158"/>
      <c r="QAA74" s="159"/>
      <c r="QAD74" s="158"/>
      <c r="QAK74" s="159"/>
      <c r="QAN74" s="158"/>
      <c r="QAU74" s="159"/>
      <c r="QAX74" s="158"/>
      <c r="QBE74" s="159"/>
      <c r="QBH74" s="158"/>
      <c r="QBO74" s="159"/>
      <c r="QBR74" s="158"/>
      <c r="QBY74" s="159"/>
      <c r="QCB74" s="158"/>
      <c r="QCI74" s="159"/>
      <c r="QCL74" s="158"/>
      <c r="QCS74" s="159"/>
      <c r="QCV74" s="158"/>
      <c r="QDC74" s="159"/>
      <c r="QDF74" s="158"/>
      <c r="QDM74" s="159"/>
      <c r="QDP74" s="158"/>
      <c r="QDW74" s="159"/>
      <c r="QDZ74" s="158"/>
      <c r="QEG74" s="159"/>
      <c r="QEJ74" s="158"/>
      <c r="QEQ74" s="159"/>
      <c r="QET74" s="158"/>
      <c r="QFA74" s="159"/>
      <c r="QFD74" s="158"/>
      <c r="QFK74" s="159"/>
      <c r="QFN74" s="158"/>
      <c r="QFU74" s="159"/>
      <c r="QFX74" s="158"/>
      <c r="QGE74" s="159"/>
      <c r="QGH74" s="158"/>
      <c r="QGO74" s="159"/>
      <c r="QGR74" s="158"/>
      <c r="QGY74" s="159"/>
      <c r="QHB74" s="158"/>
      <c r="QHI74" s="159"/>
      <c r="QHL74" s="158"/>
      <c r="QHS74" s="159"/>
      <c r="QHV74" s="158"/>
      <c r="QIC74" s="159"/>
      <c r="QIF74" s="158"/>
      <c r="QIM74" s="159"/>
      <c r="QIP74" s="158"/>
      <c r="QIW74" s="159"/>
      <c r="QIZ74" s="158"/>
      <c r="QJG74" s="159"/>
      <c r="QJJ74" s="158"/>
      <c r="QJQ74" s="159"/>
      <c r="QJT74" s="158"/>
      <c r="QKA74" s="159"/>
      <c r="QKD74" s="158"/>
      <c r="QKK74" s="159"/>
      <c r="QKN74" s="158"/>
      <c r="QKU74" s="159"/>
      <c r="QKX74" s="158"/>
      <c r="QLE74" s="159"/>
      <c r="QLH74" s="158"/>
      <c r="QLO74" s="159"/>
      <c r="QLR74" s="158"/>
      <c r="QLY74" s="159"/>
      <c r="QMB74" s="158"/>
      <c r="QMI74" s="159"/>
      <c r="QML74" s="158"/>
      <c r="QMS74" s="159"/>
      <c r="QMV74" s="158"/>
      <c r="QNC74" s="159"/>
      <c r="QNF74" s="158"/>
      <c r="QNM74" s="159"/>
      <c r="QNP74" s="158"/>
      <c r="QNW74" s="159"/>
      <c r="QNZ74" s="158"/>
      <c r="QOG74" s="159"/>
      <c r="QOJ74" s="158"/>
      <c r="QOQ74" s="159"/>
      <c r="QOT74" s="158"/>
      <c r="QPA74" s="159"/>
      <c r="QPD74" s="158"/>
      <c r="QPK74" s="159"/>
      <c r="QPN74" s="158"/>
      <c r="QPU74" s="159"/>
      <c r="QPX74" s="158"/>
      <c r="QQE74" s="159"/>
      <c r="QQH74" s="158"/>
      <c r="QQO74" s="159"/>
      <c r="QQR74" s="158"/>
      <c r="QQY74" s="159"/>
      <c r="QRB74" s="158"/>
      <c r="QRI74" s="159"/>
      <c r="QRL74" s="158"/>
      <c r="QRS74" s="159"/>
      <c r="QRV74" s="158"/>
      <c r="QSC74" s="159"/>
      <c r="QSF74" s="158"/>
      <c r="QSM74" s="159"/>
      <c r="QSP74" s="158"/>
      <c r="QSW74" s="159"/>
      <c r="QSZ74" s="158"/>
      <c r="QTG74" s="159"/>
      <c r="QTJ74" s="158"/>
      <c r="QTQ74" s="159"/>
      <c r="QTT74" s="158"/>
      <c r="QUA74" s="159"/>
      <c r="QUD74" s="158"/>
      <c r="QUK74" s="159"/>
      <c r="QUN74" s="158"/>
      <c r="QUU74" s="159"/>
      <c r="QUX74" s="158"/>
      <c r="QVE74" s="159"/>
      <c r="QVH74" s="158"/>
      <c r="QVO74" s="159"/>
      <c r="QVR74" s="158"/>
      <c r="QVY74" s="159"/>
      <c r="QWB74" s="158"/>
      <c r="QWI74" s="159"/>
      <c r="QWL74" s="158"/>
      <c r="QWS74" s="159"/>
      <c r="QWV74" s="158"/>
      <c r="QXC74" s="159"/>
      <c r="QXF74" s="158"/>
      <c r="QXM74" s="159"/>
      <c r="QXP74" s="158"/>
      <c r="QXW74" s="159"/>
      <c r="QXZ74" s="158"/>
      <c r="QYG74" s="159"/>
      <c r="QYJ74" s="158"/>
      <c r="QYQ74" s="159"/>
      <c r="QYT74" s="158"/>
      <c r="QZA74" s="159"/>
      <c r="QZD74" s="158"/>
      <c r="QZK74" s="159"/>
      <c r="QZN74" s="158"/>
      <c r="QZU74" s="159"/>
      <c r="QZX74" s="158"/>
      <c r="RAE74" s="159"/>
      <c r="RAH74" s="158"/>
      <c r="RAO74" s="159"/>
      <c r="RAR74" s="158"/>
      <c r="RAY74" s="159"/>
      <c r="RBB74" s="158"/>
      <c r="RBI74" s="159"/>
      <c r="RBL74" s="158"/>
      <c r="RBS74" s="159"/>
      <c r="RBV74" s="158"/>
      <c r="RCC74" s="159"/>
      <c r="RCF74" s="158"/>
      <c r="RCM74" s="159"/>
      <c r="RCP74" s="158"/>
      <c r="RCW74" s="159"/>
      <c r="RCZ74" s="158"/>
      <c r="RDG74" s="159"/>
      <c r="RDJ74" s="158"/>
      <c r="RDQ74" s="159"/>
      <c r="RDT74" s="158"/>
      <c r="REA74" s="159"/>
      <c r="RED74" s="158"/>
      <c r="REK74" s="159"/>
      <c r="REN74" s="158"/>
      <c r="REU74" s="159"/>
      <c r="REX74" s="158"/>
      <c r="RFE74" s="159"/>
      <c r="RFH74" s="158"/>
      <c r="RFO74" s="159"/>
      <c r="RFR74" s="158"/>
      <c r="RFY74" s="159"/>
      <c r="RGB74" s="158"/>
      <c r="RGI74" s="159"/>
      <c r="RGL74" s="158"/>
      <c r="RGS74" s="159"/>
      <c r="RGV74" s="158"/>
      <c r="RHC74" s="159"/>
      <c r="RHF74" s="158"/>
      <c r="RHM74" s="159"/>
      <c r="RHP74" s="158"/>
      <c r="RHW74" s="159"/>
      <c r="RHZ74" s="158"/>
      <c r="RIG74" s="159"/>
      <c r="RIJ74" s="158"/>
      <c r="RIQ74" s="159"/>
      <c r="RIT74" s="158"/>
      <c r="RJA74" s="159"/>
      <c r="RJD74" s="158"/>
      <c r="RJK74" s="159"/>
      <c r="RJN74" s="158"/>
      <c r="RJU74" s="159"/>
      <c r="RJX74" s="158"/>
      <c r="RKE74" s="159"/>
      <c r="RKH74" s="158"/>
      <c r="RKO74" s="159"/>
      <c r="RKR74" s="158"/>
      <c r="RKY74" s="159"/>
      <c r="RLB74" s="158"/>
      <c r="RLI74" s="159"/>
      <c r="RLL74" s="158"/>
      <c r="RLS74" s="159"/>
      <c r="RLV74" s="158"/>
      <c r="RMC74" s="159"/>
      <c r="RMF74" s="158"/>
      <c r="RMM74" s="159"/>
      <c r="RMP74" s="158"/>
      <c r="RMW74" s="159"/>
      <c r="RMZ74" s="158"/>
      <c r="RNG74" s="159"/>
      <c r="RNJ74" s="158"/>
      <c r="RNQ74" s="159"/>
      <c r="RNT74" s="158"/>
      <c r="ROA74" s="159"/>
      <c r="ROD74" s="158"/>
      <c r="ROK74" s="159"/>
      <c r="RON74" s="158"/>
      <c r="ROU74" s="159"/>
      <c r="ROX74" s="158"/>
      <c r="RPE74" s="159"/>
      <c r="RPH74" s="158"/>
      <c r="RPO74" s="159"/>
      <c r="RPR74" s="158"/>
      <c r="RPY74" s="159"/>
      <c r="RQB74" s="158"/>
      <c r="RQI74" s="159"/>
      <c r="RQL74" s="158"/>
      <c r="RQS74" s="159"/>
      <c r="RQV74" s="158"/>
      <c r="RRC74" s="159"/>
      <c r="RRF74" s="158"/>
      <c r="RRM74" s="159"/>
      <c r="RRP74" s="158"/>
      <c r="RRW74" s="159"/>
      <c r="RRZ74" s="158"/>
      <c r="RSG74" s="159"/>
      <c r="RSJ74" s="158"/>
      <c r="RSQ74" s="159"/>
      <c r="RST74" s="158"/>
      <c r="RTA74" s="159"/>
      <c r="RTD74" s="158"/>
      <c r="RTK74" s="159"/>
      <c r="RTN74" s="158"/>
      <c r="RTU74" s="159"/>
      <c r="RTX74" s="158"/>
      <c r="RUE74" s="159"/>
      <c r="RUH74" s="158"/>
      <c r="RUO74" s="159"/>
      <c r="RUR74" s="158"/>
      <c r="RUY74" s="159"/>
      <c r="RVB74" s="158"/>
      <c r="RVI74" s="159"/>
      <c r="RVL74" s="158"/>
      <c r="RVS74" s="159"/>
      <c r="RVV74" s="158"/>
      <c r="RWC74" s="159"/>
      <c r="RWF74" s="158"/>
      <c r="RWM74" s="159"/>
      <c r="RWP74" s="158"/>
      <c r="RWW74" s="159"/>
      <c r="RWZ74" s="158"/>
      <c r="RXG74" s="159"/>
      <c r="RXJ74" s="158"/>
      <c r="RXQ74" s="159"/>
      <c r="RXT74" s="158"/>
      <c r="RYA74" s="159"/>
      <c r="RYD74" s="158"/>
      <c r="RYK74" s="159"/>
      <c r="RYN74" s="158"/>
      <c r="RYU74" s="159"/>
      <c r="RYX74" s="158"/>
      <c r="RZE74" s="159"/>
      <c r="RZH74" s="158"/>
      <c r="RZO74" s="159"/>
      <c r="RZR74" s="158"/>
      <c r="RZY74" s="159"/>
      <c r="SAB74" s="158"/>
      <c r="SAI74" s="159"/>
      <c r="SAL74" s="158"/>
      <c r="SAS74" s="159"/>
      <c r="SAV74" s="158"/>
      <c r="SBC74" s="159"/>
      <c r="SBF74" s="158"/>
      <c r="SBM74" s="159"/>
      <c r="SBP74" s="158"/>
      <c r="SBW74" s="159"/>
      <c r="SBZ74" s="158"/>
      <c r="SCG74" s="159"/>
      <c r="SCJ74" s="158"/>
      <c r="SCQ74" s="159"/>
      <c r="SCT74" s="158"/>
      <c r="SDA74" s="159"/>
      <c r="SDD74" s="158"/>
      <c r="SDK74" s="159"/>
      <c r="SDN74" s="158"/>
      <c r="SDU74" s="159"/>
      <c r="SDX74" s="158"/>
      <c r="SEE74" s="159"/>
      <c r="SEH74" s="158"/>
      <c r="SEO74" s="159"/>
      <c r="SER74" s="158"/>
      <c r="SEY74" s="159"/>
      <c r="SFB74" s="158"/>
      <c r="SFI74" s="159"/>
      <c r="SFL74" s="158"/>
      <c r="SFS74" s="159"/>
      <c r="SFV74" s="158"/>
      <c r="SGC74" s="159"/>
      <c r="SGF74" s="158"/>
      <c r="SGM74" s="159"/>
      <c r="SGP74" s="158"/>
      <c r="SGW74" s="159"/>
      <c r="SGZ74" s="158"/>
      <c r="SHG74" s="159"/>
      <c r="SHJ74" s="158"/>
      <c r="SHQ74" s="159"/>
      <c r="SHT74" s="158"/>
      <c r="SIA74" s="159"/>
      <c r="SID74" s="158"/>
      <c r="SIK74" s="159"/>
      <c r="SIN74" s="158"/>
      <c r="SIU74" s="159"/>
      <c r="SIX74" s="158"/>
      <c r="SJE74" s="159"/>
      <c r="SJH74" s="158"/>
      <c r="SJO74" s="159"/>
      <c r="SJR74" s="158"/>
      <c r="SJY74" s="159"/>
      <c r="SKB74" s="158"/>
      <c r="SKI74" s="159"/>
      <c r="SKL74" s="158"/>
      <c r="SKS74" s="159"/>
      <c r="SKV74" s="158"/>
      <c r="SLC74" s="159"/>
      <c r="SLF74" s="158"/>
      <c r="SLM74" s="159"/>
      <c r="SLP74" s="158"/>
      <c r="SLW74" s="159"/>
      <c r="SLZ74" s="158"/>
      <c r="SMG74" s="159"/>
      <c r="SMJ74" s="158"/>
      <c r="SMQ74" s="159"/>
      <c r="SMT74" s="158"/>
      <c r="SNA74" s="159"/>
      <c r="SND74" s="158"/>
      <c r="SNK74" s="159"/>
      <c r="SNN74" s="158"/>
      <c r="SNU74" s="159"/>
      <c r="SNX74" s="158"/>
      <c r="SOE74" s="159"/>
      <c r="SOH74" s="158"/>
      <c r="SOO74" s="159"/>
      <c r="SOR74" s="158"/>
      <c r="SOY74" s="159"/>
      <c r="SPB74" s="158"/>
      <c r="SPI74" s="159"/>
      <c r="SPL74" s="158"/>
      <c r="SPS74" s="159"/>
      <c r="SPV74" s="158"/>
      <c r="SQC74" s="159"/>
      <c r="SQF74" s="158"/>
      <c r="SQM74" s="159"/>
      <c r="SQP74" s="158"/>
      <c r="SQW74" s="159"/>
      <c r="SQZ74" s="158"/>
      <c r="SRG74" s="159"/>
      <c r="SRJ74" s="158"/>
      <c r="SRQ74" s="159"/>
      <c r="SRT74" s="158"/>
      <c r="SSA74" s="159"/>
      <c r="SSD74" s="158"/>
      <c r="SSK74" s="159"/>
      <c r="SSN74" s="158"/>
      <c r="SSU74" s="159"/>
      <c r="SSX74" s="158"/>
      <c r="STE74" s="159"/>
      <c r="STH74" s="158"/>
      <c r="STO74" s="159"/>
      <c r="STR74" s="158"/>
      <c r="STY74" s="159"/>
      <c r="SUB74" s="158"/>
      <c r="SUI74" s="159"/>
      <c r="SUL74" s="158"/>
      <c r="SUS74" s="159"/>
      <c r="SUV74" s="158"/>
      <c r="SVC74" s="159"/>
      <c r="SVF74" s="158"/>
      <c r="SVM74" s="159"/>
      <c r="SVP74" s="158"/>
      <c r="SVW74" s="159"/>
      <c r="SVZ74" s="158"/>
      <c r="SWG74" s="159"/>
      <c r="SWJ74" s="158"/>
      <c r="SWQ74" s="159"/>
      <c r="SWT74" s="158"/>
      <c r="SXA74" s="159"/>
      <c r="SXD74" s="158"/>
      <c r="SXK74" s="159"/>
      <c r="SXN74" s="158"/>
      <c r="SXU74" s="159"/>
      <c r="SXX74" s="158"/>
      <c r="SYE74" s="159"/>
      <c r="SYH74" s="158"/>
      <c r="SYO74" s="159"/>
      <c r="SYR74" s="158"/>
      <c r="SYY74" s="159"/>
      <c r="SZB74" s="158"/>
      <c r="SZI74" s="159"/>
      <c r="SZL74" s="158"/>
      <c r="SZS74" s="159"/>
      <c r="SZV74" s="158"/>
      <c r="TAC74" s="159"/>
      <c r="TAF74" s="158"/>
      <c r="TAM74" s="159"/>
      <c r="TAP74" s="158"/>
      <c r="TAW74" s="159"/>
      <c r="TAZ74" s="158"/>
      <c r="TBG74" s="159"/>
      <c r="TBJ74" s="158"/>
      <c r="TBQ74" s="159"/>
      <c r="TBT74" s="158"/>
      <c r="TCA74" s="159"/>
      <c r="TCD74" s="158"/>
      <c r="TCK74" s="159"/>
      <c r="TCN74" s="158"/>
      <c r="TCU74" s="159"/>
      <c r="TCX74" s="158"/>
      <c r="TDE74" s="159"/>
      <c r="TDH74" s="158"/>
      <c r="TDO74" s="159"/>
      <c r="TDR74" s="158"/>
      <c r="TDY74" s="159"/>
      <c r="TEB74" s="158"/>
      <c r="TEI74" s="159"/>
      <c r="TEL74" s="158"/>
      <c r="TES74" s="159"/>
      <c r="TEV74" s="158"/>
      <c r="TFC74" s="159"/>
      <c r="TFF74" s="158"/>
      <c r="TFM74" s="159"/>
      <c r="TFP74" s="158"/>
      <c r="TFW74" s="159"/>
      <c r="TFZ74" s="158"/>
      <c r="TGG74" s="159"/>
      <c r="TGJ74" s="158"/>
      <c r="TGQ74" s="159"/>
      <c r="TGT74" s="158"/>
      <c r="THA74" s="159"/>
      <c r="THD74" s="158"/>
      <c r="THK74" s="159"/>
      <c r="THN74" s="158"/>
      <c r="THU74" s="159"/>
      <c r="THX74" s="158"/>
      <c r="TIE74" s="159"/>
      <c r="TIH74" s="158"/>
      <c r="TIO74" s="159"/>
      <c r="TIR74" s="158"/>
      <c r="TIY74" s="159"/>
      <c r="TJB74" s="158"/>
      <c r="TJI74" s="159"/>
      <c r="TJL74" s="158"/>
      <c r="TJS74" s="159"/>
      <c r="TJV74" s="158"/>
      <c r="TKC74" s="159"/>
      <c r="TKF74" s="158"/>
      <c r="TKM74" s="159"/>
      <c r="TKP74" s="158"/>
      <c r="TKW74" s="159"/>
      <c r="TKZ74" s="158"/>
      <c r="TLG74" s="159"/>
      <c r="TLJ74" s="158"/>
      <c r="TLQ74" s="159"/>
      <c r="TLT74" s="158"/>
      <c r="TMA74" s="159"/>
      <c r="TMD74" s="158"/>
      <c r="TMK74" s="159"/>
      <c r="TMN74" s="158"/>
      <c r="TMU74" s="159"/>
      <c r="TMX74" s="158"/>
      <c r="TNE74" s="159"/>
      <c r="TNH74" s="158"/>
      <c r="TNO74" s="159"/>
      <c r="TNR74" s="158"/>
      <c r="TNY74" s="159"/>
      <c r="TOB74" s="158"/>
      <c r="TOI74" s="159"/>
      <c r="TOL74" s="158"/>
      <c r="TOS74" s="159"/>
      <c r="TOV74" s="158"/>
      <c r="TPC74" s="159"/>
      <c r="TPF74" s="158"/>
      <c r="TPM74" s="159"/>
      <c r="TPP74" s="158"/>
      <c r="TPW74" s="159"/>
      <c r="TPZ74" s="158"/>
      <c r="TQG74" s="159"/>
      <c r="TQJ74" s="158"/>
      <c r="TQQ74" s="159"/>
      <c r="TQT74" s="158"/>
      <c r="TRA74" s="159"/>
      <c r="TRD74" s="158"/>
      <c r="TRK74" s="159"/>
      <c r="TRN74" s="158"/>
      <c r="TRU74" s="159"/>
      <c r="TRX74" s="158"/>
      <c r="TSE74" s="159"/>
      <c r="TSH74" s="158"/>
      <c r="TSO74" s="159"/>
      <c r="TSR74" s="158"/>
      <c r="TSY74" s="159"/>
      <c r="TTB74" s="158"/>
      <c r="TTI74" s="159"/>
      <c r="TTL74" s="158"/>
      <c r="TTS74" s="159"/>
      <c r="TTV74" s="158"/>
      <c r="TUC74" s="159"/>
      <c r="TUF74" s="158"/>
      <c r="TUM74" s="159"/>
      <c r="TUP74" s="158"/>
      <c r="TUW74" s="159"/>
      <c r="TUZ74" s="158"/>
      <c r="TVG74" s="159"/>
      <c r="TVJ74" s="158"/>
      <c r="TVQ74" s="159"/>
      <c r="TVT74" s="158"/>
      <c r="TWA74" s="159"/>
      <c r="TWD74" s="158"/>
      <c r="TWK74" s="159"/>
      <c r="TWN74" s="158"/>
      <c r="TWU74" s="159"/>
      <c r="TWX74" s="158"/>
      <c r="TXE74" s="159"/>
      <c r="TXH74" s="158"/>
      <c r="TXO74" s="159"/>
      <c r="TXR74" s="158"/>
      <c r="TXY74" s="159"/>
      <c r="TYB74" s="158"/>
      <c r="TYI74" s="159"/>
      <c r="TYL74" s="158"/>
      <c r="TYS74" s="159"/>
      <c r="TYV74" s="158"/>
      <c r="TZC74" s="159"/>
      <c r="TZF74" s="158"/>
      <c r="TZM74" s="159"/>
      <c r="TZP74" s="158"/>
      <c r="TZW74" s="159"/>
      <c r="TZZ74" s="158"/>
      <c r="UAG74" s="159"/>
      <c r="UAJ74" s="158"/>
      <c r="UAQ74" s="159"/>
      <c r="UAT74" s="158"/>
      <c r="UBA74" s="159"/>
      <c r="UBD74" s="158"/>
      <c r="UBK74" s="159"/>
      <c r="UBN74" s="158"/>
      <c r="UBU74" s="159"/>
      <c r="UBX74" s="158"/>
      <c r="UCE74" s="159"/>
      <c r="UCH74" s="158"/>
      <c r="UCO74" s="159"/>
      <c r="UCR74" s="158"/>
      <c r="UCY74" s="159"/>
      <c r="UDB74" s="158"/>
      <c r="UDI74" s="159"/>
      <c r="UDL74" s="158"/>
      <c r="UDS74" s="159"/>
      <c r="UDV74" s="158"/>
      <c r="UEC74" s="159"/>
      <c r="UEF74" s="158"/>
      <c r="UEM74" s="159"/>
      <c r="UEP74" s="158"/>
      <c r="UEW74" s="159"/>
      <c r="UEZ74" s="158"/>
      <c r="UFG74" s="159"/>
      <c r="UFJ74" s="158"/>
      <c r="UFQ74" s="159"/>
      <c r="UFT74" s="158"/>
      <c r="UGA74" s="159"/>
      <c r="UGD74" s="158"/>
      <c r="UGK74" s="159"/>
      <c r="UGN74" s="158"/>
      <c r="UGU74" s="159"/>
      <c r="UGX74" s="158"/>
      <c r="UHE74" s="159"/>
      <c r="UHH74" s="158"/>
      <c r="UHO74" s="159"/>
      <c r="UHR74" s="158"/>
      <c r="UHY74" s="159"/>
      <c r="UIB74" s="158"/>
      <c r="UII74" s="159"/>
      <c r="UIL74" s="158"/>
      <c r="UIS74" s="159"/>
      <c r="UIV74" s="158"/>
      <c r="UJC74" s="159"/>
      <c r="UJF74" s="158"/>
      <c r="UJM74" s="159"/>
      <c r="UJP74" s="158"/>
      <c r="UJW74" s="159"/>
      <c r="UJZ74" s="158"/>
      <c r="UKG74" s="159"/>
      <c r="UKJ74" s="158"/>
      <c r="UKQ74" s="159"/>
      <c r="UKT74" s="158"/>
      <c r="ULA74" s="159"/>
      <c r="ULD74" s="158"/>
      <c r="ULK74" s="159"/>
      <c r="ULN74" s="158"/>
      <c r="ULU74" s="159"/>
      <c r="ULX74" s="158"/>
      <c r="UME74" s="159"/>
      <c r="UMH74" s="158"/>
      <c r="UMO74" s="159"/>
      <c r="UMR74" s="158"/>
      <c r="UMY74" s="159"/>
      <c r="UNB74" s="158"/>
      <c r="UNI74" s="159"/>
      <c r="UNL74" s="158"/>
      <c r="UNS74" s="159"/>
      <c r="UNV74" s="158"/>
      <c r="UOC74" s="159"/>
      <c r="UOF74" s="158"/>
      <c r="UOM74" s="159"/>
      <c r="UOP74" s="158"/>
      <c r="UOW74" s="159"/>
      <c r="UOZ74" s="158"/>
      <c r="UPG74" s="159"/>
      <c r="UPJ74" s="158"/>
      <c r="UPQ74" s="159"/>
      <c r="UPT74" s="158"/>
      <c r="UQA74" s="159"/>
      <c r="UQD74" s="158"/>
      <c r="UQK74" s="159"/>
      <c r="UQN74" s="158"/>
      <c r="UQU74" s="159"/>
      <c r="UQX74" s="158"/>
      <c r="URE74" s="159"/>
      <c r="URH74" s="158"/>
      <c r="URO74" s="159"/>
      <c r="URR74" s="158"/>
      <c r="URY74" s="159"/>
      <c r="USB74" s="158"/>
      <c r="USI74" s="159"/>
      <c r="USL74" s="158"/>
      <c r="USS74" s="159"/>
      <c r="USV74" s="158"/>
      <c r="UTC74" s="159"/>
      <c r="UTF74" s="158"/>
      <c r="UTM74" s="159"/>
      <c r="UTP74" s="158"/>
      <c r="UTW74" s="159"/>
      <c r="UTZ74" s="158"/>
      <c r="UUG74" s="159"/>
      <c r="UUJ74" s="158"/>
      <c r="UUQ74" s="159"/>
      <c r="UUT74" s="158"/>
      <c r="UVA74" s="159"/>
      <c r="UVD74" s="158"/>
      <c r="UVK74" s="159"/>
      <c r="UVN74" s="158"/>
      <c r="UVU74" s="159"/>
      <c r="UVX74" s="158"/>
      <c r="UWE74" s="159"/>
      <c r="UWH74" s="158"/>
      <c r="UWO74" s="159"/>
      <c r="UWR74" s="158"/>
      <c r="UWY74" s="159"/>
      <c r="UXB74" s="158"/>
      <c r="UXI74" s="159"/>
      <c r="UXL74" s="158"/>
      <c r="UXS74" s="159"/>
      <c r="UXV74" s="158"/>
      <c r="UYC74" s="159"/>
      <c r="UYF74" s="158"/>
      <c r="UYM74" s="159"/>
      <c r="UYP74" s="158"/>
      <c r="UYW74" s="159"/>
      <c r="UYZ74" s="158"/>
      <c r="UZG74" s="159"/>
      <c r="UZJ74" s="158"/>
      <c r="UZQ74" s="159"/>
      <c r="UZT74" s="158"/>
      <c r="VAA74" s="159"/>
      <c r="VAD74" s="158"/>
      <c r="VAK74" s="159"/>
      <c r="VAN74" s="158"/>
      <c r="VAU74" s="159"/>
      <c r="VAX74" s="158"/>
      <c r="VBE74" s="159"/>
      <c r="VBH74" s="158"/>
      <c r="VBO74" s="159"/>
      <c r="VBR74" s="158"/>
      <c r="VBY74" s="159"/>
      <c r="VCB74" s="158"/>
      <c r="VCI74" s="159"/>
      <c r="VCL74" s="158"/>
      <c r="VCS74" s="159"/>
      <c r="VCV74" s="158"/>
      <c r="VDC74" s="159"/>
      <c r="VDF74" s="158"/>
      <c r="VDM74" s="159"/>
      <c r="VDP74" s="158"/>
      <c r="VDW74" s="159"/>
      <c r="VDZ74" s="158"/>
      <c r="VEG74" s="159"/>
      <c r="VEJ74" s="158"/>
      <c r="VEQ74" s="159"/>
      <c r="VET74" s="158"/>
      <c r="VFA74" s="159"/>
      <c r="VFD74" s="158"/>
      <c r="VFK74" s="159"/>
      <c r="VFN74" s="158"/>
      <c r="VFU74" s="159"/>
      <c r="VFX74" s="158"/>
      <c r="VGE74" s="159"/>
      <c r="VGH74" s="158"/>
      <c r="VGO74" s="159"/>
      <c r="VGR74" s="158"/>
      <c r="VGY74" s="159"/>
      <c r="VHB74" s="158"/>
      <c r="VHI74" s="159"/>
      <c r="VHL74" s="158"/>
      <c r="VHS74" s="159"/>
      <c r="VHV74" s="158"/>
      <c r="VIC74" s="159"/>
      <c r="VIF74" s="158"/>
      <c r="VIM74" s="159"/>
      <c r="VIP74" s="158"/>
      <c r="VIW74" s="159"/>
      <c r="VIZ74" s="158"/>
      <c r="VJG74" s="159"/>
      <c r="VJJ74" s="158"/>
      <c r="VJQ74" s="159"/>
      <c r="VJT74" s="158"/>
      <c r="VKA74" s="159"/>
      <c r="VKD74" s="158"/>
      <c r="VKK74" s="159"/>
      <c r="VKN74" s="158"/>
      <c r="VKU74" s="159"/>
      <c r="VKX74" s="158"/>
      <c r="VLE74" s="159"/>
      <c r="VLH74" s="158"/>
      <c r="VLO74" s="159"/>
      <c r="VLR74" s="158"/>
      <c r="VLY74" s="159"/>
      <c r="VMB74" s="158"/>
      <c r="VMI74" s="159"/>
      <c r="VML74" s="158"/>
      <c r="VMS74" s="159"/>
      <c r="VMV74" s="158"/>
      <c r="VNC74" s="159"/>
      <c r="VNF74" s="158"/>
      <c r="VNM74" s="159"/>
      <c r="VNP74" s="158"/>
      <c r="VNW74" s="159"/>
      <c r="VNZ74" s="158"/>
      <c r="VOG74" s="159"/>
      <c r="VOJ74" s="158"/>
      <c r="VOQ74" s="159"/>
      <c r="VOT74" s="158"/>
      <c r="VPA74" s="159"/>
      <c r="VPD74" s="158"/>
      <c r="VPK74" s="159"/>
      <c r="VPN74" s="158"/>
      <c r="VPU74" s="159"/>
      <c r="VPX74" s="158"/>
      <c r="VQE74" s="159"/>
      <c r="VQH74" s="158"/>
      <c r="VQO74" s="159"/>
      <c r="VQR74" s="158"/>
      <c r="VQY74" s="159"/>
      <c r="VRB74" s="158"/>
      <c r="VRI74" s="159"/>
      <c r="VRL74" s="158"/>
      <c r="VRS74" s="159"/>
      <c r="VRV74" s="158"/>
      <c r="VSC74" s="159"/>
      <c r="VSF74" s="158"/>
      <c r="VSM74" s="159"/>
      <c r="VSP74" s="158"/>
      <c r="VSW74" s="159"/>
      <c r="VSZ74" s="158"/>
      <c r="VTG74" s="159"/>
      <c r="VTJ74" s="158"/>
      <c r="VTQ74" s="159"/>
      <c r="VTT74" s="158"/>
      <c r="VUA74" s="159"/>
      <c r="VUD74" s="158"/>
      <c r="VUK74" s="159"/>
      <c r="VUN74" s="158"/>
      <c r="VUU74" s="159"/>
      <c r="VUX74" s="158"/>
      <c r="VVE74" s="159"/>
      <c r="VVH74" s="158"/>
      <c r="VVO74" s="159"/>
      <c r="VVR74" s="158"/>
      <c r="VVY74" s="159"/>
      <c r="VWB74" s="158"/>
      <c r="VWI74" s="159"/>
      <c r="VWL74" s="158"/>
      <c r="VWS74" s="159"/>
      <c r="VWV74" s="158"/>
      <c r="VXC74" s="159"/>
      <c r="VXF74" s="158"/>
      <c r="VXM74" s="159"/>
      <c r="VXP74" s="158"/>
      <c r="VXW74" s="159"/>
      <c r="VXZ74" s="158"/>
      <c r="VYG74" s="159"/>
      <c r="VYJ74" s="158"/>
      <c r="VYQ74" s="159"/>
      <c r="VYT74" s="158"/>
      <c r="VZA74" s="159"/>
      <c r="VZD74" s="158"/>
      <c r="VZK74" s="159"/>
      <c r="VZN74" s="158"/>
      <c r="VZU74" s="159"/>
      <c r="VZX74" s="158"/>
      <c r="WAE74" s="159"/>
      <c r="WAH74" s="158"/>
      <c r="WAO74" s="159"/>
      <c r="WAR74" s="158"/>
      <c r="WAY74" s="159"/>
      <c r="WBB74" s="158"/>
      <c r="WBI74" s="159"/>
      <c r="WBL74" s="158"/>
      <c r="WBS74" s="159"/>
      <c r="WBV74" s="158"/>
      <c r="WCC74" s="159"/>
      <c r="WCF74" s="158"/>
      <c r="WCM74" s="159"/>
      <c r="WCP74" s="158"/>
      <c r="WCW74" s="159"/>
      <c r="WCZ74" s="158"/>
      <c r="WDG74" s="159"/>
      <c r="WDJ74" s="158"/>
      <c r="WDQ74" s="159"/>
      <c r="WDT74" s="158"/>
      <c r="WEA74" s="159"/>
      <c r="WED74" s="158"/>
      <c r="WEK74" s="159"/>
      <c r="WEN74" s="158"/>
      <c r="WEU74" s="159"/>
      <c r="WEX74" s="158"/>
      <c r="WFE74" s="159"/>
      <c r="WFH74" s="158"/>
      <c r="WFO74" s="159"/>
      <c r="WFR74" s="158"/>
      <c r="WFY74" s="159"/>
      <c r="WGB74" s="158"/>
      <c r="WGI74" s="159"/>
      <c r="WGL74" s="158"/>
      <c r="WGS74" s="159"/>
      <c r="WGV74" s="158"/>
      <c r="WHC74" s="159"/>
      <c r="WHF74" s="158"/>
      <c r="WHM74" s="159"/>
      <c r="WHP74" s="158"/>
      <c r="WHW74" s="159"/>
      <c r="WHZ74" s="158"/>
      <c r="WIG74" s="159"/>
      <c r="WIJ74" s="158"/>
      <c r="WIQ74" s="159"/>
      <c r="WIT74" s="158"/>
      <c r="WJA74" s="159"/>
      <c r="WJD74" s="158"/>
      <c r="WJK74" s="159"/>
      <c r="WJN74" s="158"/>
      <c r="WJU74" s="159"/>
      <c r="WJX74" s="158"/>
      <c r="WKE74" s="159"/>
      <c r="WKH74" s="158"/>
      <c r="WKO74" s="159"/>
      <c r="WKR74" s="158"/>
      <c r="WKY74" s="159"/>
      <c r="WLB74" s="158"/>
      <c r="WLI74" s="159"/>
      <c r="WLL74" s="158"/>
      <c r="WLS74" s="159"/>
      <c r="WLV74" s="158"/>
      <c r="WMC74" s="159"/>
      <c r="WMF74" s="158"/>
      <c r="WMM74" s="159"/>
      <c r="WMP74" s="158"/>
      <c r="WMW74" s="159"/>
      <c r="WMZ74" s="158"/>
      <c r="WNG74" s="159"/>
      <c r="WNJ74" s="158"/>
      <c r="WNQ74" s="159"/>
      <c r="WNT74" s="158"/>
      <c r="WOA74" s="159"/>
      <c r="WOD74" s="158"/>
      <c r="WOK74" s="159"/>
      <c r="WON74" s="158"/>
      <c r="WOU74" s="159"/>
      <c r="WOX74" s="158"/>
      <c r="WPE74" s="159"/>
      <c r="WPH74" s="158"/>
      <c r="WPO74" s="159"/>
      <c r="WPR74" s="158"/>
      <c r="WPY74" s="159"/>
      <c r="WQB74" s="158"/>
      <c r="WQI74" s="159"/>
      <c r="WQL74" s="158"/>
      <c r="WQS74" s="159"/>
      <c r="WQV74" s="158"/>
      <c r="WRC74" s="159"/>
      <c r="WRF74" s="158"/>
      <c r="WRM74" s="159"/>
      <c r="WRP74" s="158"/>
      <c r="WRW74" s="159"/>
      <c r="WRZ74" s="158"/>
      <c r="WSG74" s="159"/>
      <c r="WSJ74" s="158"/>
      <c r="WSQ74" s="159"/>
      <c r="WST74" s="158"/>
      <c r="WTA74" s="159"/>
      <c r="WTD74" s="158"/>
      <c r="WTK74" s="159"/>
      <c r="WTN74" s="158"/>
      <c r="WTU74" s="159"/>
      <c r="WTX74" s="158"/>
      <c r="WUE74" s="159"/>
      <c r="WUH74" s="158"/>
      <c r="WUO74" s="159"/>
      <c r="WUR74" s="158"/>
      <c r="WUY74" s="159"/>
      <c r="WVB74" s="158"/>
      <c r="WVI74" s="159"/>
      <c r="WVL74" s="158"/>
      <c r="WVS74" s="159"/>
      <c r="WVV74" s="158"/>
      <c r="WWC74" s="159"/>
      <c r="WWF74" s="158"/>
      <c r="WWM74" s="159"/>
      <c r="WWP74" s="158"/>
      <c r="WWW74" s="159"/>
      <c r="WWZ74" s="158"/>
      <c r="WXG74" s="159"/>
      <c r="WXJ74" s="158"/>
      <c r="WXQ74" s="159"/>
      <c r="WXT74" s="158"/>
      <c r="WYA74" s="159"/>
      <c r="WYD74" s="158"/>
      <c r="WYK74" s="159"/>
      <c r="WYN74" s="158"/>
      <c r="WYU74" s="159"/>
      <c r="WYX74" s="158"/>
      <c r="WZE74" s="159"/>
      <c r="WZH74" s="158"/>
      <c r="WZO74" s="159"/>
      <c r="WZR74" s="158"/>
      <c r="WZY74" s="159"/>
      <c r="XAB74" s="158"/>
      <c r="XAI74" s="159"/>
      <c r="XAL74" s="158"/>
      <c r="XAS74" s="159"/>
      <c r="XAV74" s="158"/>
      <c r="XBC74" s="159"/>
      <c r="XBF74" s="158"/>
      <c r="XBM74" s="159"/>
      <c r="XBP74" s="158"/>
      <c r="XBW74" s="159"/>
      <c r="XBZ74" s="158"/>
      <c r="XCG74" s="159"/>
      <c r="XCJ74" s="158"/>
      <c r="XCQ74" s="159"/>
      <c r="XCT74" s="158"/>
      <c r="XDA74" s="159"/>
      <c r="XDD74" s="158"/>
      <c r="XDK74" s="159"/>
      <c r="XDN74" s="158"/>
      <c r="XDU74" s="159"/>
      <c r="XDX74" s="158"/>
      <c r="XEE74" s="159"/>
      <c r="XEH74" s="158"/>
      <c r="XEO74" s="159"/>
      <c r="XER74" s="158"/>
    </row>
    <row r="75" spans="1:1022 1029:2042 2049:3072 3079:4092 4099:5119 5122:6142 6149:7162 7169:8192 8199:9212 9219:10239 10242:11262 11269:12282 12289:13312 13319:14332 14339:15359 15362:16372" ht="15" x14ac:dyDescent="0.25">
      <c r="B75" s="153" t="s">
        <v>48</v>
      </c>
      <c r="C75" s="153">
        <v>16</v>
      </c>
      <c r="D75" s="153" t="s">
        <v>172</v>
      </c>
      <c r="E75" s="153" t="s">
        <v>175</v>
      </c>
      <c r="F75" s="161">
        <v>16000</v>
      </c>
      <c r="G75" s="161">
        <f t="shared" si="2"/>
        <v>256000</v>
      </c>
      <c r="H75" s="161" t="s">
        <v>198</v>
      </c>
      <c r="J75"/>
    </row>
    <row r="76" spans="1:1022 1029:2042 2049:3072 3079:4092 4099:5119 5122:6142 6149:7162 7169:8192 8199:9212 9219:10239 10242:11262 11269:12282 12289:13312 13319:14332 14339:15359 15362:16372" ht="15" x14ac:dyDescent="0.25">
      <c r="B76" s="153" t="s">
        <v>45</v>
      </c>
      <c r="C76" s="153">
        <v>1</v>
      </c>
      <c r="D76" s="153" t="s">
        <v>171</v>
      </c>
      <c r="E76" s="153" t="s">
        <v>175</v>
      </c>
      <c r="F76" s="161">
        <v>100000</v>
      </c>
      <c r="G76" s="161">
        <f t="shared" si="2"/>
        <v>100000</v>
      </c>
      <c r="H76" s="161" t="s">
        <v>198</v>
      </c>
      <c r="J76"/>
    </row>
    <row r="77" spans="1:1022 1029:2042 2049:3072 3079:4092 4099:5119 5122:6142 6149:7162 7169:8192 8199:9212 9219:10239 10242:11262 11269:12282 12289:13312 13319:14332 14339:15359 15362:16372" ht="15" x14ac:dyDescent="0.25">
      <c r="B77" s="153" t="s">
        <v>106</v>
      </c>
      <c r="C77" s="153">
        <v>5</v>
      </c>
      <c r="D77" s="153" t="s">
        <v>168</v>
      </c>
      <c r="E77" s="153" t="s">
        <v>106</v>
      </c>
      <c r="F77" s="161">
        <v>50000</v>
      </c>
      <c r="G77" s="161">
        <f t="shared" si="2"/>
        <v>250000</v>
      </c>
      <c r="H77" s="161" t="s">
        <v>198</v>
      </c>
      <c r="J77"/>
    </row>
    <row r="78" spans="1:1022 1029:2042 2049:3072 3079:4092 4099:5119 5122:6142 6149:7162 7169:8192 8199:9212 9219:10239 10242:11262 11269:12282 12289:13312 13319:14332 14339:15359 15362:16372" ht="15" x14ac:dyDescent="0.25">
      <c r="B78" s="153" t="s">
        <v>75</v>
      </c>
      <c r="C78" s="153">
        <v>3</v>
      </c>
      <c r="D78" s="153" t="s">
        <v>171</v>
      </c>
      <c r="E78" s="153" t="s">
        <v>175</v>
      </c>
      <c r="F78" s="161">
        <v>10000</v>
      </c>
      <c r="G78" s="161">
        <f t="shared" si="2"/>
        <v>30000</v>
      </c>
      <c r="H78" s="161" t="s">
        <v>198</v>
      </c>
      <c r="J78"/>
    </row>
    <row r="79" spans="1:1022 1029:2042 2049:3072 3079:4092 4099:5119 5122:6142 6149:7162 7169:8192 8199:9212 9219:10239 10242:11262 11269:12282 12289:13312 13319:14332 14339:15359 15362:16372" ht="15" x14ac:dyDescent="0.25">
      <c r="F79" s="161"/>
      <c r="J79"/>
    </row>
    <row r="80" spans="1:1022 1029:2042 2049:3072 3079:4092 4099:5119 5122:6142 6149:7162 7169:8192 8199:9212 9219:10239 10242:11262 11269:12282 12289:13312 13319:14332 14339:15359 15362:16372" ht="15" x14ac:dyDescent="0.25">
      <c r="A80" s="160" t="s">
        <v>13</v>
      </c>
      <c r="B80" s="163"/>
      <c r="C80" s="163"/>
      <c r="D80" s="163"/>
      <c r="E80" s="163"/>
      <c r="F80" s="163"/>
      <c r="G80" s="164">
        <f>G74+G60+G54+G39+G34+G19+G9+G5</f>
        <v>14963500</v>
      </c>
      <c r="H80" s="164"/>
      <c r="J80"/>
    </row>
    <row r="81" spans="10:10" ht="15" x14ac:dyDescent="0.25">
      <c r="J81"/>
    </row>
    <row r="82" spans="10:10" ht="15" x14ac:dyDescent="0.25">
      <c r="J82"/>
    </row>
    <row r="83" spans="10:10" ht="15" x14ac:dyDescent="0.25">
      <c r="J83"/>
    </row>
    <row r="84" spans="10:10" ht="15" x14ac:dyDescent="0.25">
      <c r="J84"/>
    </row>
    <row r="85" spans="10:10" ht="15" x14ac:dyDescent="0.25">
      <c r="J85"/>
    </row>
    <row r="86" spans="10:10" ht="15" x14ac:dyDescent="0.25">
      <c r="J86"/>
    </row>
    <row r="87" spans="10:10" ht="15" x14ac:dyDescent="0.25">
      <c r="J87"/>
    </row>
    <row r="88" spans="10:10" ht="15" x14ac:dyDescent="0.25">
      <c r="J88"/>
    </row>
    <row r="89" spans="10:10" ht="15" x14ac:dyDescent="0.25">
      <c r="J89"/>
    </row>
    <row r="90" spans="10:10" ht="15" x14ac:dyDescent="0.25">
      <c r="J90"/>
    </row>
    <row r="91" spans="10:10" ht="15" x14ac:dyDescent="0.25">
      <c r="J91"/>
    </row>
    <row r="92" spans="10:10" ht="15" x14ac:dyDescent="0.25">
      <c r="J92"/>
    </row>
    <row r="93" spans="10:10" ht="15" x14ac:dyDescent="0.25">
      <c r="J93"/>
    </row>
    <row r="94" spans="10:10" ht="15" x14ac:dyDescent="0.25">
      <c r="J94"/>
    </row>
    <row r="95" spans="10:10" ht="15" x14ac:dyDescent="0.25">
      <c r="J95"/>
    </row>
    <row r="96" spans="10:10" ht="15" x14ac:dyDescent="0.25">
      <c r="J96"/>
    </row>
    <row r="97" spans="10:10" ht="15" x14ac:dyDescent="0.25">
      <c r="J97"/>
    </row>
    <row r="98" spans="10:10" ht="15" x14ac:dyDescent="0.25">
      <c r="J98"/>
    </row>
    <row r="99" spans="10:10" ht="15" x14ac:dyDescent="0.25">
      <c r="J99"/>
    </row>
    <row r="100" spans="10:10" ht="15" x14ac:dyDescent="0.25">
      <c r="J100"/>
    </row>
  </sheetData>
  <sheetProtection selectLockedCells="1" selectUnlockedCell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zoomScale="75" zoomScaleNormal="75" workbookViewId="0">
      <selection activeCell="A51" sqref="A51"/>
    </sheetView>
  </sheetViews>
  <sheetFormatPr defaultRowHeight="15" x14ac:dyDescent="0.25"/>
  <cols>
    <col min="1" max="1" width="30.28515625" bestFit="1" customWidth="1"/>
    <col min="2" max="2" width="24.5703125" bestFit="1" customWidth="1"/>
    <col min="3" max="4" width="19" bestFit="1" customWidth="1"/>
    <col min="5" max="5" width="19.7109375" customWidth="1"/>
    <col min="6" max="7" width="20.140625" bestFit="1" customWidth="1"/>
    <col min="8" max="8" width="12.5703125" customWidth="1"/>
    <col min="9" max="9" width="30.28515625" bestFit="1" customWidth="1"/>
    <col min="10" max="10" width="19" bestFit="1" customWidth="1"/>
    <col min="11" max="11" width="20.140625" bestFit="1" customWidth="1"/>
    <col min="12" max="12" width="16.85546875" bestFit="1" customWidth="1"/>
    <col min="13" max="13" width="20.140625" bestFit="1" customWidth="1"/>
  </cols>
  <sheetData>
    <row r="1" spans="1:14" s="194" customFormat="1" ht="26.25" x14ac:dyDescent="0.4">
      <c r="A1" s="195" t="s">
        <v>227</v>
      </c>
      <c r="B1" s="195"/>
      <c r="C1" s="195"/>
      <c r="D1" s="195"/>
      <c r="E1" s="195"/>
      <c r="F1" s="195"/>
      <c r="H1" s="195" t="s">
        <v>228</v>
      </c>
      <c r="I1" s="195"/>
      <c r="J1" s="195"/>
      <c r="K1" s="195"/>
      <c r="L1" s="195"/>
      <c r="M1" s="195"/>
    </row>
    <row r="2" spans="1:14" x14ac:dyDescent="0.25">
      <c r="A2" s="156"/>
      <c r="B2" s="157" t="s">
        <v>216</v>
      </c>
      <c r="C2" s="157" t="s">
        <v>150</v>
      </c>
      <c r="D2" s="157" t="s">
        <v>151</v>
      </c>
      <c r="E2" s="157" t="s">
        <v>152</v>
      </c>
      <c r="F2" s="157" t="s">
        <v>13</v>
      </c>
      <c r="H2" s="156"/>
      <c r="I2" s="157" t="s">
        <v>216</v>
      </c>
      <c r="J2" s="157" t="s">
        <v>150</v>
      </c>
      <c r="K2" s="157" t="s">
        <v>151</v>
      </c>
      <c r="L2" s="157" t="s">
        <v>152</v>
      </c>
      <c r="M2" s="157" t="s">
        <v>13</v>
      </c>
    </row>
    <row r="3" spans="1:14" x14ac:dyDescent="0.25">
      <c r="A3" s="185"/>
      <c r="B3" s="187">
        <f t="shared" ref="B3:E3" si="0">B4+B8+B12+B16+B20</f>
        <v>5454500</v>
      </c>
      <c r="C3" s="187">
        <f t="shared" si="0"/>
        <v>2724000</v>
      </c>
      <c r="D3" s="187">
        <f t="shared" si="0"/>
        <v>5454000</v>
      </c>
      <c r="E3" s="187">
        <f t="shared" si="0"/>
        <v>1331000</v>
      </c>
      <c r="F3" s="187">
        <f>F4+F8+F12+F16+F20</f>
        <v>14963500</v>
      </c>
      <c r="H3" s="185"/>
      <c r="I3" s="187">
        <f t="shared" ref="I3" si="1">I4+I8+I12+I16+I20</f>
        <v>5454500</v>
      </c>
      <c r="J3" s="187">
        <f t="shared" ref="J3" si="2">J4+J8+J12+J16+J20</f>
        <v>2724000</v>
      </c>
      <c r="K3" s="187">
        <f t="shared" ref="K3" si="3">K4+K8+K12+K16+K20</f>
        <v>6785000</v>
      </c>
      <c r="L3" s="187">
        <f t="shared" ref="L3" si="4">L4+L8+L12+L16+L20</f>
        <v>0</v>
      </c>
      <c r="M3" s="187">
        <f>M4+M8+M12+M16+M20</f>
        <v>14963500</v>
      </c>
    </row>
    <row r="4" spans="1:14" x14ac:dyDescent="0.25">
      <c r="A4" s="182" t="s">
        <v>211</v>
      </c>
      <c r="B4" s="183">
        <f t="shared" ref="B4:E4" si="5">SUM(B5:B7)</f>
        <v>1207500</v>
      </c>
      <c r="C4" s="183">
        <f t="shared" si="5"/>
        <v>2604000</v>
      </c>
      <c r="D4" s="183">
        <f t="shared" si="5"/>
        <v>0</v>
      </c>
      <c r="E4" s="183">
        <f t="shared" si="5"/>
        <v>636000</v>
      </c>
      <c r="F4" s="186">
        <f>SUM(B4:E4)</f>
        <v>4447500</v>
      </c>
      <c r="H4" s="182" t="s">
        <v>211</v>
      </c>
      <c r="I4" s="183">
        <f>B4</f>
        <v>1207500</v>
      </c>
      <c r="J4" s="183">
        <f t="shared" ref="J4:J23" si="6">C4</f>
        <v>2604000</v>
      </c>
      <c r="K4" s="183">
        <f>D4+E4</f>
        <v>636000</v>
      </c>
      <c r="L4" s="183"/>
      <c r="M4" s="186">
        <f>SUM(I4:L4)</f>
        <v>4447500</v>
      </c>
    </row>
    <row r="5" spans="1:14" x14ac:dyDescent="0.25">
      <c r="A5" s="180" t="s">
        <v>106</v>
      </c>
      <c r="B5" s="179">
        <f>J28</f>
        <v>150000</v>
      </c>
      <c r="C5" s="179">
        <f>J29+J30</f>
        <v>750000</v>
      </c>
      <c r="D5" s="179"/>
      <c r="E5" s="179">
        <f>J35</f>
        <v>250000</v>
      </c>
      <c r="F5" s="184">
        <f t="shared" ref="F5:F23" si="7">SUM(B5:E5)</f>
        <v>1150000</v>
      </c>
      <c r="H5" s="180" t="s">
        <v>106</v>
      </c>
      <c r="I5" s="179">
        <f t="shared" ref="I5:I23" si="8">B5</f>
        <v>150000</v>
      </c>
      <c r="J5" s="179">
        <f t="shared" si="6"/>
        <v>750000</v>
      </c>
      <c r="K5" s="179">
        <f t="shared" ref="K5:K23" si="9">D5+E5</f>
        <v>250000</v>
      </c>
      <c r="L5" s="179"/>
      <c r="M5" s="184">
        <f t="shared" ref="M5:M23" si="10">SUM(I5:L5)</f>
        <v>1150000</v>
      </c>
    </row>
    <row r="6" spans="1:14" x14ac:dyDescent="0.25">
      <c r="A6" s="180" t="s">
        <v>175</v>
      </c>
      <c r="B6" s="179">
        <f>K30-C30</f>
        <v>1057500</v>
      </c>
      <c r="C6" s="179">
        <f>K29</f>
        <v>1754000</v>
      </c>
      <c r="D6" s="179"/>
      <c r="E6" s="179">
        <f>K35</f>
        <v>386000</v>
      </c>
      <c r="F6" s="184">
        <f t="shared" si="7"/>
        <v>3197500</v>
      </c>
      <c r="H6" s="180" t="s">
        <v>175</v>
      </c>
      <c r="I6" s="179">
        <f t="shared" si="8"/>
        <v>1057500</v>
      </c>
      <c r="J6" s="179">
        <f t="shared" si="6"/>
        <v>1754000</v>
      </c>
      <c r="K6" s="179">
        <f t="shared" si="9"/>
        <v>386000</v>
      </c>
      <c r="L6" s="179"/>
      <c r="M6" s="184">
        <f t="shared" si="10"/>
        <v>3197500</v>
      </c>
    </row>
    <row r="7" spans="1:14" x14ac:dyDescent="0.25">
      <c r="A7" s="180" t="s">
        <v>55</v>
      </c>
      <c r="B7" s="179"/>
      <c r="C7" s="179">
        <f>L29+L30</f>
        <v>100000</v>
      </c>
      <c r="D7" s="179"/>
      <c r="E7" s="179"/>
      <c r="F7" s="184">
        <f t="shared" si="7"/>
        <v>100000</v>
      </c>
      <c r="H7" s="180" t="s">
        <v>55</v>
      </c>
      <c r="I7" s="179">
        <f t="shared" si="8"/>
        <v>0</v>
      </c>
      <c r="J7" s="179">
        <f t="shared" si="6"/>
        <v>100000</v>
      </c>
      <c r="K7" s="179">
        <f t="shared" si="9"/>
        <v>0</v>
      </c>
      <c r="L7" s="179"/>
      <c r="M7" s="184">
        <f t="shared" si="10"/>
        <v>100000</v>
      </c>
      <c r="N7" s="181"/>
    </row>
    <row r="8" spans="1:14" x14ac:dyDescent="0.25">
      <c r="A8" s="182" t="s">
        <v>212</v>
      </c>
      <c r="B8" s="183">
        <f t="shared" ref="B8:E8" si="11">SUM(B9:B11)</f>
        <v>3250000</v>
      </c>
      <c r="C8" s="183">
        <f t="shared" si="11"/>
        <v>0</v>
      </c>
      <c r="D8" s="183">
        <f t="shared" si="11"/>
        <v>0</v>
      </c>
      <c r="E8" s="183">
        <f t="shared" si="11"/>
        <v>0</v>
      </c>
      <c r="F8" s="186">
        <f t="shared" si="7"/>
        <v>3250000</v>
      </c>
      <c r="H8" s="182" t="s">
        <v>212</v>
      </c>
      <c r="I8" s="183">
        <f t="shared" si="8"/>
        <v>3250000</v>
      </c>
      <c r="J8" s="183">
        <f t="shared" si="6"/>
        <v>0</v>
      </c>
      <c r="K8" s="183">
        <f t="shared" si="9"/>
        <v>0</v>
      </c>
      <c r="L8" s="183"/>
      <c r="M8" s="186">
        <f t="shared" si="10"/>
        <v>3250000</v>
      </c>
    </row>
    <row r="9" spans="1:14" x14ac:dyDescent="0.25">
      <c r="A9" s="180" t="s">
        <v>106</v>
      </c>
      <c r="B9" s="179"/>
      <c r="C9" s="179"/>
      <c r="D9" s="179"/>
      <c r="E9" s="179"/>
      <c r="F9" s="184">
        <f t="shared" si="7"/>
        <v>0</v>
      </c>
      <c r="H9" s="180" t="s">
        <v>106</v>
      </c>
      <c r="I9" s="179">
        <f t="shared" si="8"/>
        <v>0</v>
      </c>
      <c r="J9" s="179">
        <f t="shared" si="6"/>
        <v>0</v>
      </c>
      <c r="K9" s="179">
        <f t="shared" si="9"/>
        <v>0</v>
      </c>
      <c r="L9" s="179"/>
      <c r="M9" s="184">
        <f t="shared" si="10"/>
        <v>0</v>
      </c>
    </row>
    <row r="10" spans="1:14" x14ac:dyDescent="0.25">
      <c r="A10" s="180" t="s">
        <v>175</v>
      </c>
      <c r="B10" s="179">
        <f>C30</f>
        <v>3250000</v>
      </c>
      <c r="C10" s="179"/>
      <c r="D10" s="179"/>
      <c r="E10" s="179"/>
      <c r="F10" s="184">
        <f t="shared" si="7"/>
        <v>3250000</v>
      </c>
      <c r="H10" s="180" t="s">
        <v>175</v>
      </c>
      <c r="I10" s="179">
        <f t="shared" si="8"/>
        <v>3250000</v>
      </c>
      <c r="J10" s="179">
        <f t="shared" si="6"/>
        <v>0</v>
      </c>
      <c r="K10" s="179">
        <f t="shared" si="9"/>
        <v>0</v>
      </c>
      <c r="L10" s="179"/>
      <c r="M10" s="184">
        <f t="shared" si="10"/>
        <v>3250000</v>
      </c>
    </row>
    <row r="11" spans="1:14" x14ac:dyDescent="0.25">
      <c r="A11" s="180" t="s">
        <v>55</v>
      </c>
      <c r="B11" s="179"/>
      <c r="C11" s="179"/>
      <c r="D11" s="179"/>
      <c r="E11" s="179"/>
      <c r="F11" s="184">
        <f t="shared" si="7"/>
        <v>0</v>
      </c>
      <c r="H11" s="180" t="s">
        <v>55</v>
      </c>
      <c r="I11" s="179">
        <f t="shared" si="8"/>
        <v>0</v>
      </c>
      <c r="J11" s="179">
        <f t="shared" si="6"/>
        <v>0</v>
      </c>
      <c r="K11" s="179">
        <f t="shared" si="9"/>
        <v>0</v>
      </c>
      <c r="L11" s="179"/>
      <c r="M11" s="184">
        <f t="shared" si="10"/>
        <v>0</v>
      </c>
    </row>
    <row r="12" spans="1:14" x14ac:dyDescent="0.25">
      <c r="A12" s="182" t="s">
        <v>213</v>
      </c>
      <c r="B12" s="183">
        <f t="shared" ref="B12:E12" si="12">SUM(B13:B15)</f>
        <v>0</v>
      </c>
      <c r="C12" s="183">
        <f t="shared" si="12"/>
        <v>0</v>
      </c>
      <c r="D12" s="183">
        <f t="shared" si="12"/>
        <v>3594000</v>
      </c>
      <c r="E12" s="183">
        <f t="shared" si="12"/>
        <v>325000</v>
      </c>
      <c r="F12" s="186">
        <f t="shared" si="7"/>
        <v>3919000</v>
      </c>
      <c r="H12" s="182" t="s">
        <v>213</v>
      </c>
      <c r="I12" s="183">
        <f t="shared" si="8"/>
        <v>0</v>
      </c>
      <c r="J12" s="183">
        <f t="shared" si="6"/>
        <v>0</v>
      </c>
      <c r="K12" s="183">
        <f t="shared" si="9"/>
        <v>3919000</v>
      </c>
      <c r="L12" s="183"/>
      <c r="M12" s="186">
        <f t="shared" si="10"/>
        <v>3919000</v>
      </c>
    </row>
    <row r="13" spans="1:14" x14ac:dyDescent="0.25">
      <c r="A13" s="180" t="s">
        <v>106</v>
      </c>
      <c r="B13" s="179"/>
      <c r="C13" s="179"/>
      <c r="D13" s="179">
        <f>J32/2</f>
        <v>325000</v>
      </c>
      <c r="E13" s="179">
        <f>J32/2</f>
        <v>325000</v>
      </c>
      <c r="F13" s="184">
        <f t="shared" si="7"/>
        <v>650000</v>
      </c>
      <c r="H13" s="180" t="s">
        <v>106</v>
      </c>
      <c r="I13" s="179">
        <f t="shared" si="8"/>
        <v>0</v>
      </c>
      <c r="J13" s="179">
        <f t="shared" si="6"/>
        <v>0</v>
      </c>
      <c r="K13" s="179">
        <f t="shared" si="9"/>
        <v>650000</v>
      </c>
      <c r="L13" s="179"/>
      <c r="M13" s="184">
        <f t="shared" si="10"/>
        <v>650000</v>
      </c>
    </row>
    <row r="14" spans="1:14" x14ac:dyDescent="0.25">
      <c r="A14" s="180" t="s">
        <v>175</v>
      </c>
      <c r="B14" s="179"/>
      <c r="C14" s="179"/>
      <c r="D14" s="179">
        <f>K32</f>
        <v>3189000</v>
      </c>
      <c r="E14" s="179"/>
      <c r="F14" s="184">
        <f t="shared" si="7"/>
        <v>3189000</v>
      </c>
      <c r="H14" s="180" t="s">
        <v>175</v>
      </c>
      <c r="I14" s="179">
        <f t="shared" si="8"/>
        <v>0</v>
      </c>
      <c r="J14" s="179">
        <f t="shared" si="6"/>
        <v>0</v>
      </c>
      <c r="K14" s="179">
        <f t="shared" si="9"/>
        <v>3189000</v>
      </c>
      <c r="L14" s="179"/>
      <c r="M14" s="184">
        <f t="shared" si="10"/>
        <v>3189000</v>
      </c>
    </row>
    <row r="15" spans="1:14" x14ac:dyDescent="0.25">
      <c r="A15" s="180" t="s">
        <v>55</v>
      </c>
      <c r="B15" s="179"/>
      <c r="C15" s="179"/>
      <c r="D15" s="179">
        <f>L32</f>
        <v>80000</v>
      </c>
      <c r="E15" s="179"/>
      <c r="F15" s="184">
        <f t="shared" si="7"/>
        <v>80000</v>
      </c>
      <c r="H15" s="180" t="s">
        <v>55</v>
      </c>
      <c r="I15" s="179">
        <f t="shared" si="8"/>
        <v>0</v>
      </c>
      <c r="J15" s="179">
        <f t="shared" si="6"/>
        <v>0</v>
      </c>
      <c r="K15" s="179">
        <f t="shared" si="9"/>
        <v>80000</v>
      </c>
      <c r="L15" s="179"/>
      <c r="M15" s="184">
        <f t="shared" si="10"/>
        <v>80000</v>
      </c>
    </row>
    <row r="16" spans="1:14" x14ac:dyDescent="0.25">
      <c r="A16" s="182" t="s">
        <v>214</v>
      </c>
      <c r="B16" s="183">
        <f t="shared" ref="B16:E16" si="13">SUM(B17:B19)</f>
        <v>0</v>
      </c>
      <c r="C16" s="183">
        <f t="shared" si="13"/>
        <v>0</v>
      </c>
      <c r="D16" s="183">
        <f t="shared" si="13"/>
        <v>1740000</v>
      </c>
      <c r="E16" s="183">
        <f t="shared" si="13"/>
        <v>250000</v>
      </c>
      <c r="F16" s="186">
        <f t="shared" si="7"/>
        <v>1990000</v>
      </c>
      <c r="H16" s="182" t="s">
        <v>214</v>
      </c>
      <c r="I16" s="183">
        <f t="shared" si="8"/>
        <v>0</v>
      </c>
      <c r="J16" s="183">
        <f t="shared" si="6"/>
        <v>0</v>
      </c>
      <c r="K16" s="183">
        <f t="shared" si="9"/>
        <v>1990000</v>
      </c>
      <c r="L16" s="183"/>
      <c r="M16" s="186">
        <f t="shared" si="10"/>
        <v>1990000</v>
      </c>
    </row>
    <row r="17" spans="1:13" x14ac:dyDescent="0.25">
      <c r="A17" s="180" t="s">
        <v>106</v>
      </c>
      <c r="B17" s="179"/>
      <c r="C17" s="179"/>
      <c r="D17" s="179">
        <f>J33/2</f>
        <v>250000</v>
      </c>
      <c r="E17" s="179">
        <f>J33/2</f>
        <v>250000</v>
      </c>
      <c r="F17" s="184">
        <f t="shared" si="7"/>
        <v>500000</v>
      </c>
      <c r="H17" s="180" t="s">
        <v>106</v>
      </c>
      <c r="I17" s="179">
        <f t="shared" si="8"/>
        <v>0</v>
      </c>
      <c r="J17" s="179">
        <f t="shared" si="6"/>
        <v>0</v>
      </c>
      <c r="K17" s="179">
        <f t="shared" si="9"/>
        <v>500000</v>
      </c>
      <c r="L17" s="179"/>
      <c r="M17" s="184">
        <f t="shared" si="10"/>
        <v>500000</v>
      </c>
    </row>
    <row r="18" spans="1:13" x14ac:dyDescent="0.25">
      <c r="A18" s="180" t="s">
        <v>175</v>
      </c>
      <c r="B18" s="179"/>
      <c r="C18" s="179"/>
      <c r="D18" s="179">
        <f>K33</f>
        <v>1440000</v>
      </c>
      <c r="E18" s="179"/>
      <c r="F18" s="184">
        <f t="shared" si="7"/>
        <v>1440000</v>
      </c>
      <c r="H18" s="180" t="s">
        <v>175</v>
      </c>
      <c r="I18" s="179">
        <f t="shared" si="8"/>
        <v>0</v>
      </c>
      <c r="J18" s="179">
        <f t="shared" si="6"/>
        <v>0</v>
      </c>
      <c r="K18" s="179">
        <f t="shared" si="9"/>
        <v>1440000</v>
      </c>
      <c r="L18" s="179"/>
      <c r="M18" s="184">
        <f t="shared" si="10"/>
        <v>1440000</v>
      </c>
    </row>
    <row r="19" spans="1:13" x14ac:dyDescent="0.25">
      <c r="A19" s="180" t="s">
        <v>55</v>
      </c>
      <c r="B19" s="179"/>
      <c r="C19" s="179"/>
      <c r="D19" s="179">
        <f>L33</f>
        <v>50000</v>
      </c>
      <c r="E19" s="179"/>
      <c r="F19" s="184">
        <f t="shared" si="7"/>
        <v>50000</v>
      </c>
      <c r="H19" s="180" t="s">
        <v>55</v>
      </c>
      <c r="I19" s="179">
        <f t="shared" si="8"/>
        <v>0</v>
      </c>
      <c r="J19" s="179">
        <f t="shared" si="6"/>
        <v>0</v>
      </c>
      <c r="K19" s="179">
        <f t="shared" si="9"/>
        <v>50000</v>
      </c>
      <c r="L19" s="179"/>
      <c r="M19" s="184">
        <f t="shared" si="10"/>
        <v>50000</v>
      </c>
    </row>
    <row r="20" spans="1:13" x14ac:dyDescent="0.25">
      <c r="A20" s="182" t="s">
        <v>215</v>
      </c>
      <c r="B20" s="183">
        <f>SUM(B21:B23)</f>
        <v>997000</v>
      </c>
      <c r="C20" s="183">
        <f t="shared" ref="C20:E20" si="14">SUM(C21:C23)</f>
        <v>120000</v>
      </c>
      <c r="D20" s="183">
        <f t="shared" si="14"/>
        <v>120000</v>
      </c>
      <c r="E20" s="183">
        <f t="shared" si="14"/>
        <v>120000</v>
      </c>
      <c r="F20" s="186">
        <f t="shared" si="7"/>
        <v>1357000</v>
      </c>
      <c r="H20" s="182" t="s">
        <v>215</v>
      </c>
      <c r="I20" s="183">
        <f t="shared" si="8"/>
        <v>997000</v>
      </c>
      <c r="J20" s="183">
        <f t="shared" si="6"/>
        <v>120000</v>
      </c>
      <c r="K20" s="183">
        <f t="shared" si="9"/>
        <v>240000</v>
      </c>
      <c r="L20" s="183"/>
      <c r="M20" s="186">
        <f t="shared" si="10"/>
        <v>1357000</v>
      </c>
    </row>
    <row r="21" spans="1:13" x14ac:dyDescent="0.25">
      <c r="A21" s="180" t="s">
        <v>106</v>
      </c>
      <c r="B21" s="188"/>
      <c r="C21" s="188">
        <f>J34/3</f>
        <v>120000</v>
      </c>
      <c r="D21" s="188">
        <f>J34/3</f>
        <v>120000</v>
      </c>
      <c r="E21" s="188">
        <f>J34/3</f>
        <v>120000</v>
      </c>
      <c r="F21" s="184">
        <f t="shared" si="7"/>
        <v>360000</v>
      </c>
      <c r="H21" s="180" t="s">
        <v>106</v>
      </c>
      <c r="I21" s="188">
        <f t="shared" si="8"/>
        <v>0</v>
      </c>
      <c r="J21" s="188">
        <f t="shared" si="6"/>
        <v>120000</v>
      </c>
      <c r="K21" s="188">
        <f t="shared" si="9"/>
        <v>240000</v>
      </c>
      <c r="L21" s="188"/>
      <c r="M21" s="184">
        <f t="shared" si="10"/>
        <v>360000</v>
      </c>
    </row>
    <row r="22" spans="1:13" x14ac:dyDescent="0.25">
      <c r="A22" s="180" t="s">
        <v>175</v>
      </c>
      <c r="B22" s="188">
        <f>K34</f>
        <v>947000</v>
      </c>
      <c r="C22" s="188"/>
      <c r="D22" s="188"/>
      <c r="E22" s="188"/>
      <c r="F22" s="184">
        <f t="shared" si="7"/>
        <v>947000</v>
      </c>
      <c r="H22" s="180" t="s">
        <v>175</v>
      </c>
      <c r="I22" s="188">
        <f t="shared" si="8"/>
        <v>947000</v>
      </c>
      <c r="J22" s="188">
        <f t="shared" si="6"/>
        <v>0</v>
      </c>
      <c r="K22" s="188">
        <f t="shared" si="9"/>
        <v>0</v>
      </c>
      <c r="L22" s="188"/>
      <c r="M22" s="184">
        <f t="shared" si="10"/>
        <v>947000</v>
      </c>
    </row>
    <row r="23" spans="1:13" x14ac:dyDescent="0.25">
      <c r="A23" s="180" t="s">
        <v>55</v>
      </c>
      <c r="B23" s="188">
        <f>L34</f>
        <v>50000</v>
      </c>
      <c r="C23" s="188"/>
      <c r="D23" s="188"/>
      <c r="E23" s="188"/>
      <c r="F23" s="184">
        <f t="shared" si="7"/>
        <v>50000</v>
      </c>
      <c r="H23" s="180" t="s">
        <v>55</v>
      </c>
      <c r="I23" s="188">
        <f t="shared" si="8"/>
        <v>50000</v>
      </c>
      <c r="J23" s="188">
        <f t="shared" si="6"/>
        <v>0</v>
      </c>
      <c r="K23" s="188">
        <f t="shared" si="9"/>
        <v>0</v>
      </c>
      <c r="L23" s="188"/>
      <c r="M23" s="184">
        <f t="shared" si="10"/>
        <v>50000</v>
      </c>
    </row>
    <row r="27" spans="1:13" x14ac:dyDescent="0.25">
      <c r="A27" s="156" t="s">
        <v>195</v>
      </c>
      <c r="B27" s="157" t="s">
        <v>198</v>
      </c>
      <c r="C27" s="157" t="s">
        <v>141</v>
      </c>
      <c r="D27" s="157" t="s">
        <v>197</v>
      </c>
      <c r="E27" s="157" t="s">
        <v>143</v>
      </c>
      <c r="F27" s="157" t="s">
        <v>144</v>
      </c>
      <c r="G27" s="157" t="s">
        <v>13</v>
      </c>
      <c r="I27" s="156" t="s">
        <v>195</v>
      </c>
      <c r="J27" s="156" t="s">
        <v>106</v>
      </c>
      <c r="K27" s="156" t="s">
        <v>175</v>
      </c>
      <c r="L27" s="156" t="s">
        <v>55</v>
      </c>
      <c r="M27" s="156" t="s">
        <v>13</v>
      </c>
    </row>
    <row r="28" spans="1:13" x14ac:dyDescent="0.25">
      <c r="A28" s="165" t="s">
        <v>36</v>
      </c>
      <c r="B28" s="161">
        <f>SUMIF('Hard Construction Costs'!$H$6:$H$8,B$27,'Hard Construction Costs'!$G$6:$G$8)</f>
        <v>150000</v>
      </c>
      <c r="C28" s="161">
        <f>SUMIF('Hard Construction Costs'!$H$6:$H$8,C$27,'Hard Construction Costs'!$G$6:$G$8)</f>
        <v>0</v>
      </c>
      <c r="D28" s="161">
        <f>SUMIF('Hard Construction Costs'!$H$6:$H$8,D$27,'Hard Construction Costs'!$G$6:$G$8)</f>
        <v>0</v>
      </c>
      <c r="E28" s="161">
        <f>SUMIF('Hard Construction Costs'!$H$6:$H$8,E$27,'Hard Construction Costs'!$G$6:$G$8)</f>
        <v>0</v>
      </c>
      <c r="F28" s="161">
        <f>SUMIF('Hard Construction Costs'!$H$6:$H$8,F$27,'Hard Construction Costs'!$G$6:$G$8)</f>
        <v>0</v>
      </c>
      <c r="G28" s="161">
        <f t="shared" ref="G28:G35" si="15">SUM(B28:F28)</f>
        <v>150000</v>
      </c>
      <c r="I28" s="165" t="s">
        <v>36</v>
      </c>
      <c r="J28" s="161">
        <f>SUMIF('Hard Construction Costs'!$E$6:$E$8,J27,'Hard Construction Costs'!$G$6:$G$8)</f>
        <v>150000</v>
      </c>
      <c r="K28" s="161">
        <f>SUMIF('Hard Construction Costs'!$E$6:$E$8,K27,'Hard Construction Costs'!$G$6:$G$8)</f>
        <v>0</v>
      </c>
      <c r="L28" s="161">
        <f>SUMIF('Hard Construction Costs'!$E$6:$E$8,L27,'Hard Construction Costs'!$G$6:$G$8)</f>
        <v>0</v>
      </c>
      <c r="M28" s="161">
        <f t="shared" ref="M28:M35" si="16">SUM(J28:L28)</f>
        <v>150000</v>
      </c>
    </row>
    <row r="29" spans="1:13" x14ac:dyDescent="0.25">
      <c r="A29" s="165" t="s">
        <v>41</v>
      </c>
      <c r="B29" s="161">
        <f>SUMIF('Hard Construction Costs'!$H$10:$H$18,B$27,'Hard Construction Costs'!$G$10:$G$18)</f>
        <v>2054000</v>
      </c>
      <c r="C29" s="161">
        <f>SUMIF('Hard Construction Costs'!$H$10:$H$18,C$27,'Hard Construction Costs'!$G$10:$G$18)</f>
        <v>0</v>
      </c>
      <c r="D29" s="161">
        <f>SUMIF('Hard Construction Costs'!$H$10:$H$18,D$27,'Hard Construction Costs'!$G$10:$G$18)</f>
        <v>0</v>
      </c>
      <c r="E29" s="161">
        <f>SUMIF('Hard Construction Costs'!$H$10:$H$18,E$27,'Hard Construction Costs'!$G$10:$G$18)</f>
        <v>0</v>
      </c>
      <c r="F29" s="161">
        <f>SUMIF('Hard Construction Costs'!$H$10:$H$18,F$27,'Hard Construction Costs'!$G$10:$G$18)</f>
        <v>0</v>
      </c>
      <c r="G29" s="161">
        <f t="shared" si="15"/>
        <v>2054000</v>
      </c>
      <c r="I29" s="165" t="s">
        <v>41</v>
      </c>
      <c r="J29" s="161">
        <f>SUMIF('Hard Construction Costs'!$E$10:$E$18,J27,'Hard Construction Costs'!$G$10:$G$18)</f>
        <v>250000</v>
      </c>
      <c r="K29" s="161">
        <f>SUMIF('Hard Construction Costs'!$E$10:$E$18,K27,'Hard Construction Costs'!$G$10:$G$18)</f>
        <v>1754000</v>
      </c>
      <c r="L29" s="161">
        <f>SUMIF('Hard Construction Costs'!$E$10:$E$18,L27,'Hard Construction Costs'!$G$10:$G$18)</f>
        <v>50000</v>
      </c>
      <c r="M29" s="161">
        <f t="shared" si="16"/>
        <v>2054000</v>
      </c>
    </row>
    <row r="30" spans="1:13" x14ac:dyDescent="0.25">
      <c r="A30" s="165" t="s">
        <v>56</v>
      </c>
      <c r="B30" s="161">
        <f>SUMIF('Hard Construction Costs'!$H$20:$H$33,B$27,'Hard Construction Costs'!$G$20:$G$33)</f>
        <v>1607500</v>
      </c>
      <c r="C30" s="161">
        <f>SUMIF('Hard Construction Costs'!$H$20:$H$33,C$27,'Hard Construction Costs'!$G$20:$G$33)</f>
        <v>3250000</v>
      </c>
      <c r="D30" s="161">
        <f>SUMIF('Hard Construction Costs'!$H$20:$H$33,D$27,'Hard Construction Costs'!$G$20:$G$33)</f>
        <v>0</v>
      </c>
      <c r="E30" s="161">
        <f>SUMIF('Hard Construction Costs'!$H$20:$H$33,E$27,'Hard Construction Costs'!$G$20:$G$33)</f>
        <v>0</v>
      </c>
      <c r="F30" s="161">
        <f>SUMIF('Hard Construction Costs'!$H$20:$H$33,F$27,'Hard Construction Costs'!$G$20:$G$33)</f>
        <v>0</v>
      </c>
      <c r="G30" s="161">
        <f t="shared" si="15"/>
        <v>4857500</v>
      </c>
      <c r="I30" s="165" t="s">
        <v>56</v>
      </c>
      <c r="J30" s="161">
        <f>SUMIF('Hard Construction Costs'!$E$20:$E$33,J27,'Hard Construction Costs'!$G$20:$G$33)</f>
        <v>500000</v>
      </c>
      <c r="K30" s="161">
        <f>SUMIF('Hard Construction Costs'!$E$20:$E$33,K27,'Hard Construction Costs'!$G$20:$G$33)</f>
        <v>4307500</v>
      </c>
      <c r="L30" s="161">
        <f>SUMIF('Hard Construction Costs'!$E$20:$E$33,L27,'Hard Construction Costs'!$G$20:$G$33)</f>
        <v>50000</v>
      </c>
      <c r="M30" s="161">
        <f t="shared" si="16"/>
        <v>4857500</v>
      </c>
    </row>
    <row r="31" spans="1:13" x14ac:dyDescent="0.25">
      <c r="A31" s="165" t="s">
        <v>77</v>
      </c>
      <c r="B31" s="161">
        <f>SUMIF('Hard Construction Costs'!$H$35:$H$38,B$27,'Hard Construction Costs'!$G$35:$G$38)</f>
        <v>0</v>
      </c>
      <c r="C31" s="161">
        <f>SUMIF('Hard Construction Costs'!$H$35:$H$38,C$27,'Hard Construction Costs'!$G$35:$G$38)</f>
        <v>0</v>
      </c>
      <c r="D31" s="161">
        <f>SUMIF('Hard Construction Costs'!$H$35:$H$38,D$27,'Hard Construction Costs'!$G$35:$G$38)</f>
        <v>0</v>
      </c>
      <c r="E31" s="161">
        <f>SUMIF('Hard Construction Costs'!$H$35:$H$38,E$27,'Hard Construction Costs'!$G$35:$G$38)</f>
        <v>0</v>
      </c>
      <c r="F31" s="161">
        <f>SUMIF('Hard Construction Costs'!$H$35:$H$38,F$27,'Hard Construction Costs'!$G$35:$G$38)</f>
        <v>0</v>
      </c>
      <c r="G31" s="161">
        <f t="shared" si="15"/>
        <v>0</v>
      </c>
      <c r="I31" s="165" t="s">
        <v>77</v>
      </c>
      <c r="J31" s="161">
        <f>SUMIF('Hard Construction Costs'!$E$35:$E$38,J27,'Hard Construction Costs'!$G$35:$G$38)</f>
        <v>0</v>
      </c>
      <c r="K31" s="161">
        <f>SUMIF('Hard Construction Costs'!$E$35:$E$38,K27,'Hard Construction Costs'!$G$35:$G$38)</f>
        <v>0</v>
      </c>
      <c r="L31" s="161">
        <f>SUMIF('Hard Construction Costs'!$E$35:$E$38,L27,'Hard Construction Costs'!$G$35:$G$38)</f>
        <v>0</v>
      </c>
      <c r="M31" s="161">
        <f t="shared" si="16"/>
        <v>0</v>
      </c>
    </row>
    <row r="32" spans="1:13" x14ac:dyDescent="0.25">
      <c r="A32" s="165" t="s">
        <v>78</v>
      </c>
      <c r="B32" s="161">
        <f>SUMIF('Hard Construction Costs'!$H$40:$H$53,B$27,'Hard Construction Costs'!$G$40:$G$53)</f>
        <v>0</v>
      </c>
      <c r="C32" s="161">
        <f>SUMIF('Hard Construction Costs'!$H$40:$H$53,C$27,'Hard Construction Costs'!$G$40:$G$53)</f>
        <v>0</v>
      </c>
      <c r="D32" s="161">
        <f>SUMIF('Hard Construction Costs'!$H$40:$H$53,D$27,'Hard Construction Costs'!$G$40:$G$53)</f>
        <v>3919000</v>
      </c>
      <c r="E32" s="161">
        <f>SUMIF('Hard Construction Costs'!$H$40:$H$53,E$27,'Hard Construction Costs'!$G$40:$G$53)</f>
        <v>0</v>
      </c>
      <c r="F32" s="161">
        <f>SUMIF('Hard Construction Costs'!$H$40:$H$53,F$27,'Hard Construction Costs'!$G$40:$G$53)</f>
        <v>0</v>
      </c>
      <c r="G32" s="161">
        <f t="shared" si="15"/>
        <v>3919000</v>
      </c>
      <c r="I32" s="165" t="s">
        <v>78</v>
      </c>
      <c r="J32" s="161">
        <f>SUMIF('Hard Construction Costs'!$E$40:$E$53,J$27,'Hard Construction Costs'!$G$40:$G$53)</f>
        <v>650000</v>
      </c>
      <c r="K32" s="161">
        <f>SUMIF('Hard Construction Costs'!$E$40:$E$53,K$27,'Hard Construction Costs'!$G$40:$G$53)</f>
        <v>3189000</v>
      </c>
      <c r="L32" s="161">
        <f>SUMIF('Hard Construction Costs'!$E$40:$E$53,L$27,'Hard Construction Costs'!$G$40:$G$53)</f>
        <v>80000</v>
      </c>
      <c r="M32" s="161">
        <f t="shared" si="16"/>
        <v>3919000</v>
      </c>
    </row>
    <row r="33" spans="1:13" x14ac:dyDescent="0.25">
      <c r="A33" s="165" t="s">
        <v>101</v>
      </c>
      <c r="B33" s="161">
        <f>SUMIF('Hard Construction Costs'!$H$55:$H$59,B$27,'Hard Construction Costs'!$G$55:$G$59)</f>
        <v>0</v>
      </c>
      <c r="C33" s="161">
        <f>SUMIF('Hard Construction Costs'!$H$55:$H$59,C$27,'Hard Construction Costs'!$G$55:$G$59)</f>
        <v>0</v>
      </c>
      <c r="D33" s="161">
        <f>SUMIF('Hard Construction Costs'!$H$55:$H$59,D$27,'Hard Construction Costs'!$G$55:$G$59)</f>
        <v>0</v>
      </c>
      <c r="E33" s="161">
        <f>SUMIF('Hard Construction Costs'!$H$55:$H$59,E$27,'Hard Construction Costs'!$G$55:$G$59)</f>
        <v>1990000</v>
      </c>
      <c r="F33" s="161">
        <f>SUMIF('Hard Construction Costs'!$H$55:$H$59,F$27,'Hard Construction Costs'!$G$55:$G$59)</f>
        <v>0</v>
      </c>
      <c r="G33" s="161">
        <f t="shared" si="15"/>
        <v>1990000</v>
      </c>
      <c r="I33" s="165" t="s">
        <v>101</v>
      </c>
      <c r="J33" s="161">
        <f>SUMIF('Hard Construction Costs'!$E$55:$E$59,J$27,'Hard Construction Costs'!$G$55:$G$59)</f>
        <v>500000</v>
      </c>
      <c r="K33" s="161">
        <f>SUMIF('Hard Construction Costs'!$E$55:$E$59,K$27,'Hard Construction Costs'!$G$55:$G$59)</f>
        <v>1440000</v>
      </c>
      <c r="L33" s="161">
        <f>SUMIF('Hard Construction Costs'!$E$55:$E$59,L$27,'Hard Construction Costs'!$G$55:$G$59)</f>
        <v>50000</v>
      </c>
      <c r="M33" s="161">
        <f t="shared" si="16"/>
        <v>1990000</v>
      </c>
    </row>
    <row r="34" spans="1:13" x14ac:dyDescent="0.25">
      <c r="A34" s="165" t="s">
        <v>107</v>
      </c>
      <c r="B34" s="161">
        <f>SUMIF('Hard Construction Costs'!$H$61:$H$73,B$27,'Hard Construction Costs'!$G$61:$G$73)</f>
        <v>0</v>
      </c>
      <c r="C34" s="161">
        <f>SUMIF('Hard Construction Costs'!$H$61:$H$73,C$27,'Hard Construction Costs'!$G$61:$G$73)</f>
        <v>0</v>
      </c>
      <c r="D34" s="161">
        <f>SUMIF('Hard Construction Costs'!$H$61:$H$73,D$27,'Hard Construction Costs'!$G$61:$G$73)</f>
        <v>0</v>
      </c>
      <c r="E34" s="161">
        <f>SUMIF('Hard Construction Costs'!$H$61:$H$73,E$27,'Hard Construction Costs'!$G$61:$G$73)</f>
        <v>0</v>
      </c>
      <c r="F34" s="161">
        <f>SUMIF('Hard Construction Costs'!$H$61:$H$73,F$27,'Hard Construction Costs'!$G$61:$G$73)</f>
        <v>1357000</v>
      </c>
      <c r="G34" s="161">
        <f t="shared" si="15"/>
        <v>1357000</v>
      </c>
      <c r="I34" s="165" t="s">
        <v>107</v>
      </c>
      <c r="J34" s="161">
        <f>SUMIF('Hard Construction Costs'!$E$61:$E$73,J$27,'Hard Construction Costs'!$G$61:$G$73)</f>
        <v>360000</v>
      </c>
      <c r="K34" s="161">
        <f>SUMIF('Hard Construction Costs'!$E$61:$E$73,K$27,'Hard Construction Costs'!$G$61:$G$73)</f>
        <v>947000</v>
      </c>
      <c r="L34" s="161">
        <f>SUMIF('Hard Construction Costs'!$E$61:$E$73,L$27,'Hard Construction Costs'!$G$61:$G$73)</f>
        <v>50000</v>
      </c>
      <c r="M34" s="161">
        <f t="shared" si="16"/>
        <v>1357000</v>
      </c>
    </row>
    <row r="35" spans="1:13" x14ac:dyDescent="0.25">
      <c r="A35" s="165" t="s">
        <v>123</v>
      </c>
      <c r="B35" s="161">
        <f>SUMIF('Hard Construction Costs'!$H$75:$H$78,B$27,'Hard Construction Costs'!$G$75:$G$78)</f>
        <v>636000</v>
      </c>
      <c r="C35" s="161">
        <f>SUMIF('Hard Construction Costs'!$H$75:$H$78,C$27,'Hard Construction Costs'!$G$75:$G$78)</f>
        <v>0</v>
      </c>
      <c r="D35" s="161">
        <f>SUMIF('Hard Construction Costs'!$H$75:$H$78,D$27,'Hard Construction Costs'!$G$75:$G$78)</f>
        <v>0</v>
      </c>
      <c r="E35" s="161">
        <f>SUMIF('Hard Construction Costs'!$H$75:$H$78,E$27,'Hard Construction Costs'!$G$75:$G$78)</f>
        <v>0</v>
      </c>
      <c r="F35" s="161">
        <f>SUMIF('Hard Construction Costs'!$H$75:$H$78,F$27,'Hard Construction Costs'!$G$75:$G$78)</f>
        <v>0</v>
      </c>
      <c r="G35" s="161">
        <f t="shared" si="15"/>
        <v>636000</v>
      </c>
      <c r="I35" s="165" t="s">
        <v>123</v>
      </c>
      <c r="J35" s="161">
        <f>SUMIF('Hard Construction Costs'!$E$75:$E$78,J$27,'Hard Construction Costs'!$G$75:$G$78)</f>
        <v>250000</v>
      </c>
      <c r="K35" s="161">
        <f>SUMIF('Hard Construction Costs'!$E$75:$E$78,K$27,'Hard Construction Costs'!$G$75:$G$78)</f>
        <v>386000</v>
      </c>
      <c r="L35" s="161">
        <f>SUMIF('Hard Construction Costs'!$E$75:$E$78,L$27,'Hard Construction Costs'!$G$75:$G$78)</f>
        <v>0</v>
      </c>
      <c r="M35" s="161">
        <f t="shared" si="16"/>
        <v>636000</v>
      </c>
    </row>
    <row r="36" spans="1:13" x14ac:dyDescent="0.25">
      <c r="A36" s="156" t="s">
        <v>13</v>
      </c>
      <c r="B36" s="170">
        <f t="shared" ref="B36:G36" si="17">SUM(B28:B35)</f>
        <v>4447500</v>
      </c>
      <c r="C36" s="170">
        <f t="shared" si="17"/>
        <v>3250000</v>
      </c>
      <c r="D36" s="170">
        <f t="shared" si="17"/>
        <v>3919000</v>
      </c>
      <c r="E36" s="170">
        <f t="shared" si="17"/>
        <v>1990000</v>
      </c>
      <c r="F36" s="170">
        <f t="shared" si="17"/>
        <v>1357000</v>
      </c>
      <c r="G36" s="170">
        <f t="shared" si="17"/>
        <v>14963500</v>
      </c>
      <c r="I36" s="156" t="s">
        <v>13</v>
      </c>
      <c r="J36" s="170">
        <f>SUM(J28:J35)</f>
        <v>2660000</v>
      </c>
      <c r="K36" s="170">
        <f>SUM(K28:K35)</f>
        <v>12023500</v>
      </c>
      <c r="L36" s="170">
        <f>SUM(L28:L35)</f>
        <v>280000</v>
      </c>
      <c r="M36" s="170">
        <f>SUM(M28:M35)</f>
        <v>14963500</v>
      </c>
    </row>
    <row r="37" spans="1:13" x14ac:dyDescent="0.25">
      <c r="B37" s="150"/>
      <c r="C37" s="158"/>
      <c r="D37" s="150"/>
      <c r="E37" s="150"/>
      <c r="F37" s="150"/>
      <c r="G37" s="150"/>
      <c r="J37" s="150"/>
      <c r="K37" s="150"/>
      <c r="L37" s="150"/>
      <c r="M37" s="150"/>
    </row>
    <row r="38" spans="1:13" x14ac:dyDescent="0.25">
      <c r="A38" s="156" t="s">
        <v>195</v>
      </c>
      <c r="B38" s="157" t="s">
        <v>198</v>
      </c>
      <c r="C38" s="157" t="s">
        <v>141</v>
      </c>
      <c r="D38" s="157" t="s">
        <v>197</v>
      </c>
      <c r="E38" s="157" t="s">
        <v>143</v>
      </c>
      <c r="F38" s="157" t="s">
        <v>144</v>
      </c>
      <c r="G38" s="157" t="s">
        <v>13</v>
      </c>
      <c r="I38" s="156" t="s">
        <v>195</v>
      </c>
      <c r="J38" s="156" t="s">
        <v>106</v>
      </c>
      <c r="K38" s="156" t="s">
        <v>175</v>
      </c>
      <c r="L38" s="156" t="s">
        <v>55</v>
      </c>
      <c r="M38" s="156" t="s">
        <v>13</v>
      </c>
    </row>
    <row r="39" spans="1:13" x14ac:dyDescent="0.25">
      <c r="A39" s="165" t="s">
        <v>36</v>
      </c>
      <c r="B39" s="167">
        <f>B28/'Hard Construction Costs'!$J$1</f>
        <v>68.711206797828723</v>
      </c>
      <c r="C39" s="167">
        <f>C28/'Hard Construction Costs'!$J$1</f>
        <v>0</v>
      </c>
      <c r="D39" s="167">
        <f>D28/'Hard Construction Costs'!$J$1</f>
        <v>0</v>
      </c>
      <c r="E39" s="167">
        <f>E28/'Hard Construction Costs'!$J$1</f>
        <v>0</v>
      </c>
      <c r="F39" s="167">
        <f>F28/'Hard Construction Costs'!$J$1</f>
        <v>0</v>
      </c>
      <c r="G39" s="167">
        <f>G28/'Hard Construction Costs'!$J$1</f>
        <v>68.711206797828723</v>
      </c>
      <c r="I39" s="165" t="s">
        <v>36</v>
      </c>
      <c r="J39" s="167">
        <f>J28/'Hard Construction Costs'!$J$1</f>
        <v>68.711206797828723</v>
      </c>
      <c r="K39" s="167">
        <f>K28/'Hard Construction Costs'!$J$1</f>
        <v>0</v>
      </c>
      <c r="L39" s="167">
        <f>L28/'Hard Construction Costs'!$J$1</f>
        <v>0</v>
      </c>
      <c r="M39" s="167">
        <f t="shared" ref="M39:M46" si="18">SUM(J39:L39)</f>
        <v>68.711206797828723</v>
      </c>
    </row>
    <row r="40" spans="1:13" x14ac:dyDescent="0.25">
      <c r="A40" s="165" t="s">
        <v>41</v>
      </c>
      <c r="B40" s="167">
        <f>B29/'Hard Construction Costs'!$J$1</f>
        <v>940.88545841826794</v>
      </c>
      <c r="C40" s="167">
        <f>C29/'Hard Construction Costs'!$J$1</f>
        <v>0</v>
      </c>
      <c r="D40" s="167">
        <f>D29/'Hard Construction Costs'!$J$1</f>
        <v>0</v>
      </c>
      <c r="E40" s="167">
        <f>E29/'Hard Construction Costs'!$J$1</f>
        <v>0</v>
      </c>
      <c r="F40" s="167">
        <f>F29/'Hard Construction Costs'!$J$1</f>
        <v>0</v>
      </c>
      <c r="G40" s="167">
        <f>G29/'Hard Construction Costs'!$J$1</f>
        <v>940.88545841826794</v>
      </c>
      <c r="I40" s="165" t="s">
        <v>41</v>
      </c>
      <c r="J40" s="167">
        <f>J29/'Hard Construction Costs'!$J$1</f>
        <v>114.5186779963812</v>
      </c>
      <c r="K40" s="167">
        <f>K29/'Hard Construction Costs'!$J$1</f>
        <v>803.46304482261053</v>
      </c>
      <c r="L40" s="167">
        <f>L29/'Hard Construction Costs'!$J$1</f>
        <v>22.903735599276239</v>
      </c>
      <c r="M40" s="167">
        <f t="shared" si="18"/>
        <v>940.88545841826806</v>
      </c>
    </row>
    <row r="41" spans="1:13" x14ac:dyDescent="0.25">
      <c r="A41" s="165" t="s">
        <v>56</v>
      </c>
      <c r="B41" s="167">
        <f>B30/'Hard Construction Costs'!$J$1</f>
        <v>736.35509951673112</v>
      </c>
      <c r="C41" s="167">
        <f>C30/'Hard Construction Costs'!$J$1</f>
        <v>1488.7428139529557</v>
      </c>
      <c r="D41" s="167">
        <f>D30/'Hard Construction Costs'!$J$1</f>
        <v>0</v>
      </c>
      <c r="E41" s="167">
        <f>E30/'Hard Construction Costs'!$J$1</f>
        <v>0</v>
      </c>
      <c r="F41" s="167">
        <f>F30/'Hard Construction Costs'!$J$1</f>
        <v>0</v>
      </c>
      <c r="G41" s="167">
        <f>G30/'Hard Construction Costs'!$J$1</f>
        <v>2225.0979134696868</v>
      </c>
      <c r="I41" s="165" t="s">
        <v>56</v>
      </c>
      <c r="J41" s="167">
        <f>J30/'Hard Construction Costs'!$J$1</f>
        <v>229.0373559927624</v>
      </c>
      <c r="K41" s="167">
        <f>K30/'Hard Construction Costs'!$J$1</f>
        <v>1973.1568218776481</v>
      </c>
      <c r="L41" s="167">
        <f>L30/'Hard Construction Costs'!$J$1</f>
        <v>22.903735599276239</v>
      </c>
      <c r="M41" s="167">
        <f t="shared" si="18"/>
        <v>2225.0979134696868</v>
      </c>
    </row>
    <row r="42" spans="1:13" x14ac:dyDescent="0.25">
      <c r="A42" s="165" t="s">
        <v>77</v>
      </c>
      <c r="B42" s="167">
        <f>B31/'Hard Construction Costs'!$J$1</f>
        <v>0</v>
      </c>
      <c r="C42" s="167">
        <f>C31/'Hard Construction Costs'!$J$1</f>
        <v>0</v>
      </c>
      <c r="D42" s="167">
        <f>D31/'Hard Construction Costs'!$J$1</f>
        <v>0</v>
      </c>
      <c r="E42" s="167">
        <f>E31/'Hard Construction Costs'!$J$1</f>
        <v>0</v>
      </c>
      <c r="F42" s="167">
        <f>F31/'Hard Construction Costs'!$J$1</f>
        <v>0</v>
      </c>
      <c r="G42" s="167">
        <f>G31/'Hard Construction Costs'!$J$1</f>
        <v>0</v>
      </c>
      <c r="I42" s="165" t="s">
        <v>77</v>
      </c>
      <c r="J42" s="167">
        <f>J31/'Hard Construction Costs'!$J$1</f>
        <v>0</v>
      </c>
      <c r="K42" s="167">
        <f>K31/'Hard Construction Costs'!$J$1</f>
        <v>0</v>
      </c>
      <c r="L42" s="167">
        <f>L31/'Hard Construction Costs'!$J$1</f>
        <v>0</v>
      </c>
      <c r="M42" s="167">
        <f t="shared" si="18"/>
        <v>0</v>
      </c>
    </row>
    <row r="43" spans="1:13" x14ac:dyDescent="0.25">
      <c r="A43" s="165" t="s">
        <v>78</v>
      </c>
      <c r="B43" s="167">
        <f>B32/'Hard Construction Costs'!$J$1</f>
        <v>0</v>
      </c>
      <c r="C43" s="167">
        <f>C32/'Hard Construction Costs'!$J$1</f>
        <v>0</v>
      </c>
      <c r="D43" s="167">
        <f>D32/'Hard Construction Costs'!$J$1</f>
        <v>1795.1947962712718</v>
      </c>
      <c r="E43" s="167">
        <f>E32/'Hard Construction Costs'!$J$1</f>
        <v>0</v>
      </c>
      <c r="F43" s="167">
        <f>F32/'Hard Construction Costs'!$J$1</f>
        <v>0</v>
      </c>
      <c r="G43" s="167">
        <f>G32/'Hard Construction Costs'!$J$1</f>
        <v>1795.1947962712718</v>
      </c>
      <c r="I43" s="165" t="s">
        <v>78</v>
      </c>
      <c r="J43" s="167">
        <f>J32/'Hard Construction Costs'!$J$1</f>
        <v>297.74856279059111</v>
      </c>
      <c r="K43" s="167">
        <f>K32/'Hard Construction Costs'!$J$1</f>
        <v>1460.8002565218385</v>
      </c>
      <c r="L43" s="167">
        <f>L32/'Hard Construction Costs'!$J$1</f>
        <v>36.645976958841985</v>
      </c>
      <c r="M43" s="167">
        <f t="shared" si="18"/>
        <v>1795.1947962712718</v>
      </c>
    </row>
    <row r="44" spans="1:13" x14ac:dyDescent="0.25">
      <c r="A44" s="165" t="s">
        <v>101</v>
      </c>
      <c r="B44" s="167">
        <f>B33/'Hard Construction Costs'!$J$1</f>
        <v>0</v>
      </c>
      <c r="C44" s="167">
        <f>C33/'Hard Construction Costs'!$J$1</f>
        <v>0</v>
      </c>
      <c r="D44" s="167">
        <f>D33/'Hard Construction Costs'!$J$1</f>
        <v>0</v>
      </c>
      <c r="E44" s="167">
        <f>E33/'Hard Construction Costs'!$J$1</f>
        <v>911.56867685119437</v>
      </c>
      <c r="F44" s="167">
        <f>F33/'Hard Construction Costs'!$J$1</f>
        <v>0</v>
      </c>
      <c r="G44" s="167">
        <f>G33/'Hard Construction Costs'!$J$1</f>
        <v>911.56867685119437</v>
      </c>
      <c r="I44" s="165" t="s">
        <v>101</v>
      </c>
      <c r="J44" s="167">
        <f>J33/'Hard Construction Costs'!$J$1</f>
        <v>229.0373559927624</v>
      </c>
      <c r="K44" s="167">
        <f>K33/'Hard Construction Costs'!$J$1</f>
        <v>659.62758525915569</v>
      </c>
      <c r="L44" s="167">
        <f>L33/'Hard Construction Costs'!$J$1</f>
        <v>22.903735599276239</v>
      </c>
      <c r="M44" s="167">
        <f t="shared" si="18"/>
        <v>911.56867685119437</v>
      </c>
    </row>
    <row r="45" spans="1:13" x14ac:dyDescent="0.25">
      <c r="A45" s="165" t="s">
        <v>107</v>
      </c>
      <c r="B45" s="167">
        <f>B34/'Hard Construction Costs'!$J$1</f>
        <v>0</v>
      </c>
      <c r="C45" s="167">
        <f>C34/'Hard Construction Costs'!$J$1</f>
        <v>0</v>
      </c>
      <c r="D45" s="167">
        <f>D34/'Hard Construction Costs'!$J$1</f>
        <v>0</v>
      </c>
      <c r="E45" s="167">
        <f>E34/'Hard Construction Costs'!$J$1</f>
        <v>0</v>
      </c>
      <c r="F45" s="167">
        <f>F34/'Hard Construction Costs'!$J$1</f>
        <v>621.6073841643572</v>
      </c>
      <c r="G45" s="167">
        <f>G34/'Hard Construction Costs'!$J$1</f>
        <v>621.6073841643572</v>
      </c>
      <c r="I45" s="165" t="s">
        <v>107</v>
      </c>
      <c r="J45" s="167">
        <f>J34/'Hard Construction Costs'!$J$1</f>
        <v>164.90689631478892</v>
      </c>
      <c r="K45" s="167">
        <f>K34/'Hard Construction Costs'!$J$1</f>
        <v>433.796752250292</v>
      </c>
      <c r="L45" s="167">
        <f>L34/'Hard Construction Costs'!$J$1</f>
        <v>22.903735599276239</v>
      </c>
      <c r="M45" s="167">
        <f t="shared" si="18"/>
        <v>621.6073841643572</v>
      </c>
    </row>
    <row r="46" spans="1:13" x14ac:dyDescent="0.25">
      <c r="A46" s="165" t="s">
        <v>123</v>
      </c>
      <c r="B46" s="167">
        <f>B35/'Hard Construction Costs'!$J$1</f>
        <v>291.33551682279375</v>
      </c>
      <c r="C46" s="167">
        <f>C35/'Hard Construction Costs'!$J$1</f>
        <v>0</v>
      </c>
      <c r="D46" s="167">
        <f>D35/'Hard Construction Costs'!$J$1</f>
        <v>0</v>
      </c>
      <c r="E46" s="167">
        <f>E35/'Hard Construction Costs'!$J$1</f>
        <v>0</v>
      </c>
      <c r="F46" s="167">
        <f>F35/'Hard Construction Costs'!$J$1</f>
        <v>0</v>
      </c>
      <c r="G46" s="167">
        <f>G35/'Hard Construction Costs'!$J$1</f>
        <v>291.33551682279375</v>
      </c>
      <c r="I46" s="165" t="s">
        <v>123</v>
      </c>
      <c r="J46" s="167">
        <f>J35/'Hard Construction Costs'!$J$1</f>
        <v>114.5186779963812</v>
      </c>
      <c r="K46" s="167">
        <f>K35/'Hard Construction Costs'!$J$1</f>
        <v>176.81683882641258</v>
      </c>
      <c r="L46" s="167">
        <f>L35/'Hard Construction Costs'!$J$1</f>
        <v>0</v>
      </c>
      <c r="M46" s="167">
        <f t="shared" si="18"/>
        <v>291.33551682279381</v>
      </c>
    </row>
    <row r="47" spans="1:13" x14ac:dyDescent="0.25">
      <c r="A47" s="156" t="s">
        <v>13</v>
      </c>
      <c r="B47" s="169">
        <f t="shared" ref="B47:G47" si="19">SUM(B39:B46)</f>
        <v>2037.2872815556216</v>
      </c>
      <c r="C47" s="169">
        <f t="shared" si="19"/>
        <v>1488.7428139529557</v>
      </c>
      <c r="D47" s="169">
        <f t="shared" si="19"/>
        <v>1795.1947962712718</v>
      </c>
      <c r="E47" s="169">
        <f t="shared" si="19"/>
        <v>911.56867685119437</v>
      </c>
      <c r="F47" s="169">
        <f t="shared" si="19"/>
        <v>621.6073841643572</v>
      </c>
      <c r="G47" s="169">
        <f t="shared" si="19"/>
        <v>6854.4009527954004</v>
      </c>
      <c r="I47" s="156" t="s">
        <v>13</v>
      </c>
      <c r="J47" s="169">
        <f>SUM(J39:J46)</f>
        <v>1218.4787338814961</v>
      </c>
      <c r="K47" s="169">
        <f>SUM(K39:K46)</f>
        <v>5507.6612995579571</v>
      </c>
      <c r="L47" s="169">
        <f>SUM(L39:L46)</f>
        <v>128.26091935594695</v>
      </c>
      <c r="M47" s="169">
        <f>SUM(M39:M46)</f>
        <v>6854.4009527954004</v>
      </c>
    </row>
    <row r="48" spans="1:13" x14ac:dyDescent="0.25">
      <c r="B48" s="150"/>
      <c r="C48" s="150"/>
      <c r="D48" s="150"/>
      <c r="E48" s="150"/>
      <c r="F48" s="150"/>
      <c r="G48" s="150"/>
      <c r="J48" s="150"/>
      <c r="K48" s="150"/>
      <c r="L48" s="150"/>
      <c r="M48" s="150"/>
    </row>
    <row r="49" spans="2:13" x14ac:dyDescent="0.25">
      <c r="B49" s="171">
        <f t="shared" ref="B49:G49" si="20">B47/$G$47</f>
        <v>0.29722324322518129</v>
      </c>
      <c r="C49" s="171">
        <f t="shared" si="20"/>
        <v>0.21719517492565243</v>
      </c>
      <c r="D49" s="171">
        <f t="shared" si="20"/>
        <v>0.26190396631804058</v>
      </c>
      <c r="E49" s="171">
        <f t="shared" si="20"/>
        <v>0.1329902763390918</v>
      </c>
      <c r="F49" s="171">
        <f t="shared" si="20"/>
        <v>9.068733919203395E-2</v>
      </c>
      <c r="G49" s="171">
        <f t="shared" si="20"/>
        <v>1</v>
      </c>
      <c r="J49" s="171">
        <f>J47/$M$47</f>
        <v>0.17776589701607245</v>
      </c>
      <c r="K49" s="171">
        <f>K47/$M$47</f>
        <v>0.8035219032980252</v>
      </c>
      <c r="L49" s="171">
        <f>L47/$M$47</f>
        <v>1.8712199685902365E-2</v>
      </c>
      <c r="M49" s="171">
        <f>M47/$M$47</f>
        <v>1</v>
      </c>
    </row>
  </sheetData>
  <mergeCells count="2">
    <mergeCell ref="A1:F1"/>
    <mergeCell ref="H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B11" sqref="B11"/>
    </sheetView>
  </sheetViews>
  <sheetFormatPr defaultRowHeight="15" x14ac:dyDescent="0.25"/>
  <cols>
    <col min="1" max="1" width="26.7109375" customWidth="1"/>
    <col min="2" max="2" width="19.5703125" customWidth="1"/>
    <col min="3" max="3" width="10.7109375" customWidth="1"/>
  </cols>
  <sheetData>
    <row r="2" spans="1:3" x14ac:dyDescent="0.25">
      <c r="A2" s="19" t="s">
        <v>1</v>
      </c>
      <c r="B2" s="9" t="s">
        <v>207</v>
      </c>
      <c r="C2" s="22" t="s">
        <v>6</v>
      </c>
    </row>
    <row r="3" spans="1:3" x14ac:dyDescent="0.25">
      <c r="A3" s="29" t="s">
        <v>7</v>
      </c>
      <c r="B3" s="179">
        <f>Overview!C20</f>
        <v>31124080</v>
      </c>
      <c r="C3" s="23">
        <f>B3/Overview!$C$6</f>
        <v>14257.480531378837</v>
      </c>
    </row>
    <row r="4" spans="1:3" x14ac:dyDescent="0.25">
      <c r="A4" s="20" t="s">
        <v>8</v>
      </c>
      <c r="B4" s="18">
        <f>1-Overview!B21</f>
        <v>0.8</v>
      </c>
      <c r="C4" s="24">
        <f>B4</f>
        <v>0.8</v>
      </c>
    </row>
    <row r="5" spans="1:3" x14ac:dyDescent="0.25">
      <c r="A5" s="20" t="s">
        <v>9</v>
      </c>
      <c r="B5" s="18">
        <v>0.15</v>
      </c>
      <c r="C5" s="24">
        <v>0.15</v>
      </c>
    </row>
    <row r="6" spans="1:3" x14ac:dyDescent="0.25">
      <c r="A6" s="21" t="s">
        <v>10</v>
      </c>
      <c r="B6" s="25">
        <v>60</v>
      </c>
      <c r="C6" s="26">
        <f>B6</f>
        <v>60</v>
      </c>
    </row>
    <row r="7" spans="1:3" x14ac:dyDescent="0.25">
      <c r="A7" s="27" t="s">
        <v>11</v>
      </c>
      <c r="B7" s="196">
        <f>-PMT(B5/12,B6,B3*B4)</f>
        <v>592351.74976178887</v>
      </c>
      <c r="C7" s="28">
        <f>B7/Overview!$C$6</f>
        <v>271.3475720392986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workbookViewId="0">
      <pane ySplit="4" topLeftCell="A76" activePane="bottomLeft" state="frozen"/>
      <selection pane="bottomLeft" activeCell="D97" sqref="D97"/>
    </sheetView>
  </sheetViews>
  <sheetFormatPr defaultColWidth="10.140625" defaultRowHeight="15.75" x14ac:dyDescent="0.25"/>
  <cols>
    <col min="1" max="1" width="34.85546875" style="42" bestFit="1" customWidth="1"/>
    <col min="2" max="4" width="20" style="43" customWidth="1"/>
    <col min="5" max="5" width="13.28515625" style="43" bestFit="1" customWidth="1"/>
    <col min="6" max="6" width="19" style="101" bestFit="1" customWidth="1"/>
    <col min="7" max="7" width="14.28515625" style="43" customWidth="1"/>
    <col min="8" max="8" width="23.5703125" style="44" customWidth="1"/>
    <col min="9" max="9" width="21.140625" style="44" customWidth="1"/>
    <col min="10" max="10" width="33.85546875" style="89" bestFit="1" customWidth="1"/>
    <col min="11" max="11" width="14.28515625" style="89" bestFit="1" customWidth="1"/>
    <col min="12" max="12" width="10.42578125" style="89" bestFit="1" customWidth="1"/>
    <col min="13" max="16384" width="10.140625" style="89"/>
  </cols>
  <sheetData>
    <row r="1" spans="1:12" s="45" customFormat="1" x14ac:dyDescent="0.25">
      <c r="A1" s="42"/>
      <c r="B1" s="43"/>
      <c r="C1" s="43"/>
      <c r="D1" s="43"/>
      <c r="E1" s="43"/>
      <c r="F1" s="101">
        <v>2000</v>
      </c>
      <c r="G1" s="43"/>
      <c r="H1" s="44"/>
      <c r="I1" s="44"/>
    </row>
    <row r="2" spans="1:12" s="45" customFormat="1" ht="25.5" x14ac:dyDescent="0.35">
      <c r="A2" s="190" t="s">
        <v>27</v>
      </c>
      <c r="B2" s="190"/>
      <c r="C2" s="190"/>
      <c r="D2" s="190"/>
      <c r="E2" s="190"/>
      <c r="F2" s="190"/>
      <c r="G2" s="99"/>
      <c r="H2" s="46"/>
      <c r="I2" s="46"/>
      <c r="J2" s="47"/>
      <c r="K2" s="47"/>
      <c r="L2" s="47"/>
    </row>
    <row r="3" spans="1:12" s="45" customFormat="1" x14ac:dyDescent="0.25">
      <c r="A3" s="48"/>
      <c r="B3" s="49"/>
      <c r="C3" s="49"/>
      <c r="D3" s="49"/>
      <c r="E3" s="49"/>
      <c r="F3" s="102"/>
      <c r="G3" s="49"/>
      <c r="H3" s="50"/>
      <c r="I3" s="50"/>
      <c r="J3" s="48"/>
      <c r="K3" s="48"/>
      <c r="L3" s="48"/>
    </row>
    <row r="4" spans="1:12" s="45" customFormat="1" x14ac:dyDescent="0.25">
      <c r="A4" s="51" t="s">
        <v>28</v>
      </c>
      <c r="B4" s="52" t="s">
        <v>29</v>
      </c>
      <c r="C4" s="52" t="s">
        <v>30</v>
      </c>
      <c r="D4" s="52" t="s">
        <v>31</v>
      </c>
      <c r="E4" s="52" t="s">
        <v>32</v>
      </c>
      <c r="F4" s="103" t="s">
        <v>33</v>
      </c>
      <c r="G4" s="52" t="s">
        <v>127</v>
      </c>
      <c r="H4" s="53" t="s">
        <v>34</v>
      </c>
      <c r="I4" s="53" t="s">
        <v>35</v>
      </c>
      <c r="J4" s="48"/>
      <c r="K4" s="48"/>
      <c r="L4" s="51"/>
    </row>
    <row r="5" spans="1:12" s="45" customFormat="1" x14ac:dyDescent="0.25">
      <c r="A5" s="51"/>
      <c r="B5" s="52"/>
      <c r="C5" s="52"/>
      <c r="D5" s="52"/>
      <c r="E5" s="52"/>
      <c r="F5" s="103"/>
      <c r="G5" s="52"/>
      <c r="H5" s="54"/>
      <c r="I5" s="54"/>
      <c r="J5" s="48"/>
      <c r="K5" s="48"/>
      <c r="L5" s="51"/>
    </row>
    <row r="6" spans="1:12" s="45" customFormat="1" ht="19.5" x14ac:dyDescent="0.35">
      <c r="A6" s="55" t="s">
        <v>36</v>
      </c>
      <c r="B6" s="52"/>
      <c r="C6" s="52"/>
      <c r="D6" s="52"/>
      <c r="E6" s="52"/>
      <c r="F6" s="103"/>
      <c r="G6" s="52"/>
      <c r="H6" s="54"/>
      <c r="I6" s="54"/>
      <c r="J6" s="48"/>
      <c r="K6" s="48"/>
      <c r="L6" s="51"/>
    </row>
    <row r="7" spans="1:12" s="45" customFormat="1" x14ac:dyDescent="0.25">
      <c r="A7" s="56" t="s">
        <v>37</v>
      </c>
      <c r="B7" s="43">
        <v>0</v>
      </c>
      <c r="C7" s="43">
        <v>0</v>
      </c>
      <c r="D7" s="43">
        <v>0</v>
      </c>
      <c r="E7" s="43">
        <v>0</v>
      </c>
      <c r="F7" s="101"/>
      <c r="G7" s="43"/>
      <c r="H7" s="44"/>
      <c r="I7" s="44"/>
    </row>
    <row r="8" spans="1:12" s="45" customFormat="1" x14ac:dyDescent="0.25">
      <c r="A8" s="57" t="s">
        <v>38</v>
      </c>
      <c r="B8" s="58" t="s">
        <v>39</v>
      </c>
      <c r="C8" s="58">
        <v>5000</v>
      </c>
      <c r="D8" s="58">
        <v>0</v>
      </c>
      <c r="E8" s="58">
        <v>50000</v>
      </c>
      <c r="F8" s="104"/>
      <c r="G8" s="58"/>
      <c r="H8" s="44"/>
      <c r="I8" s="44"/>
      <c r="J8" s="59"/>
      <c r="K8" s="60"/>
      <c r="L8" s="60"/>
    </row>
    <row r="9" spans="1:12" s="45" customFormat="1" x14ac:dyDescent="0.25">
      <c r="A9" s="57" t="s">
        <v>40</v>
      </c>
      <c r="B9" s="58" t="s">
        <v>39</v>
      </c>
      <c r="C9" s="58">
        <v>10000</v>
      </c>
      <c r="D9" s="58">
        <v>0</v>
      </c>
      <c r="E9" s="58">
        <v>100000</v>
      </c>
      <c r="F9" s="104"/>
      <c r="G9" s="58"/>
      <c r="H9" s="44"/>
      <c r="I9" s="44"/>
      <c r="J9" s="59"/>
      <c r="K9" s="60"/>
      <c r="L9" s="60"/>
    </row>
    <row r="10" spans="1:12" s="45" customFormat="1" x14ac:dyDescent="0.25">
      <c r="A10" s="61" t="s">
        <v>13</v>
      </c>
      <c r="B10" s="62"/>
      <c r="C10" s="62"/>
      <c r="D10" s="62">
        <f>SUM(D7:D9)</f>
        <v>0</v>
      </c>
      <c r="E10" s="62">
        <f>SUM(E7:E9)</f>
        <v>150000</v>
      </c>
      <c r="F10" s="109">
        <f>E10+D10</f>
        <v>150000</v>
      </c>
      <c r="G10" s="100">
        <f>F10/$F$1</f>
        <v>75</v>
      </c>
      <c r="H10" s="63">
        <v>55000</v>
      </c>
      <c r="I10" s="64">
        <f>F10-H10</f>
        <v>95000</v>
      </c>
      <c r="J10" s="65"/>
      <c r="K10" s="66"/>
      <c r="L10" s="67"/>
    </row>
    <row r="11" spans="1:12" s="45" customFormat="1" x14ac:dyDescent="0.25">
      <c r="A11" s="57"/>
      <c r="B11" s="58"/>
      <c r="C11" s="58"/>
      <c r="D11" s="58"/>
      <c r="E11" s="58"/>
      <c r="F11" s="104"/>
      <c r="G11" s="58"/>
      <c r="H11" s="44"/>
      <c r="I11" s="44"/>
      <c r="J11" s="59"/>
      <c r="K11" s="66"/>
      <c r="L11" s="60"/>
    </row>
    <row r="12" spans="1:12" s="45" customFormat="1" ht="19.5" x14ac:dyDescent="0.35">
      <c r="A12" s="68" t="s">
        <v>41</v>
      </c>
      <c r="B12" s="189"/>
      <c r="C12" s="189"/>
      <c r="D12" s="189"/>
      <c r="E12" s="69"/>
      <c r="F12" s="105"/>
      <c r="G12" s="70"/>
      <c r="H12" s="70"/>
      <c r="I12" s="70"/>
      <c r="J12" s="70"/>
      <c r="K12" s="71"/>
      <c r="L12" s="60"/>
    </row>
    <row r="13" spans="1:12" s="45" customFormat="1" x14ac:dyDescent="0.25">
      <c r="A13" s="57" t="s">
        <v>42</v>
      </c>
      <c r="B13" s="58" t="s">
        <v>39</v>
      </c>
      <c r="C13" s="58">
        <v>25000</v>
      </c>
      <c r="D13" s="58">
        <v>0</v>
      </c>
      <c r="E13" s="58">
        <v>250000</v>
      </c>
      <c r="F13" s="58">
        <v>250000</v>
      </c>
      <c r="G13" s="100">
        <f>F13/$F$1</f>
        <v>125</v>
      </c>
      <c r="H13" s="44"/>
      <c r="I13" s="44"/>
      <c r="J13" s="59"/>
      <c r="K13" s="60"/>
      <c r="L13" s="60"/>
    </row>
    <row r="14" spans="1:12" s="45" customFormat="1" x14ac:dyDescent="0.25">
      <c r="A14" s="57" t="s">
        <v>43</v>
      </c>
      <c r="B14" s="58" t="s">
        <v>44</v>
      </c>
      <c r="C14" s="58">
        <v>200000</v>
      </c>
      <c r="D14" s="58">
        <v>200000</v>
      </c>
      <c r="E14" s="58">
        <v>0</v>
      </c>
      <c r="F14" s="104"/>
      <c r="G14" s="58"/>
      <c r="H14" s="44"/>
      <c r="I14" s="44"/>
      <c r="J14" s="60"/>
      <c r="K14" s="60"/>
      <c r="L14" s="60"/>
    </row>
    <row r="15" spans="1:12" s="45" customFormat="1" x14ac:dyDescent="0.25">
      <c r="A15" s="57" t="s">
        <v>45</v>
      </c>
      <c r="B15" s="58" t="s">
        <v>160</v>
      </c>
      <c r="C15" s="58">
        <v>100000</v>
      </c>
      <c r="D15" s="58">
        <v>100000</v>
      </c>
      <c r="E15" s="58">
        <v>0</v>
      </c>
      <c r="F15" s="104"/>
      <c r="G15" s="58"/>
      <c r="H15" s="44"/>
      <c r="I15" s="44"/>
      <c r="J15" s="60"/>
      <c r="K15" s="60"/>
      <c r="L15" s="60"/>
    </row>
    <row r="16" spans="1:12" s="45" customFormat="1" x14ac:dyDescent="0.25">
      <c r="A16" s="57" t="s">
        <v>47</v>
      </c>
      <c r="B16" s="58" t="s">
        <v>161</v>
      </c>
      <c r="C16" s="58">
        <v>90000</v>
      </c>
      <c r="D16" s="58">
        <v>540000</v>
      </c>
      <c r="E16" s="58">
        <v>0</v>
      </c>
      <c r="F16" s="104"/>
      <c r="G16" s="58"/>
      <c r="H16" s="44"/>
      <c r="I16" s="44"/>
      <c r="J16" s="60"/>
      <c r="K16" s="60"/>
      <c r="L16" s="60"/>
    </row>
    <row r="17" spans="1:12" s="45" customFormat="1" x14ac:dyDescent="0.25">
      <c r="A17" s="57" t="s">
        <v>48</v>
      </c>
      <c r="B17" s="58" t="s">
        <v>162</v>
      </c>
      <c r="C17" s="58">
        <v>16000</v>
      </c>
      <c r="D17" s="58">
        <v>320000</v>
      </c>
      <c r="E17" s="58">
        <v>0</v>
      </c>
      <c r="F17" s="104"/>
      <c r="G17" s="58"/>
      <c r="H17" s="44"/>
      <c r="I17" s="44"/>
      <c r="J17" s="60"/>
      <c r="K17" s="60"/>
      <c r="L17" s="60"/>
    </row>
    <row r="18" spans="1:12" s="45" customFormat="1" x14ac:dyDescent="0.25">
      <c r="A18" s="57" t="s">
        <v>49</v>
      </c>
      <c r="B18" s="58" t="s">
        <v>50</v>
      </c>
      <c r="C18" s="58">
        <v>16500</v>
      </c>
      <c r="D18" s="58">
        <v>165000</v>
      </c>
      <c r="E18" s="58">
        <v>0</v>
      </c>
      <c r="F18" s="104"/>
      <c r="G18" s="58"/>
      <c r="H18" s="44"/>
      <c r="I18" s="44"/>
      <c r="J18" s="60"/>
      <c r="K18" s="60"/>
      <c r="L18" s="60"/>
    </row>
    <row r="19" spans="1:12" s="45" customFormat="1" x14ac:dyDescent="0.25">
      <c r="A19" s="57" t="s">
        <v>51</v>
      </c>
      <c r="B19" s="58" t="s">
        <v>163</v>
      </c>
      <c r="C19" s="58">
        <v>80000</v>
      </c>
      <c r="D19" s="58">
        <v>320000</v>
      </c>
      <c r="E19" s="58">
        <v>0</v>
      </c>
      <c r="F19" s="104"/>
      <c r="G19" s="58"/>
      <c r="H19" s="44"/>
      <c r="I19" s="44"/>
      <c r="J19" s="60"/>
      <c r="K19" s="60"/>
      <c r="L19" s="60"/>
    </row>
    <row r="20" spans="1:12" s="45" customFormat="1" x14ac:dyDescent="0.25">
      <c r="A20" s="57" t="s">
        <v>53</v>
      </c>
      <c r="B20" s="58" t="s">
        <v>164</v>
      </c>
      <c r="C20" s="58">
        <v>3000</v>
      </c>
      <c r="D20" s="58">
        <v>9000</v>
      </c>
      <c r="E20" s="58">
        <v>0</v>
      </c>
      <c r="F20" s="104"/>
      <c r="G20" s="58"/>
      <c r="H20" s="44"/>
      <c r="I20" s="44"/>
      <c r="J20" s="60"/>
      <c r="K20" s="60"/>
      <c r="L20" s="60"/>
    </row>
    <row r="21" spans="1:12" s="45" customFormat="1" x14ac:dyDescent="0.25">
      <c r="A21" s="57" t="s">
        <v>55</v>
      </c>
      <c r="B21" s="58"/>
      <c r="C21" s="58"/>
      <c r="D21" s="58">
        <v>0</v>
      </c>
      <c r="E21" s="58">
        <v>50000</v>
      </c>
      <c r="F21" s="104"/>
      <c r="G21" s="58"/>
      <c r="H21" s="44"/>
      <c r="I21" s="44"/>
      <c r="J21" s="60"/>
      <c r="K21" s="60"/>
      <c r="L21" s="60"/>
    </row>
    <row r="22" spans="1:12" s="45" customFormat="1" x14ac:dyDescent="0.25">
      <c r="A22" s="61" t="s">
        <v>13</v>
      </c>
      <c r="B22" s="62"/>
      <c r="C22" s="62"/>
      <c r="D22" s="62">
        <f>SUM(D13:D21)</f>
        <v>1654000</v>
      </c>
      <c r="E22" s="62">
        <f>SUM(E13:E21)</f>
        <v>300000</v>
      </c>
      <c r="F22" s="109">
        <f>E22+D22</f>
        <v>1954000</v>
      </c>
      <c r="G22" s="100">
        <f>F22/$F$1</f>
        <v>977</v>
      </c>
      <c r="H22" s="63">
        <v>831506</v>
      </c>
      <c r="I22" s="64">
        <f>F22-H22</f>
        <v>1122494</v>
      </c>
      <c r="J22" s="60"/>
      <c r="K22" s="60"/>
      <c r="L22" s="60"/>
    </row>
    <row r="23" spans="1:12" s="45" customFormat="1" x14ac:dyDescent="0.25">
      <c r="A23" s="57"/>
      <c r="B23" s="58"/>
      <c r="C23" s="58"/>
      <c r="D23" s="58"/>
      <c r="E23" s="58"/>
      <c r="F23" s="104"/>
      <c r="G23" s="58"/>
      <c r="H23" s="44"/>
      <c r="I23" s="44"/>
      <c r="J23" s="60"/>
      <c r="K23" s="60"/>
      <c r="L23" s="60"/>
    </row>
    <row r="24" spans="1:12" s="45" customFormat="1" ht="19.5" x14ac:dyDescent="0.35">
      <c r="A24" s="72" t="s">
        <v>56</v>
      </c>
      <c r="B24" s="189"/>
      <c r="C24" s="189"/>
      <c r="D24" s="189"/>
      <c r="E24" s="58"/>
      <c r="F24" s="104"/>
      <c r="G24" s="58"/>
      <c r="H24" s="44"/>
      <c r="I24" s="44"/>
      <c r="J24" s="60"/>
      <c r="K24" s="60"/>
      <c r="L24" s="60"/>
    </row>
    <row r="25" spans="1:12" s="45" customFormat="1" x14ac:dyDescent="0.25">
      <c r="A25" s="57" t="s">
        <v>57</v>
      </c>
      <c r="B25" s="58" t="s">
        <v>39</v>
      </c>
      <c r="C25" s="58">
        <v>50000</v>
      </c>
      <c r="D25" s="58">
        <v>0</v>
      </c>
      <c r="E25" s="58">
        <v>500000</v>
      </c>
      <c r="F25" s="104"/>
      <c r="G25" s="58"/>
      <c r="H25" s="44"/>
      <c r="I25" s="44"/>
      <c r="J25" s="59"/>
      <c r="K25" s="60"/>
      <c r="L25" s="60"/>
    </row>
    <row r="26" spans="1:12" s="45" customFormat="1" x14ac:dyDescent="0.25">
      <c r="A26" s="57" t="s">
        <v>58</v>
      </c>
      <c r="B26" s="58" t="s">
        <v>59</v>
      </c>
      <c r="C26" s="58">
        <v>650</v>
      </c>
      <c r="D26" s="58">
        <v>3164200</v>
      </c>
      <c r="E26" s="58"/>
      <c r="F26" s="104"/>
      <c r="G26" s="58"/>
      <c r="H26" s="44"/>
      <c r="I26" s="44"/>
      <c r="J26" s="60"/>
      <c r="K26" s="60"/>
      <c r="L26" s="60"/>
    </row>
    <row r="27" spans="1:12" s="45" customFormat="1" x14ac:dyDescent="0.25">
      <c r="A27" s="57" t="s">
        <v>60</v>
      </c>
      <c r="B27" s="58" t="s">
        <v>61</v>
      </c>
      <c r="C27" s="58">
        <v>16000</v>
      </c>
      <c r="D27" s="58">
        <v>240000</v>
      </c>
      <c r="E27" s="58">
        <v>0</v>
      </c>
      <c r="F27" s="104"/>
      <c r="G27" s="58"/>
      <c r="H27" s="44"/>
      <c r="I27" s="44"/>
      <c r="J27" s="60"/>
      <c r="K27" s="60"/>
      <c r="L27" s="60"/>
    </row>
    <row r="28" spans="1:12" s="45" customFormat="1" x14ac:dyDescent="0.25">
      <c r="A28" s="57" t="s">
        <v>49</v>
      </c>
      <c r="B28" s="58" t="s">
        <v>62</v>
      </c>
      <c r="C28" s="58">
        <v>16500</v>
      </c>
      <c r="D28" s="58">
        <v>245000</v>
      </c>
      <c r="E28" s="58">
        <v>0</v>
      </c>
      <c r="F28" s="104"/>
      <c r="G28" s="58"/>
      <c r="H28" s="44"/>
      <c r="I28" s="44"/>
      <c r="J28" s="60"/>
      <c r="K28" s="60"/>
      <c r="L28" s="60"/>
    </row>
    <row r="29" spans="1:12" s="45" customFormat="1" x14ac:dyDescent="0.25">
      <c r="A29" s="57" t="s">
        <v>63</v>
      </c>
      <c r="B29" s="58" t="s">
        <v>54</v>
      </c>
      <c r="C29" s="58">
        <v>3000</v>
      </c>
      <c r="D29" s="58">
        <v>9000</v>
      </c>
      <c r="E29" s="58">
        <v>0</v>
      </c>
      <c r="F29" s="104"/>
      <c r="G29" s="58"/>
      <c r="H29" s="44"/>
      <c r="I29" s="44"/>
      <c r="J29" s="60"/>
      <c r="K29" s="60"/>
      <c r="L29" s="60"/>
    </row>
    <row r="30" spans="1:12" s="45" customFormat="1" x14ac:dyDescent="0.25">
      <c r="A30" s="57" t="s">
        <v>64</v>
      </c>
      <c r="B30" s="58" t="s">
        <v>65</v>
      </c>
      <c r="C30" s="58">
        <v>5000</v>
      </c>
      <c r="D30" s="58">
        <v>30000</v>
      </c>
      <c r="E30" s="58">
        <v>0</v>
      </c>
      <c r="F30" s="104"/>
      <c r="G30" s="58"/>
      <c r="H30" s="44"/>
      <c r="I30" s="44"/>
      <c r="J30" s="60"/>
      <c r="K30" s="60"/>
      <c r="L30" s="60"/>
    </row>
    <row r="31" spans="1:12" s="45" customFormat="1" x14ac:dyDescent="0.25">
      <c r="A31" s="57" t="s">
        <v>66</v>
      </c>
      <c r="B31" s="58" t="s">
        <v>67</v>
      </c>
      <c r="C31" s="58">
        <v>10000</v>
      </c>
      <c r="D31" s="58">
        <v>100000</v>
      </c>
      <c r="E31" s="58">
        <v>0</v>
      </c>
      <c r="F31" s="104"/>
      <c r="G31" s="58"/>
      <c r="H31" s="44"/>
      <c r="I31" s="44"/>
      <c r="J31" s="60"/>
      <c r="K31" s="60"/>
      <c r="L31" s="60"/>
    </row>
    <row r="32" spans="1:12" s="45" customFormat="1" x14ac:dyDescent="0.25">
      <c r="A32" s="57" t="s">
        <v>49</v>
      </c>
      <c r="B32" s="58" t="s">
        <v>68</v>
      </c>
      <c r="C32" s="58">
        <v>4000</v>
      </c>
      <c r="D32" s="58">
        <v>16000</v>
      </c>
      <c r="E32" s="58">
        <v>0</v>
      </c>
      <c r="F32" s="104"/>
      <c r="G32" s="58"/>
      <c r="H32" s="44"/>
      <c r="I32" s="44"/>
      <c r="J32" s="60"/>
      <c r="K32" s="60"/>
      <c r="L32" s="60"/>
    </row>
    <row r="33" spans="1:12" s="45" customFormat="1" x14ac:dyDescent="0.25">
      <c r="A33" s="57" t="s">
        <v>69</v>
      </c>
      <c r="B33" s="58" t="s">
        <v>70</v>
      </c>
      <c r="C33" s="58">
        <v>5000</v>
      </c>
      <c r="D33" s="58">
        <v>25000</v>
      </c>
      <c r="E33" s="58">
        <v>0</v>
      </c>
      <c r="F33" s="104"/>
      <c r="G33" s="58"/>
      <c r="H33" s="44"/>
      <c r="I33" s="44"/>
      <c r="J33" s="60"/>
      <c r="K33" s="60"/>
      <c r="L33" s="60"/>
    </row>
    <row r="34" spans="1:12" s="45" customFormat="1" x14ac:dyDescent="0.25">
      <c r="A34" s="57" t="s">
        <v>71</v>
      </c>
      <c r="B34" s="58" t="s">
        <v>72</v>
      </c>
      <c r="C34" s="58">
        <v>200000</v>
      </c>
      <c r="D34" s="58">
        <v>200000</v>
      </c>
      <c r="E34" s="58">
        <v>0</v>
      </c>
      <c r="F34" s="104"/>
      <c r="G34" s="58"/>
      <c r="H34" s="44"/>
      <c r="I34" s="44"/>
      <c r="J34" s="60"/>
      <c r="K34" s="60"/>
      <c r="L34" s="60"/>
    </row>
    <row r="35" spans="1:12" s="45" customFormat="1" x14ac:dyDescent="0.25">
      <c r="A35" s="57" t="s">
        <v>45</v>
      </c>
      <c r="B35" s="58" t="s">
        <v>72</v>
      </c>
      <c r="C35" s="58">
        <v>100000</v>
      </c>
      <c r="D35" s="58">
        <v>100000</v>
      </c>
      <c r="E35" s="58">
        <v>0</v>
      </c>
      <c r="F35" s="104"/>
      <c r="G35" s="58"/>
      <c r="H35" s="44"/>
      <c r="I35" s="44"/>
      <c r="J35" s="60"/>
      <c r="K35" s="60"/>
      <c r="L35" s="60"/>
    </row>
    <row r="36" spans="1:12" s="45" customFormat="1" x14ac:dyDescent="0.25">
      <c r="A36" s="57" t="s">
        <v>73</v>
      </c>
      <c r="B36" s="58" t="s">
        <v>74</v>
      </c>
      <c r="C36" s="58">
        <v>10000</v>
      </c>
      <c r="D36" s="58"/>
      <c r="E36" s="58">
        <v>50000</v>
      </c>
      <c r="F36" s="104"/>
      <c r="G36" s="58"/>
      <c r="H36" s="44"/>
      <c r="I36" s="44"/>
      <c r="J36" s="60"/>
      <c r="K36" s="60"/>
      <c r="L36" s="60"/>
    </row>
    <row r="37" spans="1:12" s="45" customFormat="1" x14ac:dyDescent="0.25">
      <c r="A37" s="57" t="s">
        <v>75</v>
      </c>
      <c r="B37" s="58" t="s">
        <v>76</v>
      </c>
      <c r="C37" s="58">
        <v>10000</v>
      </c>
      <c r="D37" s="58">
        <v>40000</v>
      </c>
      <c r="E37" s="58">
        <v>0</v>
      </c>
      <c r="F37" s="104"/>
      <c r="G37" s="58"/>
      <c r="H37" s="44"/>
      <c r="I37" s="44"/>
      <c r="J37" s="60"/>
      <c r="K37" s="60"/>
      <c r="L37" s="60"/>
    </row>
    <row r="38" spans="1:12" s="45" customFormat="1" x14ac:dyDescent="0.25">
      <c r="A38" s="57" t="s">
        <v>55</v>
      </c>
      <c r="B38" s="58"/>
      <c r="C38" s="58">
        <v>0</v>
      </c>
      <c r="D38" s="58">
        <v>0</v>
      </c>
      <c r="E38" s="58">
        <v>50000</v>
      </c>
      <c r="F38" s="104"/>
      <c r="G38" s="58"/>
      <c r="H38" s="44"/>
      <c r="I38" s="44"/>
      <c r="J38" s="60"/>
      <c r="K38" s="60"/>
      <c r="L38" s="60"/>
    </row>
    <row r="39" spans="1:12" s="45" customFormat="1" x14ac:dyDescent="0.25">
      <c r="A39" s="61" t="s">
        <v>13</v>
      </c>
      <c r="B39" s="62"/>
      <c r="C39" s="62"/>
      <c r="D39" s="62">
        <f>SUM(D25:D38)</f>
        <v>4169200</v>
      </c>
      <c r="E39" s="62">
        <f>SUM(E25:E38)</f>
        <v>600000</v>
      </c>
      <c r="F39" s="109">
        <f>E39+D39</f>
        <v>4769200</v>
      </c>
      <c r="G39" s="100">
        <f>F39/$F$1</f>
        <v>2384.6</v>
      </c>
      <c r="H39" s="63">
        <v>3334999</v>
      </c>
      <c r="I39" s="64">
        <f>F39-H39</f>
        <v>1434201</v>
      </c>
      <c r="J39" s="60"/>
      <c r="K39" s="60"/>
      <c r="L39" s="60"/>
    </row>
    <row r="40" spans="1:12" s="45" customFormat="1" x14ac:dyDescent="0.25">
      <c r="A40" s="57"/>
      <c r="B40" s="58"/>
      <c r="C40" s="58"/>
      <c r="D40" s="58"/>
      <c r="E40" s="58"/>
      <c r="F40" s="104"/>
      <c r="G40" s="58"/>
      <c r="H40" s="44"/>
      <c r="I40" s="44"/>
      <c r="J40" s="60"/>
      <c r="K40" s="60"/>
      <c r="L40" s="60"/>
    </row>
    <row r="41" spans="1:12" s="45" customFormat="1" ht="19.5" x14ac:dyDescent="0.35">
      <c r="A41" s="73" t="s">
        <v>77</v>
      </c>
      <c r="B41" s="44"/>
      <c r="C41" s="44"/>
      <c r="D41" s="44"/>
      <c r="E41" s="44"/>
      <c r="F41" s="106"/>
      <c r="G41" s="44"/>
      <c r="H41" s="44"/>
      <c r="I41" s="44"/>
      <c r="J41" s="74"/>
      <c r="K41" s="74"/>
      <c r="L41" s="74"/>
    </row>
    <row r="42" spans="1:12" s="45" customFormat="1" x14ac:dyDescent="0.25">
      <c r="A42" s="75"/>
      <c r="B42" s="44"/>
      <c r="C42" s="44"/>
      <c r="D42" s="44"/>
      <c r="E42" s="44"/>
      <c r="F42" s="106"/>
      <c r="G42" s="44"/>
      <c r="H42" s="44"/>
      <c r="I42" s="44"/>
      <c r="J42" s="74"/>
      <c r="K42" s="74"/>
      <c r="L42" s="74"/>
    </row>
    <row r="43" spans="1:12" s="45" customFormat="1" x14ac:dyDescent="0.25">
      <c r="A43" s="75"/>
      <c r="B43" s="44"/>
      <c r="C43" s="44"/>
      <c r="D43" s="44"/>
      <c r="E43" s="44"/>
      <c r="F43" s="106"/>
      <c r="G43" s="44"/>
      <c r="H43" s="44"/>
      <c r="I43" s="44"/>
      <c r="J43" s="74"/>
      <c r="K43" s="74"/>
      <c r="L43" s="74"/>
    </row>
    <row r="44" spans="1:12" s="45" customFormat="1" x14ac:dyDescent="0.25">
      <c r="A44" s="75"/>
      <c r="B44" s="44"/>
      <c r="C44" s="44"/>
      <c r="D44" s="44"/>
      <c r="E44" s="44"/>
      <c r="F44" s="106"/>
      <c r="G44" s="44"/>
      <c r="H44" s="44"/>
      <c r="I44" s="44"/>
      <c r="J44" s="74"/>
      <c r="K44" s="74"/>
      <c r="L44" s="74"/>
    </row>
    <row r="45" spans="1:12" s="45" customFormat="1" x14ac:dyDescent="0.25">
      <c r="A45" s="75"/>
      <c r="B45" s="44"/>
      <c r="C45" s="44"/>
      <c r="D45" s="44"/>
      <c r="E45" s="44"/>
      <c r="F45" s="106"/>
      <c r="G45" s="44"/>
      <c r="H45" s="44"/>
      <c r="I45" s="44"/>
      <c r="J45" s="74"/>
      <c r="K45" s="74"/>
      <c r="L45" s="74"/>
    </row>
    <row r="46" spans="1:12" s="45" customFormat="1" x14ac:dyDescent="0.25">
      <c r="A46" s="75"/>
      <c r="B46" s="44"/>
      <c r="C46" s="44"/>
      <c r="D46" s="44"/>
      <c r="E46" s="44"/>
      <c r="F46" s="106"/>
      <c r="G46" s="44"/>
      <c r="H46" s="63">
        <v>287943</v>
      </c>
      <c r="I46" s="64">
        <f>F46-H46</f>
        <v>-287943</v>
      </c>
      <c r="J46" s="74"/>
      <c r="K46" s="74"/>
      <c r="L46" s="74"/>
    </row>
    <row r="47" spans="1:12" s="45" customFormat="1" ht="19.5" x14ac:dyDescent="0.35">
      <c r="A47" s="72" t="s">
        <v>78</v>
      </c>
      <c r="B47" s="189"/>
      <c r="C47" s="189"/>
      <c r="D47" s="189"/>
      <c r="E47" s="58"/>
      <c r="F47" s="104"/>
      <c r="G47" s="58"/>
      <c r="H47" s="44"/>
      <c r="I47" s="44"/>
      <c r="J47" s="60"/>
      <c r="K47" s="60"/>
      <c r="L47" s="60"/>
    </row>
    <row r="48" spans="1:12" s="45" customFormat="1" x14ac:dyDescent="0.25">
      <c r="A48" s="57" t="s">
        <v>79</v>
      </c>
      <c r="B48" s="58" t="s">
        <v>80</v>
      </c>
      <c r="C48" s="58">
        <v>8000</v>
      </c>
      <c r="D48" s="58">
        <v>1200000</v>
      </c>
      <c r="E48" s="58">
        <v>0</v>
      </c>
      <c r="F48" s="104"/>
      <c r="G48" s="58"/>
      <c r="H48" s="44"/>
      <c r="I48" s="44"/>
      <c r="J48" s="60"/>
      <c r="K48" s="60"/>
      <c r="L48" s="60"/>
    </row>
    <row r="49" spans="1:12" s="45" customFormat="1" x14ac:dyDescent="0.25">
      <c r="A49" s="57" t="s">
        <v>81</v>
      </c>
      <c r="B49" s="58" t="s">
        <v>82</v>
      </c>
      <c r="C49" s="58">
        <v>12000</v>
      </c>
      <c r="D49" s="58">
        <v>360000</v>
      </c>
      <c r="E49" s="58">
        <v>0</v>
      </c>
      <c r="F49" s="104"/>
      <c r="G49" s="58"/>
      <c r="H49" s="44"/>
      <c r="I49" s="44"/>
      <c r="J49" s="60"/>
      <c r="K49" s="60"/>
      <c r="L49" s="60"/>
    </row>
    <row r="50" spans="1:12" s="45" customFormat="1" x14ac:dyDescent="0.25">
      <c r="A50" s="57" t="s">
        <v>53</v>
      </c>
      <c r="B50" s="58" t="s">
        <v>83</v>
      </c>
      <c r="C50" s="58">
        <v>3000</v>
      </c>
      <c r="D50" s="58">
        <v>70000</v>
      </c>
      <c r="E50" s="58">
        <v>0</v>
      </c>
      <c r="F50" s="104"/>
      <c r="G50" s="58"/>
      <c r="H50" s="44"/>
      <c r="I50" s="44"/>
      <c r="J50" s="60"/>
      <c r="K50" s="60"/>
      <c r="L50" s="60"/>
    </row>
    <row r="51" spans="1:12" s="80" customFormat="1" x14ac:dyDescent="0.25">
      <c r="A51" s="76" t="s">
        <v>84</v>
      </c>
      <c r="B51" s="77" t="s">
        <v>85</v>
      </c>
      <c r="C51" s="77">
        <v>1000</v>
      </c>
      <c r="D51" s="77">
        <v>52000</v>
      </c>
      <c r="E51" s="77">
        <v>0</v>
      </c>
      <c r="F51" s="107"/>
      <c r="G51" s="77"/>
      <c r="H51" s="78"/>
      <c r="I51" s="78"/>
      <c r="J51" s="79"/>
      <c r="K51" s="79"/>
      <c r="L51" s="79"/>
    </row>
    <row r="52" spans="1:12" s="80" customFormat="1" x14ac:dyDescent="0.25">
      <c r="A52" s="76" t="s">
        <v>86</v>
      </c>
      <c r="B52" s="77" t="s">
        <v>87</v>
      </c>
      <c r="C52" s="77">
        <v>500</v>
      </c>
      <c r="D52" s="77">
        <v>624000</v>
      </c>
      <c r="E52" s="77">
        <v>0</v>
      </c>
      <c r="F52" s="107"/>
      <c r="G52" s="77"/>
      <c r="H52" s="78"/>
      <c r="I52" s="78"/>
      <c r="J52" s="79"/>
      <c r="K52" s="79"/>
      <c r="L52" s="79"/>
    </row>
    <row r="53" spans="1:12" s="45" customFormat="1" x14ac:dyDescent="0.25">
      <c r="A53" s="57" t="s">
        <v>88</v>
      </c>
      <c r="B53" s="58" t="s">
        <v>89</v>
      </c>
      <c r="C53" s="58">
        <v>2000</v>
      </c>
      <c r="D53" s="58">
        <v>220000</v>
      </c>
      <c r="E53" s="58">
        <v>0</v>
      </c>
      <c r="F53" s="104"/>
      <c r="G53" s="58"/>
      <c r="H53" s="44"/>
      <c r="I53" s="44"/>
      <c r="J53" s="60"/>
      <c r="K53" s="60"/>
      <c r="L53" s="60"/>
    </row>
    <row r="54" spans="1:12" s="45" customFormat="1" x14ac:dyDescent="0.25">
      <c r="A54" s="57" t="s">
        <v>90</v>
      </c>
      <c r="B54" s="58" t="s">
        <v>91</v>
      </c>
      <c r="C54" s="58">
        <v>3000</v>
      </c>
      <c r="D54" s="58">
        <v>15000</v>
      </c>
      <c r="E54" s="58">
        <v>0</v>
      </c>
      <c r="F54" s="104"/>
      <c r="G54" s="58"/>
      <c r="H54" s="44"/>
      <c r="I54" s="44"/>
      <c r="J54" s="60"/>
      <c r="K54" s="60"/>
      <c r="L54" s="60"/>
    </row>
    <row r="55" spans="1:12" s="45" customFormat="1" x14ac:dyDescent="0.25">
      <c r="A55" s="57" t="s">
        <v>92</v>
      </c>
      <c r="B55" s="58" t="s">
        <v>93</v>
      </c>
      <c r="C55" s="58">
        <v>15000</v>
      </c>
      <c r="D55" s="58">
        <v>210000</v>
      </c>
      <c r="E55" s="58">
        <v>0</v>
      </c>
      <c r="F55" s="104"/>
      <c r="G55" s="58"/>
      <c r="H55" s="44"/>
      <c r="I55" s="44"/>
      <c r="J55" s="60"/>
      <c r="K55" s="60"/>
      <c r="L55" s="60"/>
    </row>
    <row r="56" spans="1:12" s="45" customFormat="1" x14ac:dyDescent="0.25">
      <c r="A56" s="57" t="s">
        <v>94</v>
      </c>
      <c r="B56" s="58" t="s">
        <v>95</v>
      </c>
      <c r="C56" s="58">
        <v>150000</v>
      </c>
      <c r="D56" s="58">
        <v>300000</v>
      </c>
      <c r="E56" s="58">
        <v>0</v>
      </c>
      <c r="F56" s="104"/>
      <c r="G56" s="58"/>
      <c r="H56" s="44"/>
      <c r="I56" s="44"/>
      <c r="J56" s="60"/>
      <c r="K56" s="60"/>
      <c r="L56" s="60"/>
    </row>
    <row r="57" spans="1:12" s="45" customFormat="1" x14ac:dyDescent="0.25">
      <c r="A57" s="57" t="s">
        <v>96</v>
      </c>
      <c r="B57" s="58" t="s">
        <v>74</v>
      </c>
      <c r="C57" s="58">
        <v>10000</v>
      </c>
      <c r="D57" s="58"/>
      <c r="E57" s="58">
        <v>50000</v>
      </c>
      <c r="F57" s="104"/>
      <c r="G57" s="58"/>
      <c r="H57" s="44"/>
      <c r="I57" s="44"/>
      <c r="J57" s="60"/>
      <c r="K57" s="60"/>
      <c r="L57" s="60"/>
    </row>
    <row r="58" spans="1:12" s="45" customFormat="1" x14ac:dyDescent="0.25">
      <c r="A58" s="57" t="s">
        <v>97</v>
      </c>
      <c r="B58" s="58" t="s">
        <v>52</v>
      </c>
      <c r="C58" s="58">
        <v>6000</v>
      </c>
      <c r="D58" s="58">
        <v>24000</v>
      </c>
      <c r="E58" s="58">
        <v>0</v>
      </c>
      <c r="F58" s="104"/>
      <c r="G58" s="58"/>
      <c r="H58" s="44"/>
      <c r="I58" s="44"/>
      <c r="J58" s="60"/>
      <c r="K58" s="60"/>
      <c r="L58" s="60"/>
    </row>
    <row r="59" spans="1:12" s="80" customFormat="1" x14ac:dyDescent="0.25">
      <c r="A59" s="76" t="s">
        <v>98</v>
      </c>
      <c r="B59" s="77"/>
      <c r="C59" s="77"/>
      <c r="D59" s="77">
        <v>0</v>
      </c>
      <c r="E59" s="77">
        <v>30000</v>
      </c>
      <c r="F59" s="107"/>
      <c r="G59" s="77"/>
      <c r="H59" s="78"/>
      <c r="I59" s="78"/>
      <c r="J59" s="79"/>
      <c r="K59" s="79"/>
      <c r="L59" s="79"/>
    </row>
    <row r="60" spans="1:12" s="80" customFormat="1" x14ac:dyDescent="0.25">
      <c r="A60" s="76" t="s">
        <v>99</v>
      </c>
      <c r="B60" s="77"/>
      <c r="C60" s="77"/>
      <c r="D60" s="77">
        <v>0</v>
      </c>
      <c r="E60" s="77">
        <v>50000</v>
      </c>
      <c r="F60" s="107"/>
      <c r="G60" s="77"/>
      <c r="H60" s="78"/>
      <c r="I60" s="78"/>
      <c r="J60" s="79"/>
      <c r="K60" s="79"/>
      <c r="L60" s="79"/>
    </row>
    <row r="61" spans="1:12" s="45" customFormat="1" x14ac:dyDescent="0.25">
      <c r="A61" s="57" t="s">
        <v>100</v>
      </c>
      <c r="B61" s="58"/>
      <c r="C61" s="58"/>
      <c r="D61" s="58">
        <v>0</v>
      </c>
      <c r="E61" s="58">
        <v>600000</v>
      </c>
      <c r="F61" s="104"/>
      <c r="G61" s="58"/>
      <c r="H61" s="44"/>
      <c r="I61" s="44"/>
      <c r="J61" s="60"/>
      <c r="K61" s="60"/>
      <c r="L61" s="60"/>
    </row>
    <row r="62" spans="1:12" s="45" customFormat="1" x14ac:dyDescent="0.25">
      <c r="A62" s="61" t="s">
        <v>13</v>
      </c>
      <c r="B62" s="62"/>
      <c r="C62" s="62"/>
      <c r="D62" s="62">
        <f>SUM(D48:D61)</f>
        <v>3075000</v>
      </c>
      <c r="E62" s="62">
        <f>SUM(E48:E61)</f>
        <v>730000</v>
      </c>
      <c r="F62" s="109">
        <f>E62+D62</f>
        <v>3805000</v>
      </c>
      <c r="G62" s="100">
        <f>F62/$F$1</f>
        <v>1902.5</v>
      </c>
      <c r="H62" s="63">
        <v>2321730</v>
      </c>
      <c r="I62" s="64">
        <f>F62-H62</f>
        <v>1483270</v>
      </c>
      <c r="J62" s="60"/>
      <c r="K62" s="81"/>
      <c r="L62" s="60"/>
    </row>
    <row r="63" spans="1:12" s="45" customFormat="1" x14ac:dyDescent="0.25">
      <c r="A63" s="57"/>
      <c r="B63" s="58"/>
      <c r="C63" s="58"/>
      <c r="D63" s="58"/>
      <c r="E63" s="58"/>
      <c r="F63" s="104"/>
      <c r="G63" s="58"/>
      <c r="H63" s="44"/>
      <c r="I63" s="44"/>
      <c r="J63" s="60"/>
      <c r="K63" s="60"/>
      <c r="L63" s="60"/>
    </row>
    <row r="64" spans="1:12" s="45" customFormat="1" ht="19.5" x14ac:dyDescent="0.35">
      <c r="A64" s="72" t="s">
        <v>101</v>
      </c>
      <c r="B64" s="189"/>
      <c r="C64" s="189"/>
      <c r="D64" s="189"/>
      <c r="E64" s="58"/>
      <c r="F64" s="104"/>
      <c r="G64" s="58"/>
      <c r="H64" s="44"/>
      <c r="I64" s="44"/>
      <c r="J64" s="60"/>
      <c r="K64" s="60"/>
      <c r="L64" s="60"/>
    </row>
    <row r="65" spans="1:12" s="45" customFormat="1" x14ac:dyDescent="0.25">
      <c r="A65" s="57" t="s">
        <v>102</v>
      </c>
      <c r="B65" s="58" t="s">
        <v>65</v>
      </c>
      <c r="C65" s="58">
        <v>170000</v>
      </c>
      <c r="D65" s="58">
        <v>1020000</v>
      </c>
      <c r="E65" s="58">
        <v>0</v>
      </c>
      <c r="F65" s="104"/>
      <c r="G65" s="58"/>
      <c r="H65" s="44"/>
      <c r="I65" s="44"/>
      <c r="J65" s="60"/>
      <c r="K65" s="60"/>
      <c r="L65" s="60"/>
    </row>
    <row r="66" spans="1:12" s="45" customFormat="1" x14ac:dyDescent="0.25">
      <c r="A66" s="57" t="s">
        <v>103</v>
      </c>
      <c r="B66" s="58" t="s">
        <v>52</v>
      </c>
      <c r="C66" s="58">
        <v>100000</v>
      </c>
      <c r="D66" s="58">
        <v>400000</v>
      </c>
      <c r="E66" s="58">
        <v>0</v>
      </c>
      <c r="F66" s="104"/>
      <c r="G66" s="58"/>
      <c r="H66" s="44"/>
      <c r="I66" s="44"/>
      <c r="J66" s="60"/>
      <c r="K66" s="60"/>
      <c r="L66" s="60"/>
    </row>
    <row r="67" spans="1:12" s="45" customFormat="1" x14ac:dyDescent="0.25">
      <c r="A67" s="57" t="s">
        <v>104</v>
      </c>
      <c r="B67" s="58" t="s">
        <v>105</v>
      </c>
      <c r="C67" s="58">
        <v>10000</v>
      </c>
      <c r="D67" s="58">
        <v>20000</v>
      </c>
      <c r="E67" s="58">
        <v>0</v>
      </c>
      <c r="F67" s="104"/>
      <c r="G67" s="58"/>
      <c r="H67" s="44"/>
      <c r="I67" s="44"/>
      <c r="J67" s="60"/>
      <c r="K67" s="60"/>
      <c r="L67" s="60"/>
    </row>
    <row r="68" spans="1:12" s="45" customFormat="1" x14ac:dyDescent="0.25">
      <c r="A68" s="57" t="s">
        <v>106</v>
      </c>
      <c r="B68" s="58"/>
      <c r="C68" s="58"/>
      <c r="D68" s="58">
        <v>0</v>
      </c>
      <c r="E68" s="58">
        <v>500000</v>
      </c>
      <c r="F68" s="104"/>
      <c r="G68" s="58"/>
      <c r="H68" s="44"/>
      <c r="I68" s="44"/>
      <c r="J68" s="60"/>
      <c r="K68" s="81"/>
      <c r="L68" s="60"/>
    </row>
    <row r="69" spans="1:12" s="45" customFormat="1" x14ac:dyDescent="0.25">
      <c r="A69" s="57" t="s">
        <v>55</v>
      </c>
      <c r="B69" s="58" t="s">
        <v>72</v>
      </c>
      <c r="C69" s="58">
        <v>50000</v>
      </c>
      <c r="D69" s="58">
        <v>0</v>
      </c>
      <c r="E69" s="58">
        <v>50000</v>
      </c>
      <c r="F69" s="104"/>
      <c r="G69" s="58"/>
      <c r="H69" s="44"/>
      <c r="I69" s="44"/>
      <c r="J69" s="60"/>
      <c r="K69" s="60"/>
      <c r="L69" s="60"/>
    </row>
    <row r="70" spans="1:12" s="45" customFormat="1" x14ac:dyDescent="0.25">
      <c r="A70" s="61" t="s">
        <v>13</v>
      </c>
      <c r="B70" s="62"/>
      <c r="C70" s="62"/>
      <c r="D70" s="62">
        <f>SUM(D65:D69)</f>
        <v>1440000</v>
      </c>
      <c r="E70" s="62">
        <f>SUM(E65:E69)</f>
        <v>550000</v>
      </c>
      <c r="F70" s="109">
        <f>E70+D70</f>
        <v>1990000</v>
      </c>
      <c r="G70" s="100">
        <f>F70/$F$1</f>
        <v>995</v>
      </c>
      <c r="H70" s="63">
        <v>2762125</v>
      </c>
      <c r="I70" s="82">
        <f>F70-H70</f>
        <v>-772125</v>
      </c>
      <c r="J70" s="60"/>
      <c r="K70" s="60"/>
      <c r="L70" s="60"/>
    </row>
    <row r="71" spans="1:12" s="45" customFormat="1" x14ac:dyDescent="0.25">
      <c r="A71" s="57"/>
      <c r="B71" s="58"/>
      <c r="C71" s="58"/>
      <c r="D71" s="58"/>
      <c r="E71" s="58"/>
      <c r="F71" s="104"/>
      <c r="G71" s="58"/>
      <c r="H71" s="44"/>
      <c r="I71" s="44"/>
      <c r="J71" s="60"/>
      <c r="K71" s="60"/>
      <c r="L71" s="60"/>
    </row>
    <row r="72" spans="1:12" s="45" customFormat="1" ht="19.5" x14ac:dyDescent="0.35">
      <c r="A72" s="72" t="s">
        <v>107</v>
      </c>
      <c r="B72" s="189"/>
      <c r="C72" s="189"/>
      <c r="D72" s="58"/>
      <c r="E72" s="58"/>
      <c r="F72" s="104"/>
      <c r="G72" s="58"/>
      <c r="H72" s="44"/>
      <c r="I72" s="44"/>
      <c r="J72" s="60"/>
      <c r="K72" s="60"/>
      <c r="L72" s="60"/>
    </row>
    <row r="73" spans="1:12" s="45" customFormat="1" x14ac:dyDescent="0.25">
      <c r="A73" s="57" t="s">
        <v>108</v>
      </c>
      <c r="B73" s="58" t="s">
        <v>109</v>
      </c>
      <c r="C73" s="58">
        <v>35000</v>
      </c>
      <c r="D73" s="58">
        <v>35000</v>
      </c>
      <c r="E73" s="58">
        <v>0</v>
      </c>
      <c r="F73" s="104"/>
      <c r="G73" s="58"/>
      <c r="H73" s="44"/>
      <c r="I73" s="44"/>
      <c r="J73" s="59"/>
      <c r="K73" s="60"/>
      <c r="L73" s="60"/>
    </row>
    <row r="74" spans="1:12" s="45" customFormat="1" x14ac:dyDescent="0.25">
      <c r="A74" s="57" t="s">
        <v>110</v>
      </c>
      <c r="B74" s="58" t="s">
        <v>111</v>
      </c>
      <c r="C74" s="58">
        <v>14000</v>
      </c>
      <c r="D74" s="58">
        <v>42000</v>
      </c>
      <c r="E74" s="58">
        <v>0</v>
      </c>
      <c r="F74" s="104"/>
      <c r="G74" s="58"/>
      <c r="H74" s="44"/>
      <c r="I74" s="44"/>
      <c r="J74" s="59"/>
      <c r="K74" s="60"/>
      <c r="L74" s="60"/>
    </row>
    <row r="75" spans="1:12" s="45" customFormat="1" x14ac:dyDescent="0.25">
      <c r="A75" s="57" t="s">
        <v>112</v>
      </c>
      <c r="B75" s="58" t="s">
        <v>113</v>
      </c>
      <c r="C75" s="58">
        <v>8000</v>
      </c>
      <c r="D75" s="58">
        <v>8000</v>
      </c>
      <c r="E75" s="58">
        <v>0</v>
      </c>
      <c r="F75" s="104"/>
      <c r="G75" s="58"/>
      <c r="H75" s="44"/>
      <c r="I75" s="44"/>
      <c r="J75" s="59"/>
      <c r="K75" s="60"/>
      <c r="L75" s="60"/>
    </row>
    <row r="76" spans="1:12" s="45" customFormat="1" x14ac:dyDescent="0.25">
      <c r="A76" s="57" t="s">
        <v>114</v>
      </c>
      <c r="B76" s="58" t="s">
        <v>115</v>
      </c>
      <c r="C76" s="58">
        <v>130000</v>
      </c>
      <c r="D76" s="58">
        <v>0</v>
      </c>
      <c r="E76" s="58">
        <v>130000</v>
      </c>
      <c r="F76" s="104"/>
      <c r="G76" s="58"/>
      <c r="H76" s="44"/>
      <c r="I76" s="44"/>
      <c r="J76" s="59"/>
      <c r="K76" s="60"/>
      <c r="L76" s="60"/>
    </row>
    <row r="77" spans="1:12" s="45" customFormat="1" x14ac:dyDescent="0.25">
      <c r="A77" s="57" t="s">
        <v>116</v>
      </c>
      <c r="B77" s="58" t="s">
        <v>115</v>
      </c>
      <c r="C77" s="58">
        <v>230000</v>
      </c>
      <c r="D77" s="58">
        <v>0</v>
      </c>
      <c r="E77" s="58">
        <v>230000</v>
      </c>
      <c r="F77" s="104"/>
      <c r="G77" s="58"/>
      <c r="H77" s="44"/>
      <c r="I77" s="44"/>
      <c r="J77" s="59"/>
      <c r="K77" s="60"/>
      <c r="L77" s="60"/>
    </row>
    <row r="78" spans="1:12" s="45" customFormat="1" x14ac:dyDescent="0.25">
      <c r="A78" s="42" t="s">
        <v>117</v>
      </c>
      <c r="B78" s="43" t="s">
        <v>118</v>
      </c>
      <c r="C78" s="43">
        <v>90000</v>
      </c>
      <c r="D78" s="43">
        <v>270000</v>
      </c>
      <c r="E78" s="43">
        <v>0</v>
      </c>
      <c r="F78" s="101"/>
      <c r="G78" s="43"/>
      <c r="H78" s="44"/>
      <c r="I78" s="44"/>
    </row>
    <row r="79" spans="1:12" s="45" customFormat="1" x14ac:dyDescent="0.25">
      <c r="A79" s="42" t="s">
        <v>48</v>
      </c>
      <c r="B79" s="43" t="s">
        <v>70</v>
      </c>
      <c r="C79" s="43">
        <v>16000</v>
      </c>
      <c r="D79" s="43">
        <v>80000</v>
      </c>
      <c r="E79" s="43">
        <v>0</v>
      </c>
      <c r="F79" s="101"/>
      <c r="G79" s="43"/>
      <c r="H79" s="44"/>
      <c r="I79" s="44"/>
    </row>
    <row r="80" spans="1:12" s="45" customFormat="1" x14ac:dyDescent="0.25">
      <c r="A80" s="42" t="s">
        <v>45</v>
      </c>
      <c r="B80" s="43" t="s">
        <v>46</v>
      </c>
      <c r="C80" s="43">
        <v>100000</v>
      </c>
      <c r="D80" s="43">
        <v>100000</v>
      </c>
      <c r="E80" s="43">
        <v>0</v>
      </c>
      <c r="F80" s="101"/>
      <c r="G80" s="43"/>
      <c r="H80" s="44"/>
      <c r="I80" s="44"/>
    </row>
    <row r="81" spans="1:11" s="45" customFormat="1" x14ac:dyDescent="0.25">
      <c r="A81" s="42" t="s">
        <v>43</v>
      </c>
      <c r="B81" s="43" t="s">
        <v>46</v>
      </c>
      <c r="C81" s="43">
        <v>200000</v>
      </c>
      <c r="D81" s="43">
        <v>200000</v>
      </c>
      <c r="E81" s="43">
        <v>0</v>
      </c>
      <c r="F81" s="101"/>
      <c r="G81" s="43"/>
      <c r="H81" s="44"/>
      <c r="I81" s="44"/>
    </row>
    <row r="82" spans="1:11" s="45" customFormat="1" x14ac:dyDescent="0.25">
      <c r="A82" s="42" t="s">
        <v>119</v>
      </c>
      <c r="B82" s="43" t="s">
        <v>120</v>
      </c>
      <c r="C82" s="43">
        <v>7000</v>
      </c>
      <c r="D82" s="43">
        <v>14000</v>
      </c>
      <c r="E82" s="43">
        <v>0</v>
      </c>
      <c r="F82" s="101"/>
      <c r="G82" s="43"/>
      <c r="H82" s="44"/>
      <c r="I82" s="44"/>
      <c r="K82" s="83"/>
    </row>
    <row r="83" spans="1:11" s="45" customFormat="1" x14ac:dyDescent="0.25">
      <c r="A83" s="42" t="s">
        <v>49</v>
      </c>
      <c r="B83" s="43" t="s">
        <v>121</v>
      </c>
      <c r="C83" s="43">
        <v>16500</v>
      </c>
      <c r="D83" s="43">
        <v>165000</v>
      </c>
      <c r="E83" s="43">
        <v>0</v>
      </c>
      <c r="F83" s="101"/>
      <c r="G83" s="43"/>
      <c r="H83" s="44"/>
      <c r="I83" s="44"/>
    </row>
    <row r="84" spans="1:11" s="45" customFormat="1" x14ac:dyDescent="0.25">
      <c r="A84" s="42" t="s">
        <v>122</v>
      </c>
      <c r="B84" s="43" t="s">
        <v>65</v>
      </c>
      <c r="C84" s="43">
        <v>5500</v>
      </c>
      <c r="D84" s="43">
        <v>33000</v>
      </c>
      <c r="E84" s="43">
        <v>0</v>
      </c>
      <c r="F84" s="101"/>
      <c r="G84" s="43"/>
      <c r="H84" s="44"/>
      <c r="I84" s="44"/>
    </row>
    <row r="85" spans="1:11" s="45" customFormat="1" x14ac:dyDescent="0.25">
      <c r="A85" s="42" t="s">
        <v>55</v>
      </c>
      <c r="B85" s="43"/>
      <c r="C85" s="43"/>
      <c r="D85" s="43"/>
      <c r="E85" s="43">
        <v>50000</v>
      </c>
      <c r="F85" s="101"/>
      <c r="G85" s="43"/>
      <c r="H85" s="44"/>
      <c r="I85" s="44"/>
    </row>
    <row r="86" spans="1:11" s="45" customFormat="1" x14ac:dyDescent="0.25">
      <c r="A86" s="84" t="s">
        <v>13</v>
      </c>
      <c r="B86" s="85"/>
      <c r="C86" s="85"/>
      <c r="D86" s="85">
        <f>SUM(D73:D85)</f>
        <v>947000</v>
      </c>
      <c r="E86" s="85">
        <f>SUM(E73:E85)</f>
        <v>410000</v>
      </c>
      <c r="F86" s="109">
        <f>E86+D86</f>
        <v>1357000</v>
      </c>
      <c r="G86" s="100">
        <f>F86/$F$1</f>
        <v>678.5</v>
      </c>
      <c r="H86" s="63">
        <v>2218500</v>
      </c>
      <c r="I86" s="82">
        <f>F86-H86</f>
        <v>-861500</v>
      </c>
    </row>
    <row r="87" spans="1:11" s="45" customFormat="1" x14ac:dyDescent="0.25">
      <c r="A87" s="42"/>
      <c r="B87" s="43"/>
      <c r="C87" s="43"/>
      <c r="D87" s="43"/>
      <c r="E87" s="43"/>
      <c r="F87" s="101"/>
      <c r="G87" s="43"/>
      <c r="H87" s="44"/>
      <c r="I87" s="44"/>
    </row>
    <row r="88" spans="1:11" s="45" customFormat="1" ht="19.5" x14ac:dyDescent="0.35">
      <c r="A88" s="86" t="s">
        <v>123</v>
      </c>
      <c r="B88" s="70"/>
      <c r="C88" s="70"/>
      <c r="D88" s="43"/>
      <c r="E88" s="43"/>
      <c r="F88" s="101"/>
      <c r="G88" s="43"/>
      <c r="H88" s="44"/>
      <c r="I88" s="44"/>
    </row>
    <row r="89" spans="1:11" s="45" customFormat="1" x14ac:dyDescent="0.25">
      <c r="A89" s="42" t="s">
        <v>48</v>
      </c>
      <c r="B89" s="87" t="s">
        <v>124</v>
      </c>
      <c r="C89" s="43">
        <v>16000</v>
      </c>
      <c r="D89" s="43">
        <v>256000</v>
      </c>
      <c r="E89" s="43">
        <v>0</v>
      </c>
      <c r="F89" s="101"/>
      <c r="G89" s="43"/>
      <c r="H89" s="44"/>
      <c r="I89" s="44"/>
      <c r="J89" s="88"/>
    </row>
    <row r="90" spans="1:11" s="45" customFormat="1" ht="18" customHeight="1" x14ac:dyDescent="0.25">
      <c r="A90" s="89" t="s">
        <v>45</v>
      </c>
      <c r="B90" s="88" t="s">
        <v>46</v>
      </c>
      <c r="C90" s="90">
        <v>100000</v>
      </c>
      <c r="D90" s="90">
        <v>100000</v>
      </c>
      <c r="E90" s="90">
        <v>0</v>
      </c>
      <c r="F90" s="108"/>
      <c r="G90" s="90"/>
      <c r="H90" s="91"/>
      <c r="I90" s="91"/>
      <c r="J90" s="88"/>
      <c r="K90" s="89"/>
    </row>
    <row r="91" spans="1:11" s="45" customFormat="1" x14ac:dyDescent="0.25">
      <c r="A91" s="89" t="s">
        <v>106</v>
      </c>
      <c r="B91" s="88" t="s">
        <v>74</v>
      </c>
      <c r="C91" s="90">
        <v>50000</v>
      </c>
      <c r="D91" s="90">
        <v>0</v>
      </c>
      <c r="E91" s="90">
        <v>250000</v>
      </c>
      <c r="F91" s="108"/>
      <c r="G91" s="90"/>
      <c r="H91" s="91"/>
      <c r="I91" s="91"/>
      <c r="J91" s="88"/>
      <c r="K91" s="89"/>
    </row>
    <row r="92" spans="1:11" s="45" customFormat="1" x14ac:dyDescent="0.25">
      <c r="A92" s="89" t="s">
        <v>75</v>
      </c>
      <c r="B92" s="88" t="s">
        <v>118</v>
      </c>
      <c r="C92" s="90">
        <v>10000</v>
      </c>
      <c r="D92" s="90">
        <v>0</v>
      </c>
      <c r="E92" s="90">
        <v>30000</v>
      </c>
      <c r="F92" s="108"/>
      <c r="G92" s="90"/>
      <c r="H92" s="91"/>
      <c r="I92" s="91"/>
      <c r="J92" s="88"/>
      <c r="K92" s="89"/>
    </row>
    <row r="93" spans="1:11" s="96" customFormat="1" x14ac:dyDescent="0.25">
      <c r="A93" s="92" t="s">
        <v>13</v>
      </c>
      <c r="B93" s="93"/>
      <c r="C93" s="94"/>
      <c r="D93" s="94">
        <f>SUM(D89:D92)</f>
        <v>356000</v>
      </c>
      <c r="E93" s="94">
        <f>SUM(E89:E92)</f>
        <v>280000</v>
      </c>
      <c r="F93" s="109">
        <f>E93+D93</f>
        <v>636000</v>
      </c>
      <c r="G93" s="100">
        <f t="shared" ref="G93:G94" si="0">F93/$F$1</f>
        <v>318</v>
      </c>
      <c r="H93" s="95">
        <v>329493</v>
      </c>
      <c r="I93" s="95">
        <f>F93-H93</f>
        <v>306507</v>
      </c>
      <c r="J93" s="93"/>
      <c r="K93" s="92"/>
    </row>
    <row r="94" spans="1:11" s="45" customFormat="1" x14ac:dyDescent="0.25">
      <c r="A94" s="97" t="s">
        <v>125</v>
      </c>
      <c r="B94" s="85"/>
      <c r="C94" s="85"/>
      <c r="D94" s="85">
        <f>D93+D86+D70+D62+D39+D22+D10</f>
        <v>11641200</v>
      </c>
      <c r="E94" s="85">
        <f>E93+E86+E70+E62+E39+E22+E10</f>
        <v>3020000</v>
      </c>
      <c r="F94" s="109">
        <f>E94+D94</f>
        <v>14661200</v>
      </c>
      <c r="G94" s="100">
        <f t="shared" si="0"/>
        <v>7330.6</v>
      </c>
      <c r="H94" s="64">
        <f>SUM(H5:H93)</f>
        <v>12141296</v>
      </c>
      <c r="I94" s="64">
        <f>SUM(I5:I93)</f>
        <v>2519904</v>
      </c>
      <c r="J94" s="98" t="s">
        <v>126</v>
      </c>
    </row>
    <row r="95" spans="1:11" s="45" customFormat="1" x14ac:dyDescent="0.25">
      <c r="A95" s="42"/>
      <c r="B95" s="43"/>
      <c r="C95" s="43"/>
      <c r="D95" s="43"/>
      <c r="E95" s="43"/>
      <c r="F95" s="101"/>
      <c r="G95" s="43"/>
      <c r="H95" s="44"/>
      <c r="I95" s="44"/>
      <c r="J95" s="88"/>
    </row>
    <row r="96" spans="1:11" s="45" customFormat="1" x14ac:dyDescent="0.25">
      <c r="A96" s="42"/>
      <c r="B96" s="43"/>
      <c r="C96" s="43"/>
      <c r="D96" s="43"/>
      <c r="E96" s="43"/>
      <c r="F96" s="101"/>
      <c r="G96" s="43"/>
      <c r="H96" s="44"/>
      <c r="I96" s="44"/>
      <c r="J96" s="83">
        <f>I94/2000</f>
        <v>1259.952</v>
      </c>
    </row>
    <row r="97" spans="1:9" s="45" customFormat="1" x14ac:dyDescent="0.25">
      <c r="A97" s="42"/>
      <c r="B97" s="43"/>
      <c r="C97" s="43"/>
      <c r="D97" s="43"/>
      <c r="E97" s="43"/>
      <c r="F97" s="101"/>
      <c r="G97" s="43"/>
      <c r="H97" s="44"/>
      <c r="I97" s="44"/>
    </row>
    <row r="98" spans="1:9" s="45" customFormat="1" x14ac:dyDescent="0.25">
      <c r="A98" s="42"/>
      <c r="B98" s="43"/>
      <c r="C98" s="43"/>
      <c r="D98" s="43"/>
      <c r="E98" s="43"/>
      <c r="F98" s="101"/>
      <c r="G98" s="43"/>
      <c r="H98" s="44"/>
      <c r="I98" s="44"/>
    </row>
    <row r="99" spans="1:9" s="45" customFormat="1" x14ac:dyDescent="0.25">
      <c r="A99" s="42"/>
      <c r="B99" s="43"/>
      <c r="C99" s="43"/>
      <c r="D99" s="43"/>
      <c r="E99" s="43"/>
      <c r="F99" s="101"/>
      <c r="G99" s="43"/>
      <c r="H99" s="44"/>
      <c r="I99" s="44"/>
    </row>
    <row r="100" spans="1:9" s="45" customFormat="1" x14ac:dyDescent="0.25">
      <c r="A100" s="42"/>
      <c r="B100" s="43"/>
      <c r="C100" s="43"/>
      <c r="D100" s="43"/>
      <c r="E100" s="43"/>
      <c r="F100" s="101"/>
      <c r="G100" s="43"/>
      <c r="H100" s="44"/>
      <c r="I100" s="44"/>
    </row>
    <row r="101" spans="1:9" s="45" customFormat="1" x14ac:dyDescent="0.25">
      <c r="A101" s="42"/>
      <c r="B101" s="43"/>
      <c r="C101" s="43"/>
      <c r="D101" s="43"/>
      <c r="E101" s="43"/>
      <c r="F101" s="101"/>
      <c r="G101" s="43"/>
      <c r="H101" s="44"/>
      <c r="I101" s="44"/>
    </row>
    <row r="102" spans="1:9" s="45" customFormat="1" x14ac:dyDescent="0.25">
      <c r="A102" s="42"/>
      <c r="B102" s="43"/>
      <c r="C102" s="43"/>
      <c r="D102" s="43"/>
      <c r="E102" s="43"/>
      <c r="F102" s="101"/>
      <c r="G102" s="43"/>
      <c r="H102" s="44"/>
      <c r="I102" s="44"/>
    </row>
    <row r="103" spans="1:9" s="45" customFormat="1" x14ac:dyDescent="0.25">
      <c r="A103" s="42"/>
      <c r="B103" s="43"/>
      <c r="C103" s="43"/>
      <c r="D103" s="43"/>
      <c r="E103" s="43"/>
      <c r="F103" s="101"/>
      <c r="G103" s="43"/>
      <c r="H103" s="44"/>
      <c r="I103" s="44"/>
    </row>
    <row r="104" spans="1:9" s="45" customFormat="1" x14ac:dyDescent="0.25">
      <c r="A104" s="42"/>
      <c r="B104" s="43"/>
      <c r="C104" s="43"/>
      <c r="D104" s="43"/>
      <c r="E104" s="43"/>
      <c r="F104" s="101"/>
      <c r="G104" s="43"/>
      <c r="H104" s="44"/>
      <c r="I104" s="44"/>
    </row>
    <row r="105" spans="1:9" s="45" customFormat="1" x14ac:dyDescent="0.25">
      <c r="A105" s="42"/>
      <c r="B105" s="43"/>
      <c r="C105" s="43"/>
      <c r="D105" s="43"/>
      <c r="E105" s="43"/>
      <c r="F105" s="101"/>
      <c r="G105" s="43"/>
      <c r="H105" s="44"/>
      <c r="I105" s="44"/>
    </row>
    <row r="106" spans="1:9" s="45" customFormat="1" x14ac:dyDescent="0.25">
      <c r="A106" s="42"/>
      <c r="B106" s="43"/>
      <c r="C106" s="43"/>
      <c r="D106" s="43"/>
      <c r="E106" s="43"/>
      <c r="F106" s="101"/>
      <c r="G106" s="43"/>
      <c r="H106" s="44"/>
      <c r="I106" s="44"/>
    </row>
    <row r="107" spans="1:9" s="45" customFormat="1" x14ac:dyDescent="0.25">
      <c r="A107" s="42"/>
      <c r="B107" s="43"/>
      <c r="C107" s="43"/>
      <c r="D107" s="43"/>
      <c r="E107" s="43"/>
      <c r="F107" s="101"/>
      <c r="G107" s="43"/>
      <c r="H107" s="44"/>
      <c r="I107" s="44"/>
    </row>
    <row r="108" spans="1:9" s="45" customFormat="1" x14ac:dyDescent="0.25">
      <c r="A108" s="42"/>
      <c r="B108" s="43"/>
      <c r="C108" s="43"/>
      <c r="D108" s="43"/>
      <c r="E108" s="43"/>
      <c r="F108" s="101"/>
      <c r="G108" s="43"/>
      <c r="H108" s="44"/>
      <c r="I108" s="44"/>
    </row>
    <row r="109" spans="1:9" s="45" customFormat="1" x14ac:dyDescent="0.25">
      <c r="A109" s="42"/>
      <c r="B109" s="43"/>
      <c r="C109" s="43"/>
      <c r="D109" s="43"/>
      <c r="E109" s="43"/>
      <c r="F109" s="101"/>
      <c r="G109" s="43"/>
      <c r="H109" s="44"/>
      <c r="I109" s="44"/>
    </row>
    <row r="110" spans="1:9" s="45" customFormat="1" x14ac:dyDescent="0.25">
      <c r="A110" s="42"/>
      <c r="B110" s="43"/>
      <c r="C110" s="43"/>
      <c r="D110" s="43"/>
      <c r="E110" s="43"/>
      <c r="F110" s="101"/>
      <c r="G110" s="43"/>
      <c r="H110" s="44"/>
      <c r="I110" s="44"/>
    </row>
    <row r="111" spans="1:9" s="45" customFormat="1" x14ac:dyDescent="0.25">
      <c r="A111" s="42"/>
      <c r="B111" s="43"/>
      <c r="C111" s="43"/>
      <c r="D111" s="43"/>
      <c r="E111" s="43"/>
      <c r="F111" s="101"/>
      <c r="G111" s="43"/>
      <c r="H111" s="44"/>
      <c r="I111" s="44"/>
    </row>
    <row r="112" spans="1:9" s="45" customFormat="1" x14ac:dyDescent="0.25">
      <c r="A112" s="42"/>
      <c r="B112" s="43"/>
      <c r="C112" s="43"/>
      <c r="D112" s="43"/>
      <c r="E112" s="43"/>
      <c r="F112" s="101"/>
      <c r="G112" s="43"/>
      <c r="H112" s="44"/>
      <c r="I112" s="44"/>
    </row>
    <row r="113" spans="1:9" s="45" customFormat="1" x14ac:dyDescent="0.25">
      <c r="A113" s="42"/>
      <c r="B113" s="43"/>
      <c r="C113" s="43"/>
      <c r="D113" s="43"/>
      <c r="E113" s="43"/>
      <c r="F113" s="101"/>
      <c r="G113" s="43"/>
      <c r="H113" s="44"/>
      <c r="I113" s="44"/>
    </row>
    <row r="114" spans="1:9" s="45" customFormat="1" x14ac:dyDescent="0.25">
      <c r="A114" s="42"/>
      <c r="B114" s="43"/>
      <c r="C114" s="43"/>
      <c r="D114" s="43"/>
      <c r="E114" s="43"/>
      <c r="F114" s="101"/>
      <c r="G114" s="43"/>
      <c r="H114" s="44"/>
      <c r="I114" s="44"/>
    </row>
    <row r="115" spans="1:9" s="45" customFormat="1" x14ac:dyDescent="0.25">
      <c r="A115" s="42"/>
      <c r="B115" s="43"/>
      <c r="C115" s="43"/>
      <c r="D115" s="43"/>
      <c r="E115" s="43"/>
      <c r="F115" s="101"/>
      <c r="G115" s="43"/>
      <c r="H115" s="44"/>
      <c r="I115" s="44"/>
    </row>
    <row r="116" spans="1:9" s="45" customFormat="1" x14ac:dyDescent="0.25">
      <c r="A116" s="42"/>
      <c r="B116" s="43"/>
      <c r="C116" s="43"/>
      <c r="D116" s="43"/>
      <c r="E116" s="43"/>
      <c r="F116" s="101"/>
      <c r="G116" s="43"/>
      <c r="H116" s="44"/>
      <c r="I116" s="44"/>
    </row>
    <row r="117" spans="1:9" s="45" customFormat="1" x14ac:dyDescent="0.25">
      <c r="A117" s="42"/>
      <c r="B117" s="43"/>
      <c r="C117" s="43"/>
      <c r="D117" s="43"/>
      <c r="E117" s="43"/>
      <c r="F117" s="101"/>
      <c r="G117" s="43"/>
      <c r="H117" s="44"/>
      <c r="I117" s="44"/>
    </row>
    <row r="118" spans="1:9" s="45" customFormat="1" x14ac:dyDescent="0.25">
      <c r="A118" s="42"/>
      <c r="B118" s="43"/>
      <c r="C118" s="43"/>
      <c r="D118" s="43"/>
      <c r="E118" s="43"/>
      <c r="F118" s="101"/>
      <c r="G118" s="43"/>
      <c r="H118" s="44"/>
      <c r="I118" s="44"/>
    </row>
    <row r="119" spans="1:9" s="45" customFormat="1" x14ac:dyDescent="0.25">
      <c r="A119" s="42"/>
      <c r="B119" s="43"/>
      <c r="C119" s="43"/>
      <c r="D119" s="43"/>
      <c r="E119" s="43"/>
      <c r="F119" s="101"/>
      <c r="G119" s="43"/>
      <c r="H119" s="44"/>
      <c r="I119" s="44"/>
    </row>
    <row r="120" spans="1:9" s="45" customFormat="1" x14ac:dyDescent="0.25">
      <c r="A120" s="42"/>
      <c r="B120" s="43"/>
      <c r="C120" s="43"/>
      <c r="D120" s="43"/>
      <c r="E120" s="43"/>
      <c r="F120" s="101"/>
      <c r="G120" s="43"/>
      <c r="H120" s="44"/>
      <c r="I120" s="44"/>
    </row>
    <row r="121" spans="1:9" s="45" customFormat="1" x14ac:dyDescent="0.25">
      <c r="A121" s="42"/>
      <c r="B121" s="43"/>
      <c r="C121" s="43"/>
      <c r="D121" s="43"/>
      <c r="E121" s="43"/>
      <c r="F121" s="101"/>
      <c r="G121" s="43"/>
      <c r="H121" s="44"/>
      <c r="I121" s="44"/>
    </row>
    <row r="122" spans="1:9" s="45" customFormat="1" x14ac:dyDescent="0.25">
      <c r="A122" s="42"/>
      <c r="B122" s="43"/>
      <c r="C122" s="43"/>
      <c r="D122" s="43"/>
      <c r="E122" s="43"/>
      <c r="F122" s="101"/>
      <c r="G122" s="43"/>
      <c r="H122" s="44"/>
      <c r="I122" s="44"/>
    </row>
    <row r="123" spans="1:9" s="45" customFormat="1" x14ac:dyDescent="0.25">
      <c r="A123" s="42"/>
      <c r="B123" s="43"/>
      <c r="C123" s="43"/>
      <c r="D123" s="43"/>
      <c r="E123" s="43"/>
      <c r="F123" s="101"/>
      <c r="G123" s="43"/>
      <c r="H123" s="44"/>
      <c r="I123" s="44"/>
    </row>
    <row r="124" spans="1:9" s="45" customFormat="1" x14ac:dyDescent="0.25">
      <c r="A124" s="42"/>
      <c r="B124" s="43"/>
      <c r="C124" s="43"/>
      <c r="D124" s="43"/>
      <c r="E124" s="43"/>
      <c r="F124" s="101"/>
      <c r="G124" s="43"/>
      <c r="H124" s="44"/>
      <c r="I124" s="44"/>
    </row>
    <row r="125" spans="1:9" s="45" customFormat="1" x14ac:dyDescent="0.25">
      <c r="A125" s="42"/>
      <c r="B125" s="43"/>
      <c r="C125" s="43"/>
      <c r="D125" s="43"/>
      <c r="E125" s="43"/>
      <c r="F125" s="101"/>
      <c r="G125" s="43"/>
      <c r="H125" s="44"/>
      <c r="I125" s="44"/>
    </row>
    <row r="126" spans="1:9" s="45" customFormat="1" x14ac:dyDescent="0.25">
      <c r="A126" s="42"/>
      <c r="B126" s="43"/>
      <c r="C126" s="43"/>
      <c r="D126" s="43"/>
      <c r="E126" s="43"/>
      <c r="F126" s="101"/>
      <c r="G126" s="43"/>
      <c r="H126" s="44"/>
      <c r="I126" s="44"/>
    </row>
    <row r="127" spans="1:9" s="45" customFormat="1" x14ac:dyDescent="0.25">
      <c r="A127" s="42"/>
      <c r="B127" s="43"/>
      <c r="C127" s="43"/>
      <c r="D127" s="43"/>
      <c r="E127" s="43"/>
      <c r="F127" s="101"/>
      <c r="G127" s="43"/>
      <c r="H127" s="44"/>
      <c r="I127" s="44"/>
    </row>
    <row r="128" spans="1:9" s="45" customFormat="1" x14ac:dyDescent="0.25">
      <c r="A128" s="42"/>
      <c r="B128" s="43"/>
      <c r="C128" s="43"/>
      <c r="D128" s="43"/>
      <c r="E128" s="43"/>
      <c r="F128" s="101"/>
      <c r="G128" s="43"/>
      <c r="H128" s="44"/>
      <c r="I128" s="44"/>
    </row>
    <row r="129" spans="1:9" s="45" customFormat="1" x14ac:dyDescent="0.25">
      <c r="A129" s="42"/>
      <c r="B129" s="43"/>
      <c r="C129" s="43"/>
      <c r="D129" s="43"/>
      <c r="E129" s="43"/>
      <c r="F129" s="101"/>
      <c r="G129" s="43"/>
      <c r="H129" s="44"/>
      <c r="I129" s="44"/>
    </row>
    <row r="130" spans="1:9" s="45" customFormat="1" x14ac:dyDescent="0.25">
      <c r="A130" s="42"/>
      <c r="B130" s="43"/>
      <c r="C130" s="43"/>
      <c r="D130" s="43"/>
      <c r="E130" s="43"/>
      <c r="F130" s="101"/>
      <c r="G130" s="43"/>
      <c r="H130" s="44"/>
      <c r="I130" s="44"/>
    </row>
    <row r="131" spans="1:9" s="45" customFormat="1" x14ac:dyDescent="0.25">
      <c r="A131" s="42"/>
      <c r="B131" s="43"/>
      <c r="C131" s="43"/>
      <c r="D131" s="43"/>
      <c r="E131" s="43"/>
      <c r="F131" s="101"/>
      <c r="G131" s="43"/>
      <c r="H131" s="44"/>
      <c r="I131" s="44"/>
    </row>
    <row r="132" spans="1:9" s="45" customFormat="1" x14ac:dyDescent="0.25">
      <c r="A132" s="42"/>
      <c r="B132" s="43"/>
      <c r="C132" s="43"/>
      <c r="D132" s="43"/>
      <c r="E132" s="43"/>
      <c r="F132" s="101"/>
      <c r="G132" s="43"/>
      <c r="H132" s="44"/>
      <c r="I132" s="44"/>
    </row>
    <row r="133" spans="1:9" s="45" customFormat="1" x14ac:dyDescent="0.25">
      <c r="A133" s="42"/>
      <c r="B133" s="43"/>
      <c r="C133" s="43"/>
      <c r="D133" s="43"/>
      <c r="E133" s="43"/>
      <c r="F133" s="101"/>
      <c r="G133" s="43"/>
      <c r="H133" s="44"/>
      <c r="I133" s="44"/>
    </row>
    <row r="134" spans="1:9" s="45" customFormat="1" x14ac:dyDescent="0.25">
      <c r="A134" s="42"/>
      <c r="B134" s="43"/>
      <c r="C134" s="43"/>
      <c r="D134" s="43"/>
      <c r="E134" s="43"/>
      <c r="F134" s="101"/>
      <c r="G134" s="43"/>
      <c r="H134" s="44"/>
      <c r="I134" s="44"/>
    </row>
    <row r="135" spans="1:9" s="45" customFormat="1" x14ac:dyDescent="0.25">
      <c r="A135" s="42"/>
      <c r="B135" s="43"/>
      <c r="C135" s="43"/>
      <c r="D135" s="43"/>
      <c r="E135" s="43"/>
      <c r="F135" s="101"/>
      <c r="G135" s="43"/>
      <c r="H135" s="44"/>
      <c r="I135" s="44"/>
    </row>
    <row r="136" spans="1:9" s="45" customFormat="1" x14ac:dyDescent="0.25">
      <c r="A136" s="42"/>
      <c r="B136" s="43"/>
      <c r="C136" s="43"/>
      <c r="D136" s="43"/>
      <c r="E136" s="43"/>
      <c r="F136" s="101"/>
      <c r="G136" s="43"/>
      <c r="H136" s="44"/>
      <c r="I136" s="44"/>
    </row>
    <row r="137" spans="1:9" s="45" customFormat="1" x14ac:dyDescent="0.25">
      <c r="A137" s="42"/>
      <c r="B137" s="43"/>
      <c r="C137" s="43"/>
      <c r="D137" s="43"/>
      <c r="E137" s="43"/>
      <c r="F137" s="101"/>
      <c r="G137" s="43"/>
      <c r="H137" s="44"/>
      <c r="I137" s="44"/>
    </row>
    <row r="138" spans="1:9" s="45" customFormat="1" x14ac:dyDescent="0.25">
      <c r="A138" s="42"/>
      <c r="B138" s="43"/>
      <c r="C138" s="43"/>
      <c r="D138" s="43"/>
      <c r="E138" s="43"/>
      <c r="F138" s="101"/>
      <c r="G138" s="43"/>
      <c r="H138" s="44"/>
      <c r="I138" s="44"/>
    </row>
    <row r="139" spans="1:9" s="45" customFormat="1" x14ac:dyDescent="0.25">
      <c r="A139" s="42"/>
      <c r="B139" s="43"/>
      <c r="C139" s="43"/>
      <c r="D139" s="43"/>
      <c r="E139" s="43"/>
      <c r="F139" s="101"/>
      <c r="G139" s="43"/>
      <c r="H139" s="44"/>
      <c r="I139" s="44"/>
    </row>
    <row r="140" spans="1:9" s="45" customFormat="1" x14ac:dyDescent="0.25">
      <c r="A140" s="42"/>
      <c r="B140" s="43"/>
      <c r="C140" s="43"/>
      <c r="D140" s="43"/>
      <c r="E140" s="43"/>
      <c r="F140" s="101"/>
      <c r="G140" s="43"/>
      <c r="H140" s="44"/>
      <c r="I140" s="44"/>
    </row>
    <row r="141" spans="1:9" s="45" customFormat="1" x14ac:dyDescent="0.25">
      <c r="A141" s="42"/>
      <c r="B141" s="43"/>
      <c r="C141" s="43"/>
      <c r="D141" s="43"/>
      <c r="E141" s="43"/>
      <c r="F141" s="101"/>
      <c r="G141" s="43"/>
      <c r="H141" s="44"/>
      <c r="I141" s="44"/>
    </row>
    <row r="142" spans="1:9" s="45" customFormat="1" x14ac:dyDescent="0.25">
      <c r="A142" s="42"/>
      <c r="B142" s="43"/>
      <c r="C142" s="43"/>
      <c r="D142" s="43"/>
      <c r="E142" s="43"/>
      <c r="F142" s="101"/>
      <c r="G142" s="43"/>
      <c r="H142" s="44"/>
      <c r="I142" s="44"/>
    </row>
    <row r="143" spans="1:9" s="45" customFormat="1" x14ac:dyDescent="0.25">
      <c r="A143" s="42"/>
      <c r="B143" s="43"/>
      <c r="C143" s="43"/>
      <c r="D143" s="43"/>
      <c r="E143" s="43"/>
      <c r="F143" s="101"/>
      <c r="G143" s="43"/>
      <c r="H143" s="44"/>
      <c r="I143" s="44"/>
    </row>
    <row r="144" spans="1:9" s="45" customFormat="1" x14ac:dyDescent="0.25">
      <c r="A144" s="42"/>
      <c r="B144" s="43"/>
      <c r="C144" s="43"/>
      <c r="D144" s="43"/>
      <c r="E144" s="43"/>
      <c r="F144" s="101"/>
      <c r="G144" s="43"/>
      <c r="H144" s="44"/>
      <c r="I144" s="44"/>
    </row>
    <row r="145" spans="1:9" s="45" customFormat="1" x14ac:dyDescent="0.25">
      <c r="A145" s="42"/>
      <c r="B145" s="43"/>
      <c r="C145" s="43"/>
      <c r="D145" s="43"/>
      <c r="E145" s="43"/>
      <c r="F145" s="101"/>
      <c r="G145" s="43"/>
      <c r="H145" s="44"/>
      <c r="I145" s="44"/>
    </row>
    <row r="146" spans="1:9" s="45" customFormat="1" x14ac:dyDescent="0.25">
      <c r="A146" s="42"/>
      <c r="B146" s="43"/>
      <c r="C146" s="43"/>
      <c r="D146" s="43"/>
      <c r="E146" s="43"/>
      <c r="F146" s="101"/>
      <c r="G146" s="43"/>
      <c r="H146" s="44"/>
      <c r="I146" s="44"/>
    </row>
    <row r="147" spans="1:9" s="45" customFormat="1" x14ac:dyDescent="0.25">
      <c r="A147" s="42"/>
      <c r="B147" s="43"/>
      <c r="C147" s="43"/>
      <c r="D147" s="43"/>
      <c r="E147" s="43"/>
      <c r="F147" s="101"/>
      <c r="G147" s="43"/>
      <c r="H147" s="44"/>
      <c r="I147" s="44"/>
    </row>
    <row r="148" spans="1:9" s="45" customFormat="1" x14ac:dyDescent="0.25">
      <c r="A148" s="42"/>
      <c r="B148" s="43"/>
      <c r="C148" s="43"/>
      <c r="D148" s="43"/>
      <c r="E148" s="43"/>
      <c r="F148" s="101"/>
      <c r="G148" s="43"/>
      <c r="H148" s="44"/>
      <c r="I148" s="44"/>
    </row>
    <row r="149" spans="1:9" s="45" customFormat="1" x14ac:dyDescent="0.25">
      <c r="A149" s="42"/>
      <c r="B149" s="43"/>
      <c r="C149" s="43"/>
      <c r="D149" s="43"/>
      <c r="E149" s="43"/>
      <c r="F149" s="101"/>
      <c r="G149" s="43"/>
      <c r="H149" s="44"/>
      <c r="I149" s="44"/>
    </row>
    <row r="150" spans="1:9" s="45" customFormat="1" x14ac:dyDescent="0.25">
      <c r="A150" s="42"/>
      <c r="B150" s="43"/>
      <c r="C150" s="43"/>
      <c r="D150" s="43"/>
      <c r="E150" s="43"/>
      <c r="F150" s="101"/>
      <c r="G150" s="43"/>
      <c r="H150" s="44"/>
      <c r="I150" s="44"/>
    </row>
    <row r="151" spans="1:9" s="45" customFormat="1" x14ac:dyDescent="0.25">
      <c r="A151" s="42"/>
      <c r="B151" s="43"/>
      <c r="C151" s="43"/>
      <c r="D151" s="43"/>
      <c r="E151" s="43"/>
      <c r="F151" s="101"/>
      <c r="G151" s="43"/>
      <c r="H151" s="44"/>
      <c r="I151" s="44"/>
    </row>
    <row r="152" spans="1:9" s="45" customFormat="1" x14ac:dyDescent="0.25">
      <c r="A152" s="42"/>
      <c r="B152" s="43"/>
      <c r="C152" s="43"/>
      <c r="D152" s="43"/>
      <c r="E152" s="43"/>
      <c r="F152" s="101"/>
      <c r="G152" s="43"/>
      <c r="H152" s="44"/>
      <c r="I152" s="44"/>
    </row>
    <row r="153" spans="1:9" s="45" customFormat="1" x14ac:dyDescent="0.25">
      <c r="A153" s="42"/>
      <c r="B153" s="43"/>
      <c r="C153" s="43"/>
      <c r="D153" s="43"/>
      <c r="E153" s="43"/>
      <c r="F153" s="101"/>
      <c r="G153" s="43"/>
      <c r="H153" s="44"/>
      <c r="I153" s="44"/>
    </row>
    <row r="154" spans="1:9" s="45" customFormat="1" x14ac:dyDescent="0.25">
      <c r="A154" s="42"/>
      <c r="B154" s="43"/>
      <c r="C154" s="43"/>
      <c r="D154" s="43"/>
      <c r="E154" s="43"/>
      <c r="F154" s="101"/>
      <c r="G154" s="43"/>
      <c r="H154" s="44"/>
      <c r="I154" s="44"/>
    </row>
    <row r="155" spans="1:9" s="45" customFormat="1" x14ac:dyDescent="0.25">
      <c r="A155" s="42"/>
      <c r="B155" s="43"/>
      <c r="C155" s="43"/>
      <c r="D155" s="43"/>
      <c r="E155" s="43"/>
      <c r="F155" s="101"/>
      <c r="G155" s="43"/>
      <c r="H155" s="44"/>
      <c r="I155" s="44"/>
    </row>
    <row r="156" spans="1:9" s="45" customFormat="1" x14ac:dyDescent="0.25">
      <c r="A156" s="42"/>
      <c r="B156" s="43"/>
      <c r="C156" s="43"/>
      <c r="D156" s="43"/>
      <c r="E156" s="43"/>
      <c r="F156" s="101"/>
      <c r="G156" s="43"/>
      <c r="H156" s="44"/>
      <c r="I156" s="44"/>
    </row>
    <row r="157" spans="1:9" s="45" customFormat="1" x14ac:dyDescent="0.25">
      <c r="A157" s="42"/>
      <c r="B157" s="43"/>
      <c r="C157" s="43"/>
      <c r="D157" s="43"/>
      <c r="E157" s="43"/>
      <c r="F157" s="101"/>
      <c r="G157" s="43"/>
      <c r="H157" s="44"/>
      <c r="I157" s="44"/>
    </row>
    <row r="158" spans="1:9" s="45" customFormat="1" x14ac:dyDescent="0.25">
      <c r="A158" s="42"/>
      <c r="B158" s="43"/>
      <c r="C158" s="43"/>
      <c r="D158" s="43"/>
      <c r="E158" s="43"/>
      <c r="F158" s="101"/>
      <c r="G158" s="43"/>
      <c r="H158" s="44"/>
      <c r="I158" s="44"/>
    </row>
    <row r="159" spans="1:9" s="45" customFormat="1" x14ac:dyDescent="0.25">
      <c r="A159" s="42"/>
      <c r="B159" s="43"/>
      <c r="C159" s="43"/>
      <c r="D159" s="43"/>
      <c r="E159" s="43"/>
      <c r="F159" s="101"/>
      <c r="G159" s="43"/>
      <c r="H159" s="44"/>
      <c r="I159" s="44"/>
    </row>
    <row r="160" spans="1:9" s="45" customFormat="1" x14ac:dyDescent="0.25">
      <c r="A160" s="42"/>
      <c r="B160" s="43"/>
      <c r="C160" s="43"/>
      <c r="D160" s="43"/>
      <c r="E160" s="43"/>
      <c r="F160" s="101"/>
      <c r="G160" s="43"/>
      <c r="H160" s="44"/>
      <c r="I160" s="44"/>
    </row>
    <row r="161" spans="1:9" s="45" customFormat="1" x14ac:dyDescent="0.25">
      <c r="A161" s="42"/>
      <c r="B161" s="43"/>
      <c r="C161" s="43"/>
      <c r="D161" s="43"/>
      <c r="E161" s="43"/>
      <c r="F161" s="101"/>
      <c r="G161" s="43"/>
      <c r="H161" s="44"/>
      <c r="I161" s="44"/>
    </row>
  </sheetData>
  <mergeCells count="6">
    <mergeCell ref="B72:C72"/>
    <mergeCell ref="A2:F2"/>
    <mergeCell ref="B12:D12"/>
    <mergeCell ref="B24:D24"/>
    <mergeCell ref="B47:D47"/>
    <mergeCell ref="B64:D6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B8" sqref="B8"/>
    </sheetView>
  </sheetViews>
  <sheetFormatPr defaultColWidth="10.140625" defaultRowHeight="15.75" x14ac:dyDescent="0.25"/>
  <cols>
    <col min="1" max="1" width="25.5703125" style="89" bestFit="1" customWidth="1"/>
    <col min="2" max="2" width="30.28515625" style="89" bestFit="1" customWidth="1"/>
    <col min="3" max="5" width="16.5703125" style="89" bestFit="1" customWidth="1"/>
    <col min="6" max="7" width="15.5703125" style="89" bestFit="1" customWidth="1"/>
    <col min="8" max="8" width="13.85546875" style="89" bestFit="1" customWidth="1"/>
    <col min="9" max="9" width="16.7109375" style="89" bestFit="1" customWidth="1"/>
    <col min="10" max="11" width="10.140625" style="89" customWidth="1"/>
    <col min="12" max="12" width="17.7109375" style="89" bestFit="1" customWidth="1"/>
    <col min="13" max="13" width="10.42578125" style="89" bestFit="1" customWidth="1"/>
    <col min="14" max="14" width="15.5703125" style="89" bestFit="1" customWidth="1"/>
    <col min="15" max="16384" width="10.140625" style="89"/>
  </cols>
  <sheetData>
    <row r="1" spans="1:13" s="45" customFormat="1" ht="20.25" x14ac:dyDescent="0.3">
      <c r="A1" s="110" t="s">
        <v>128</v>
      </c>
      <c r="B1" s="111"/>
      <c r="C1" s="110"/>
      <c r="D1" s="110"/>
      <c r="E1" s="110"/>
      <c r="F1" s="110"/>
      <c r="G1" s="110"/>
      <c r="H1" s="110"/>
      <c r="I1" s="110"/>
      <c r="J1" s="110"/>
      <c r="K1" s="110"/>
      <c r="L1" s="111"/>
    </row>
    <row r="2" spans="1:13" s="45" customFormat="1" ht="15.75" customHeight="1" x14ac:dyDescent="0.25">
      <c r="A2" s="112" t="s">
        <v>129</v>
      </c>
      <c r="B2" s="113" t="s">
        <v>130</v>
      </c>
      <c r="C2" s="114" t="s">
        <v>131</v>
      </c>
      <c r="D2" s="114" t="s">
        <v>132</v>
      </c>
      <c r="E2" s="114" t="s">
        <v>133</v>
      </c>
      <c r="F2" s="114" t="s">
        <v>134</v>
      </c>
      <c r="G2" s="114" t="s">
        <v>135</v>
      </c>
      <c r="H2" s="114" t="s">
        <v>136</v>
      </c>
      <c r="I2" s="114" t="s">
        <v>137</v>
      </c>
      <c r="J2" s="115" t="s">
        <v>138</v>
      </c>
      <c r="K2" s="116"/>
      <c r="L2" s="114" t="s">
        <v>139</v>
      </c>
    </row>
    <row r="3" spans="1:13" s="45" customFormat="1" x14ac:dyDescent="0.25">
      <c r="A3" s="117"/>
      <c r="B3" s="118"/>
      <c r="C3" s="119"/>
      <c r="D3" s="119"/>
      <c r="E3" s="119"/>
      <c r="F3" s="119"/>
      <c r="G3" s="119"/>
      <c r="H3" s="119"/>
      <c r="I3" s="119"/>
      <c r="J3" s="115"/>
      <c r="K3" s="116"/>
      <c r="L3" s="119"/>
    </row>
    <row r="4" spans="1:13" s="45" customFormat="1" x14ac:dyDescent="0.25">
      <c r="A4" s="120" t="s">
        <v>140</v>
      </c>
      <c r="B4" s="121"/>
      <c r="C4" s="121"/>
      <c r="D4" s="121"/>
      <c r="E4" s="122"/>
      <c r="F4" s="122"/>
      <c r="G4" s="122"/>
      <c r="H4" s="122"/>
      <c r="I4" s="122"/>
      <c r="J4" s="122"/>
      <c r="K4" s="123"/>
      <c r="L4" s="124"/>
    </row>
    <row r="5" spans="1:13" s="130" customFormat="1" ht="15" x14ac:dyDescent="0.25">
      <c r="A5" s="125" t="s">
        <v>141</v>
      </c>
      <c r="B5" s="126">
        <v>1338.7</v>
      </c>
      <c r="C5" s="127"/>
      <c r="D5" s="128">
        <v>243.4</v>
      </c>
      <c r="E5" s="127"/>
      <c r="F5" s="127"/>
      <c r="G5" s="127"/>
      <c r="H5" s="127"/>
      <c r="I5" s="127"/>
      <c r="J5" s="127"/>
      <c r="K5" s="129"/>
      <c r="L5" s="128">
        <f>D5+B5</f>
        <v>1582.1000000000001</v>
      </c>
    </row>
    <row r="6" spans="1:13" s="130" customFormat="1" ht="15" x14ac:dyDescent="0.25">
      <c r="A6" s="125" t="s">
        <v>142</v>
      </c>
      <c r="B6" s="129"/>
      <c r="C6" s="126">
        <v>378</v>
      </c>
      <c r="D6" s="127"/>
      <c r="E6" s="128">
        <v>1407.5</v>
      </c>
      <c r="F6" s="127"/>
      <c r="G6" s="128">
        <v>117</v>
      </c>
      <c r="H6" s="127"/>
      <c r="I6" s="127"/>
      <c r="J6" s="127"/>
      <c r="K6" s="129"/>
      <c r="L6" s="128">
        <f>G6+E6+C6</f>
        <v>1902.5</v>
      </c>
    </row>
    <row r="7" spans="1:13" s="130" customFormat="1" ht="15" x14ac:dyDescent="0.25">
      <c r="A7" s="131" t="s">
        <v>143</v>
      </c>
      <c r="B7" s="129"/>
      <c r="C7" s="127"/>
      <c r="D7" s="128">
        <v>870</v>
      </c>
      <c r="E7" s="127"/>
      <c r="F7" s="128">
        <v>125</v>
      </c>
      <c r="G7" s="127"/>
      <c r="H7" s="127"/>
      <c r="I7" s="127"/>
      <c r="J7" s="127"/>
      <c r="K7" s="129"/>
      <c r="L7" s="128">
        <f>F7+D7</f>
        <v>995</v>
      </c>
    </row>
    <row r="8" spans="1:13" s="130" customFormat="1" ht="15" x14ac:dyDescent="0.25">
      <c r="A8" s="125" t="s">
        <v>144</v>
      </c>
      <c r="B8" s="126">
        <v>42.5</v>
      </c>
      <c r="C8" s="128">
        <v>564</v>
      </c>
      <c r="D8" s="128">
        <v>72.5</v>
      </c>
      <c r="E8" s="127"/>
      <c r="F8" s="127"/>
      <c r="G8" s="127"/>
      <c r="H8" s="127"/>
      <c r="I8" s="127"/>
      <c r="J8" s="127"/>
      <c r="K8" s="129"/>
      <c r="L8" s="128">
        <f>D8+C8+B8</f>
        <v>679</v>
      </c>
    </row>
    <row r="9" spans="1:13" s="130" customFormat="1" ht="15" x14ac:dyDescent="0.25">
      <c r="A9" s="132" t="s">
        <v>145</v>
      </c>
      <c r="B9" s="127"/>
      <c r="C9" s="127"/>
      <c r="D9" s="127"/>
      <c r="E9" s="127"/>
      <c r="F9" s="127"/>
      <c r="G9" s="127"/>
      <c r="H9" s="127"/>
      <c r="I9" s="127"/>
      <c r="J9" s="133"/>
      <c r="K9" s="133"/>
      <c r="L9" s="128"/>
    </row>
    <row r="10" spans="1:13" s="130" customFormat="1" ht="15" x14ac:dyDescent="0.25">
      <c r="A10" s="125" t="s">
        <v>146</v>
      </c>
      <c r="B10" s="126">
        <v>75</v>
      </c>
      <c r="C10" s="127"/>
      <c r="D10" s="127"/>
      <c r="E10" s="127"/>
      <c r="F10" s="127"/>
      <c r="G10" s="127"/>
      <c r="H10" s="127"/>
      <c r="I10" s="127"/>
      <c r="J10" s="133"/>
      <c r="K10" s="133"/>
      <c r="L10" s="128">
        <f>B10</f>
        <v>75</v>
      </c>
      <c r="M10" s="141"/>
    </row>
    <row r="11" spans="1:13" s="130" customFormat="1" ht="15" x14ac:dyDescent="0.25">
      <c r="A11" s="125" t="s">
        <v>147</v>
      </c>
      <c r="B11" s="126">
        <v>977</v>
      </c>
      <c r="C11" s="127"/>
      <c r="D11" s="127"/>
      <c r="E11" s="127"/>
      <c r="F11" s="127"/>
      <c r="G11" s="127"/>
      <c r="H11" s="127"/>
      <c r="I11" s="127"/>
      <c r="J11" s="133"/>
      <c r="K11" s="133"/>
      <c r="L11" s="128">
        <f>B11</f>
        <v>977</v>
      </c>
    </row>
    <row r="12" spans="1:13" s="130" customFormat="1" ht="15" x14ac:dyDescent="0.25">
      <c r="A12" s="134" t="s">
        <v>148</v>
      </c>
      <c r="B12" s="135"/>
      <c r="C12" s="136">
        <v>125</v>
      </c>
      <c r="D12" s="136">
        <v>492</v>
      </c>
      <c r="E12" s="136">
        <v>150</v>
      </c>
      <c r="F12" s="133"/>
      <c r="G12" s="136">
        <v>35.5</v>
      </c>
      <c r="H12" s="135"/>
      <c r="I12" s="135"/>
      <c r="J12" s="133"/>
      <c r="K12" s="133"/>
      <c r="L12" s="128">
        <f>G12+E12+D12+C12</f>
        <v>802.5</v>
      </c>
    </row>
    <row r="13" spans="1:13" s="130" customFormat="1" ht="15" x14ac:dyDescent="0.25">
      <c r="A13" s="125" t="s">
        <v>149</v>
      </c>
      <c r="B13" s="129"/>
      <c r="C13" s="126"/>
      <c r="D13" s="129"/>
      <c r="E13" s="126"/>
      <c r="F13" s="126">
        <v>318</v>
      </c>
      <c r="G13" s="129"/>
      <c r="H13" s="129"/>
      <c r="I13" s="129"/>
      <c r="J13" s="127"/>
      <c r="K13" s="129"/>
      <c r="L13" s="128">
        <f>F13</f>
        <v>318</v>
      </c>
    </row>
    <row r="14" spans="1:13" s="88" customFormat="1" ht="15" x14ac:dyDescent="0.25">
      <c r="A14" s="137" t="s">
        <v>13</v>
      </c>
      <c r="B14" s="138">
        <f t="shared" ref="B14:I14" si="0">SUM(B5:B13)</f>
        <v>2433.1999999999998</v>
      </c>
      <c r="C14" s="138">
        <f t="shared" si="0"/>
        <v>1067</v>
      </c>
      <c r="D14" s="138">
        <f t="shared" si="0"/>
        <v>1677.9</v>
      </c>
      <c r="E14" s="138">
        <f t="shared" si="0"/>
        <v>1557.5</v>
      </c>
      <c r="F14" s="138">
        <f t="shared" si="0"/>
        <v>443</v>
      </c>
      <c r="G14" s="138">
        <f t="shared" si="0"/>
        <v>152.5</v>
      </c>
      <c r="H14" s="138">
        <f t="shared" si="0"/>
        <v>0</v>
      </c>
      <c r="I14" s="138">
        <f t="shared" si="0"/>
        <v>0</v>
      </c>
      <c r="J14" s="138"/>
      <c r="K14" s="138"/>
      <c r="L14" s="138">
        <f>SUM(L5:L13)</f>
        <v>7331.1</v>
      </c>
    </row>
    <row r="15" spans="1:13" s="88" customFormat="1" ht="15" x14ac:dyDescent="0.25"/>
    <row r="16" spans="1:13" s="45" customFormat="1" x14ac:dyDescent="0.25"/>
    <row r="17" spans="1:15" x14ac:dyDescent="0.25">
      <c r="A17" s="120" t="s">
        <v>140</v>
      </c>
      <c r="B17" s="174" t="s">
        <v>216</v>
      </c>
      <c r="C17" s="121" t="s">
        <v>150</v>
      </c>
      <c r="D17" s="121" t="s">
        <v>151</v>
      </c>
      <c r="E17" s="121" t="s">
        <v>152</v>
      </c>
      <c r="F17" s="121" t="s">
        <v>13</v>
      </c>
    </row>
    <row r="18" spans="1:15" x14ac:dyDescent="0.25">
      <c r="A18" s="125" t="s">
        <v>141</v>
      </c>
      <c r="B18" s="126">
        <v>1338.7</v>
      </c>
      <c r="C18" s="126"/>
      <c r="D18" s="126">
        <f>SUM(C5:F5)</f>
        <v>243.4</v>
      </c>
      <c r="E18" s="126">
        <f t="shared" ref="E18:E26" si="1">SUM(G5:I5)</f>
        <v>0</v>
      </c>
      <c r="F18" s="126">
        <f>SUM(B18:E18)</f>
        <v>1582.1000000000001</v>
      </c>
      <c r="G18" s="172">
        <f>C18*2000</f>
        <v>0</v>
      </c>
      <c r="H18" s="172">
        <f t="shared" ref="H18:J26" si="2">D18*2000</f>
        <v>486800</v>
      </c>
      <c r="I18" s="172">
        <f t="shared" si="2"/>
        <v>0</v>
      </c>
      <c r="J18" s="172">
        <f t="shared" si="2"/>
        <v>3164200.0000000005</v>
      </c>
    </row>
    <row r="19" spans="1:15" x14ac:dyDescent="0.25">
      <c r="A19" s="125" t="s">
        <v>142</v>
      </c>
      <c r="B19" s="175"/>
      <c r="C19" s="126">
        <f>SUM(B6:E6)</f>
        <v>1785.5</v>
      </c>
      <c r="D19" s="126"/>
      <c r="E19" s="126">
        <f t="shared" si="1"/>
        <v>117</v>
      </c>
      <c r="F19" s="126">
        <f t="shared" ref="F19:F26" si="3">SUM(B19:E19)</f>
        <v>1902.5</v>
      </c>
      <c r="G19" s="172">
        <f t="shared" ref="G19:G26" si="4">C19*2000</f>
        <v>3571000</v>
      </c>
      <c r="H19" s="172">
        <f t="shared" si="2"/>
        <v>0</v>
      </c>
      <c r="I19" s="172">
        <f t="shared" si="2"/>
        <v>234000</v>
      </c>
      <c r="J19" s="172">
        <f t="shared" si="2"/>
        <v>3805000</v>
      </c>
      <c r="M19" s="139"/>
      <c r="O19" s="140"/>
    </row>
    <row r="20" spans="1:15" x14ac:dyDescent="0.25">
      <c r="A20" s="131" t="s">
        <v>143</v>
      </c>
      <c r="B20" s="176"/>
      <c r="C20" s="126"/>
      <c r="D20" s="126">
        <f t="shared" ref="D20:D26" si="5">SUM(C7:F7)</f>
        <v>995</v>
      </c>
      <c r="E20" s="126">
        <f t="shared" si="1"/>
        <v>0</v>
      </c>
      <c r="F20" s="126">
        <f t="shared" si="3"/>
        <v>995</v>
      </c>
      <c r="G20" s="172">
        <f t="shared" si="4"/>
        <v>0</v>
      </c>
      <c r="H20" s="172">
        <f t="shared" si="2"/>
        <v>1990000</v>
      </c>
      <c r="I20" s="172">
        <f t="shared" si="2"/>
        <v>0</v>
      </c>
      <c r="J20" s="172">
        <f t="shared" si="2"/>
        <v>1990000</v>
      </c>
    </row>
    <row r="21" spans="1:15" x14ac:dyDescent="0.25">
      <c r="A21" s="125" t="s">
        <v>144</v>
      </c>
      <c r="B21" s="175"/>
      <c r="C21" s="126">
        <v>42.5</v>
      </c>
      <c r="D21" s="126">
        <f t="shared" si="5"/>
        <v>636.5</v>
      </c>
      <c r="E21" s="126">
        <f t="shared" si="1"/>
        <v>0</v>
      </c>
      <c r="F21" s="126">
        <f t="shared" si="3"/>
        <v>679</v>
      </c>
      <c r="G21" s="172">
        <f t="shared" si="4"/>
        <v>85000</v>
      </c>
      <c r="H21" s="172">
        <f t="shared" si="2"/>
        <v>1273000</v>
      </c>
      <c r="I21" s="172">
        <f t="shared" si="2"/>
        <v>0</v>
      </c>
      <c r="J21" s="172">
        <f t="shared" si="2"/>
        <v>1358000</v>
      </c>
    </row>
    <row r="22" spans="1:15" x14ac:dyDescent="0.25">
      <c r="A22" s="132" t="s">
        <v>145</v>
      </c>
      <c r="B22" s="177"/>
      <c r="C22" s="126"/>
      <c r="D22" s="126">
        <f t="shared" si="5"/>
        <v>0</v>
      </c>
      <c r="E22" s="126">
        <f t="shared" si="1"/>
        <v>0</v>
      </c>
      <c r="F22" s="126">
        <f t="shared" si="3"/>
        <v>0</v>
      </c>
      <c r="G22" s="172">
        <f t="shared" si="4"/>
        <v>0</v>
      </c>
      <c r="H22" s="172">
        <f t="shared" si="2"/>
        <v>0</v>
      </c>
      <c r="I22" s="172">
        <f t="shared" si="2"/>
        <v>0</v>
      </c>
      <c r="J22" s="172">
        <f t="shared" si="2"/>
        <v>0</v>
      </c>
      <c r="N22" s="139"/>
    </row>
    <row r="23" spans="1:15" x14ac:dyDescent="0.25">
      <c r="A23" s="125" t="s">
        <v>146</v>
      </c>
      <c r="B23" s="175"/>
      <c r="C23" s="126">
        <v>75</v>
      </c>
      <c r="D23" s="126">
        <f t="shared" si="5"/>
        <v>0</v>
      </c>
      <c r="E23" s="126">
        <f t="shared" si="1"/>
        <v>0</v>
      </c>
      <c r="F23" s="126">
        <f t="shared" si="3"/>
        <v>75</v>
      </c>
      <c r="G23" s="172">
        <f t="shared" si="4"/>
        <v>150000</v>
      </c>
      <c r="H23" s="172">
        <f t="shared" si="2"/>
        <v>0</v>
      </c>
      <c r="I23" s="172">
        <f t="shared" si="2"/>
        <v>0</v>
      </c>
      <c r="J23" s="172">
        <f t="shared" si="2"/>
        <v>150000</v>
      </c>
    </row>
    <row r="24" spans="1:15" x14ac:dyDescent="0.25">
      <c r="A24" s="125" t="s">
        <v>147</v>
      </c>
      <c r="B24" s="175"/>
      <c r="C24" s="126">
        <v>977</v>
      </c>
      <c r="D24" s="126">
        <f t="shared" si="5"/>
        <v>0</v>
      </c>
      <c r="E24" s="126">
        <f t="shared" si="1"/>
        <v>0</v>
      </c>
      <c r="F24" s="126">
        <f t="shared" si="3"/>
        <v>977</v>
      </c>
      <c r="G24" s="172">
        <f t="shared" si="4"/>
        <v>1954000</v>
      </c>
      <c r="H24" s="172">
        <f t="shared" si="2"/>
        <v>0</v>
      </c>
      <c r="I24" s="172">
        <f t="shared" si="2"/>
        <v>0</v>
      </c>
      <c r="J24" s="172">
        <f t="shared" si="2"/>
        <v>1954000</v>
      </c>
    </row>
    <row r="25" spans="1:15" x14ac:dyDescent="0.25">
      <c r="A25" s="134" t="s">
        <v>148</v>
      </c>
      <c r="B25" s="178"/>
      <c r="C25" s="126"/>
      <c r="D25" s="126">
        <f t="shared" si="5"/>
        <v>767</v>
      </c>
      <c r="E25" s="126">
        <f t="shared" si="1"/>
        <v>35.5</v>
      </c>
      <c r="F25" s="126">
        <f t="shared" si="3"/>
        <v>802.5</v>
      </c>
      <c r="G25" s="172">
        <f t="shared" si="4"/>
        <v>0</v>
      </c>
      <c r="H25" s="172">
        <f t="shared" si="2"/>
        <v>1534000</v>
      </c>
      <c r="I25" s="172">
        <f t="shared" si="2"/>
        <v>71000</v>
      </c>
      <c r="J25" s="172">
        <f t="shared" si="2"/>
        <v>1605000</v>
      </c>
    </row>
    <row r="26" spans="1:15" x14ac:dyDescent="0.25">
      <c r="A26" s="125" t="s">
        <v>149</v>
      </c>
      <c r="B26" s="175"/>
      <c r="C26" s="126"/>
      <c r="D26" s="126">
        <f t="shared" si="5"/>
        <v>318</v>
      </c>
      <c r="E26" s="126">
        <f t="shared" si="1"/>
        <v>0</v>
      </c>
      <c r="F26" s="126">
        <f t="shared" si="3"/>
        <v>318</v>
      </c>
      <c r="G26" s="172">
        <f t="shared" si="4"/>
        <v>0</v>
      </c>
      <c r="H26" s="172">
        <f t="shared" si="2"/>
        <v>636000</v>
      </c>
      <c r="I26" s="172">
        <f t="shared" si="2"/>
        <v>0</v>
      </c>
      <c r="J26" s="172">
        <f t="shared" si="2"/>
        <v>636000</v>
      </c>
    </row>
    <row r="27" spans="1:15" x14ac:dyDescent="0.25">
      <c r="A27" s="137" t="s">
        <v>13</v>
      </c>
      <c r="B27" s="137"/>
      <c r="C27" s="138">
        <f t="shared" ref="C27" si="6">SUM(C18:C26)</f>
        <v>2880</v>
      </c>
      <c r="D27" s="138">
        <f>SUM(D18:D26)</f>
        <v>2959.9</v>
      </c>
      <c r="E27" s="138">
        <f>SUM(E18:E26)</f>
        <v>152.5</v>
      </c>
      <c r="F27" s="138">
        <f>SUM(C27:E27)</f>
        <v>5992.4</v>
      </c>
      <c r="G27" s="172">
        <f>C27*2000</f>
        <v>5760000</v>
      </c>
      <c r="H27" s="172">
        <f t="shared" ref="H27" si="7">D27*2000</f>
        <v>5919800</v>
      </c>
      <c r="I27" s="172">
        <f t="shared" ref="I27" si="8">E27*2000</f>
        <v>305000</v>
      </c>
      <c r="J27" s="172">
        <f t="shared" ref="J27" si="9">F27*2000</f>
        <v>11984800</v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activeCell="E22" sqref="E22"/>
    </sheetView>
  </sheetViews>
  <sheetFormatPr defaultRowHeight="15" x14ac:dyDescent="0.25"/>
  <sheetData>
    <row r="2" spans="1:1" x14ac:dyDescent="0.25">
      <c r="A2" t="s">
        <v>169</v>
      </c>
    </row>
    <row r="3" spans="1:1" x14ac:dyDescent="0.25">
      <c r="A3" t="s">
        <v>184</v>
      </c>
    </row>
    <row r="4" spans="1:1" x14ac:dyDescent="0.25">
      <c r="A4" t="s">
        <v>185</v>
      </c>
    </row>
    <row r="5" spans="1:1" x14ac:dyDescent="0.25">
      <c r="A5" t="s">
        <v>201</v>
      </c>
    </row>
    <row r="6" spans="1:1" x14ac:dyDescent="0.25">
      <c r="A6" t="s">
        <v>202</v>
      </c>
    </row>
    <row r="7" spans="1:1" x14ac:dyDescent="0.25">
      <c r="A7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Hard Construction Costs</vt:lpstr>
      <vt:lpstr>Construction Payment Plan</vt:lpstr>
      <vt:lpstr>Mortgage Payment</vt:lpstr>
      <vt:lpstr>BOQ-Revised - May</vt:lpstr>
      <vt:lpstr>Payout Plan-Revised May-2016</vt:lpstr>
      <vt:lpstr>Questions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Sun</dc:creator>
  <cp:lastModifiedBy>Jonathan Godbout</cp:lastModifiedBy>
  <cp:lastPrinted>2016-08-25T19:54:46Z</cp:lastPrinted>
  <dcterms:created xsi:type="dcterms:W3CDTF">2015-10-20T14:09:55Z</dcterms:created>
  <dcterms:modified xsi:type="dcterms:W3CDTF">2016-09-30T15:57:06Z</dcterms:modified>
</cp:coreProperties>
</file>