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8"/>
  </bookViews>
  <sheets>
    <sheet name="Marzo 25" sheetId="1" state="visible" r:id="rId1"/>
    <sheet name="Abril 25" sheetId="2" state="visible" r:id="rId2"/>
    <sheet name="Junio 25" sheetId="3" state="visible" r:id="rId3"/>
    <sheet name="Julio 25" sheetId="4" state="visible" r:id="rId4"/>
    <sheet name="Agosto 25" sheetId="5" state="visible" r:id="rId5"/>
    <sheet name="CAJA 2025 TOTAL" sheetId="6" state="visible" r:id="rId6"/>
    <sheet name="Cajas y Cierres" sheetId="7" state="visible" r:id="rId7"/>
    <sheet name="Reservas" sheetId="8" state="visible" r:id="rId8"/>
    <sheet name="Enero 25" sheetId="9" state="visible" r:id="rId9"/>
    <sheet name="Febrero 25" sheetId="10" state="visible" r:id="rId10"/>
  </sheets>
  <definedNames>
    <definedName name="_xlnm._FilterDatabase" localSheetId="7" hidden="1">Reservas!$A$1:$R$58</definedName>
    <definedName name="Reservas">Reservas!$A$1:$R$68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<sst xmlns="http://schemas.openxmlformats.org/spreadsheetml/2006/main" count="358" uniqueCount="358">
  <si>
    <t xml:space="preserve">ABBY 1 (PLANTA BAJA)</t>
  </si>
  <si>
    <t xml:space="preserve">ABBY 2 (1ER PISO)</t>
  </si>
  <si>
    <t>OBSERVACIONES</t>
  </si>
  <si>
    <t xml:space="preserve">Byron Chicaiza x 6 - AIRBNB - PAGAN U$S 252,20 TOTAL</t>
  </si>
  <si>
    <t xml:space="preserve">marco antonio rivero vidal X 6 - BOOKING - PAGAN U$S 285 TOTAL</t>
  </si>
  <si>
    <t xml:space="preserve">Karina KochX 4 - BOOKING - PAGAN U$S 450TOTAL</t>
  </si>
  <si>
    <t xml:space="preserve">Catherine Cliche x 4 - AIRBNB - PAGAN U$S 378,30 TOTAL</t>
  </si>
  <si>
    <t xml:space="preserve">Karina Koch X 4 - BOOKING - PAGAN U$S 450TOTAL</t>
  </si>
  <si>
    <t xml:space="preserve">Daniela KO X 4 - PARTICULAR - SIN CARGO (Hermana Laura)
Pidio de 6 al 10, se reservan mas dias por las dudas</t>
  </si>
  <si>
    <t xml:space="preserve">Rama Alonso x 6 - AIRBNB - PAGAN U$S 252,20 TOTAL</t>
  </si>
  <si>
    <t>tengo</t>
  </si>
  <si>
    <t xml:space="preserve">Herbert Morales Zimmermann X 4 - BOOKING - PAGAN U$S 264 TOTAL</t>
  </si>
  <si>
    <t>flor</t>
  </si>
  <si>
    <t xml:space="preserve">JUAN JIMENEZ MARTINEZ X 4 - BOOKING - PAGAN U$S 408 TOTAL</t>
  </si>
  <si>
    <t xml:space="preserve">Maitén Rolón x 5 - AIRBNB - PAGAN U$S 630 TOTAL</t>
  </si>
  <si>
    <t xml:space="preserve">MARISOL ANDREA REBOLLEDO X 5 - BOOKING - PAGAN U$S 660 TOTAL
PAGO $ 40.000 de SEÑA Cuando Salga de Booking se le cobra $ 680,000 TOTAL</t>
  </si>
  <si>
    <t xml:space="preserve">Diego Eduardo Escobar Lozano X 5 - BOOKING - PAGAN U$S 450 TOTAL</t>
  </si>
  <si>
    <t xml:space="preserve">Cynthia Saïdi x 5 - AIRBNB - PAGAN U$S 520 TOTAL</t>
  </si>
  <si>
    <t xml:space="preserve">Myriam Karina Pafundi X 5 - PARTICULAR (EX BOOKING)
SEÑA $100.000 - RESTAN U$S 500.000</t>
  </si>
  <si>
    <t xml:space="preserve">Romina Almonacid X 5 - Particular - RESTA PAGAR $ 725,000 TOTAL
PAGO SEÑA $ 50.000</t>
  </si>
  <si>
    <t xml:space="preserve">Enea Andrietti x 3 - AIRBNB - PAGAN U$S 190,12 TOTAL</t>
  </si>
  <si>
    <t xml:space="preserve">Clarita Codesal X 6 - BOOKING - PAGAN U$S 450 TOTAL</t>
  </si>
  <si>
    <t xml:space="preserve">josefina agustoni X 4 - BOOKING - PAGAN U$S 408 TOTAL</t>
  </si>
  <si>
    <t xml:space="preserve">Gabriela Aresqueta X 4 - BOOKING - PAGAN U$S 495 TOTAL</t>
  </si>
  <si>
    <t xml:space="preserve">Leticia Gracia X 6 - BOOKING - PAGAN U$S 1020 TOTAL</t>
  </si>
  <si>
    <t xml:space="preserve">Camila Tavieres X 3 - BOOKING - PAGAN U$S 544 TOTAL</t>
  </si>
  <si>
    <t>FECHA</t>
  </si>
  <si>
    <t xml:space="preserve">Imputa mes de</t>
  </si>
  <si>
    <t>DETALLE</t>
  </si>
  <si>
    <t>MAXI</t>
  </si>
  <si>
    <t>OSO</t>
  </si>
  <si>
    <t>LAURA</t>
  </si>
  <si>
    <t>HABER</t>
  </si>
  <si>
    <t>GASTOS</t>
  </si>
  <si>
    <t>INGRESOS</t>
  </si>
  <si>
    <t xml:space="preserve">Luz Encantadora 12/2024 - Conexion 834101 -  $83,814,33</t>
  </si>
  <si>
    <t xml:space="preserve">Luz Quincho y Pileta 11/2024 - Conexión 2177749 - $ 30,945.71</t>
  </si>
  <si>
    <t xml:space="preserve">Seguro Rivadadia Abbby House 12-2024  $ 6.993</t>
  </si>
  <si>
    <t xml:space="preserve">Internet Abby $ 41.689,00</t>
  </si>
  <si>
    <t xml:space="preserve">Piletero Ramón del 26-12-2024 al 2-01-2025</t>
  </si>
  <si>
    <t xml:space="preserve">Cobro huesped Jorge Reyes x 6 - AIRBNB</t>
  </si>
  <si>
    <t xml:space="preserve">Cobro huesped Raymond Dudek x 4 - AIRBNB</t>
  </si>
  <si>
    <t xml:space="preserve">Pago flor limpieza y sábanas encantadora (Dudek)</t>
  </si>
  <si>
    <t xml:space="preserve">Cobro Rodríguez Blanca X 6 - BOOKING - PAGAN U$S 600 TOTAL</t>
  </si>
  <si>
    <t xml:space="preserve">Cobro Ingrid Vogel X 5 - BOOKING - PAGAN U$S 300 TOTAL (EFTVO)</t>
  </si>
  <si>
    <t xml:space="preserve">2 Litros de suavizante y 2 litros de jabon</t>
  </si>
  <si>
    <t xml:space="preserve">Compra de cloro</t>
  </si>
  <si>
    <t xml:space="preserve">Pago flor limpieza encantadora, Abby. Pileta, exterior y sábanas (Vogel y Bianca)</t>
  </si>
  <si>
    <t xml:space="preserve">ALAN DAVID FERREIRA X 6 - cobrado seña $ 50.000 a cobrar $ 600.000</t>
  </si>
  <si>
    <t xml:space="preserve">Cobro JAVIER TREJO X 6 - PARTICULAR COBRAR $ 700,000</t>
  </si>
  <si>
    <t xml:space="preserve">Piletero Ramón del 3-01-2025 al 9-1-2025</t>
  </si>
  <si>
    <t xml:space="preserve">Compra aire Acondicionado Abbi</t>
  </si>
  <si>
    <t xml:space="preserve">Cobro huesped Leonel Aversa x 5 - AIRBNB </t>
  </si>
  <si>
    <t xml:space="preserve">Cobro huesped Elba Parissi X 6 - PARTICULAR - PAGÓ 60.000 - COBRAR $ 1.060.000</t>
  </si>
  <si>
    <t>Jaboncitos</t>
  </si>
  <si>
    <t xml:space="preserve">Lavandina grande</t>
  </si>
  <si>
    <t xml:space="preserve">Pago Flor limpieza afuera y sabanas</t>
  </si>
  <si>
    <t xml:space="preserve">Pago flor encantadora y sábanas $ 15.000 efectivo (TREJO)</t>
  </si>
  <si>
    <t xml:space="preserve">Cobro huesped Avellaneda Alejandro X 5 - BOOKING - PAGAN U$S 450 </t>
  </si>
  <si>
    <t xml:space="preserve">2 Kilos de Cloro</t>
  </si>
  <si>
    <t xml:space="preserve">Pago flor encantadora $ 15.000 efectivo (Avellaneda)</t>
  </si>
  <si>
    <t xml:space="preserve">Cobro huesped Bryan Peterson X 4 - BOOKING - PAGAN U$S 450 TOTAL - EFTV</t>
  </si>
  <si>
    <t xml:space="preserve">Pago Booking Encantadora (Abby no tiene facturas)</t>
  </si>
  <si>
    <t xml:space="preserve">Pago flor hinodoro tapado Abby $ 10.000 efectivo</t>
  </si>
  <si>
    <t xml:space="preserve">Cobro huesped Ezequiel Abel Martinez X 5- BOOKING - SEÑA $ 20.000</t>
  </si>
  <si>
    <t xml:space="preserve">Cobro huesped LESCANO CLAUDIO X 4 - PARTICULAR - SEÑA $ 20.000</t>
  </si>
  <si>
    <t xml:space="preserve">$6319 limpia vidrios y lavandina</t>
  </si>
  <si>
    <t xml:space="preserve">Cobro huesped ALAN DAVID FERREIRA - PARTICULAR - EFTV</t>
  </si>
  <si>
    <t xml:space="preserve">Pago flor limpieza Encantadora y Abby (Petersen y Parissi)</t>
  </si>
  <si>
    <t xml:space="preserve">Cobro huesped Ezequiel Abel Martinez- Booking</t>
  </si>
  <si>
    <t xml:space="preserve">Piletero Ramón del 17-01-2025 al 23-1-2025</t>
  </si>
  <si>
    <t xml:space="preserve">Pago flor limpieza Encantadora y Abby (Ferreyra)</t>
  </si>
  <si>
    <t xml:space="preserve">Cobro huesped Rivero Derlis X 5- BOOKING - PAGAN U$S 220 TOTAL</t>
  </si>
  <si>
    <t xml:space="preserve">Pago flor limpieza Abby (Ezequiel Martinez)</t>
  </si>
  <si>
    <t xml:space="preserve">Pago Impuestos ATM Abby y encantadora Agosot - Diciembre 2024 todo 2025</t>
  </si>
  <si>
    <t xml:space="preserve">Cobro Seña Myriam Karina Pafundi X 5 - PARTICULAR (EX BOOKING) SEÑA $100.000</t>
  </si>
  <si>
    <t xml:space="preserve">Pago flor limpieza Encantadora y Abby (Rivero Derlis)</t>
  </si>
  <si>
    <t xml:space="preserve">Cobro huesped sheyla fernandez X 5 - PARTICULAR EX BOOKING TOTAL  $ 450.000</t>
  </si>
  <si>
    <t xml:space="preserve">Compra de 140 jaboncitos, y bolsas de residuos</t>
  </si>
  <si>
    <t xml:space="preserve">Compra de 2 Kilos de cloro para la pileta.</t>
  </si>
  <si>
    <t xml:space="preserve">Cobro huesped ANA MA U$S 390. (Eftv. $280.000 y Tran. $140.000)</t>
  </si>
  <si>
    <t xml:space="preserve">Piletero Ramón del 24-01-2025 al 30-1-2025</t>
  </si>
  <si>
    <t xml:space="preserve">TRF MAXY a LAURA ($  a DOLARAPP Laura)</t>
  </si>
  <si>
    <t xml:space="preserve">TRF Oso a LAURA ($  a DOLARAPP Laura)</t>
  </si>
  <si>
    <t xml:space="preserve">Contra Asiento para Balanceo despues de Cerrar Caja del Mes</t>
  </si>
  <si>
    <t xml:space="preserve">CIERRE ENERO</t>
  </si>
  <si>
    <t xml:space="preserve">Cobro extra Sheyla Fernandez (una noche mas)</t>
  </si>
  <si>
    <t xml:space="preserve">Pago flor limpieza Encantadora (Ana Ma)</t>
  </si>
  <si>
    <t xml:space="preserve">Cobro huesped Lescano Claudio</t>
  </si>
  <si>
    <t xml:space="preserve">Pago flor limpieza Encantadora y Abby (Lescano y Sheyla )</t>
  </si>
  <si>
    <t xml:space="preserve">Pago Ramon Piletero desde 31/1 al 6/2</t>
  </si>
  <si>
    <t xml:space="preserve">$8400 los 4 calcos de no fumar+ $2000 plastificado de carteles</t>
  </si>
  <si>
    <t xml:space="preserve">Cobro pasajeros Eunhee Park y Shai Salomón</t>
  </si>
  <si>
    <t xml:space="preserve">Pago flor limpieza Encantadora y Abby (Eunhee Park y Shai Salomón)</t>
  </si>
  <si>
    <t xml:space="preserve">Luz Encantadora 1/2025 - Conexion 834101 -  $195.781,79</t>
  </si>
  <si>
    <t xml:space="preserve">Luz Quincho y Pileta 1/2025 - Conexión 2177749 - $ 106.351,92</t>
  </si>
  <si>
    <t xml:space="preserve">Seguro Rivadadia Abbby House 2-2025  $ 6.993</t>
  </si>
  <si>
    <t xml:space="preserve">Internet Abby $ 44.812,01</t>
  </si>
  <si>
    <t xml:space="preserve">Pago Ramon Corte de pasto compra de bolasas Nafta y tansa</t>
  </si>
  <si>
    <t xml:space="preserve">Compra productos pileta $4,700 clarificante $11,200 cloro</t>
  </si>
  <si>
    <t xml:space="preserve">Cobro huesped Christy Pullyn en efectivo</t>
  </si>
  <si>
    <t xml:space="preserve">Cobro huesped Maria Rocchetta Pantaleo Rizzo Efectivo</t>
  </si>
  <si>
    <t xml:space="preserve">Compra Manguera para tubo de gas</t>
  </si>
  <si>
    <t xml:space="preserve">Compra de lamparitas para Encantadora (5)</t>
  </si>
  <si>
    <t xml:space="preserve">Pago Booking Encantadora $ 271.091,55</t>
  </si>
  <si>
    <t xml:space="preserve">Pago Booking Abby $ 116.632,41</t>
  </si>
  <si>
    <t xml:space="preserve">Pago Lavadero Toallas, Toallones, Cubrecamas, Sabanas.</t>
  </si>
  <si>
    <t xml:space="preserve">Pago Ramon Piletero desde 14/12 al 20/2</t>
  </si>
  <si>
    <t xml:space="preserve">Pago flor limpieza Abby (Maria Rocchetta)</t>
  </si>
  <si>
    <t xml:space="preserve">Pago flor limpieza Encantadora (Christy Pullyn)</t>
  </si>
  <si>
    <t xml:space="preserve">Cobro huesped Natalia Blanco (Encantadora)</t>
  </si>
  <si>
    <t xml:space="preserve">Cobro huesped Natalia Blanco (Abby)</t>
  </si>
  <si>
    <t xml:space="preserve">Juego de Sabanas</t>
  </si>
  <si>
    <t xml:space="preserve">Canilla con flexibles $ 31.623</t>
  </si>
  <si>
    <t xml:space="preserve">Pago a Ramon por cambio de canilla</t>
  </si>
  <si>
    <t xml:space="preserve">Lavadero Abby</t>
  </si>
  <si>
    <t xml:space="preserve">Repuesto Placa Lavarropas</t>
  </si>
  <si>
    <t xml:space="preserve">Pago flor limpieza Abby (Natalia Blanco)</t>
  </si>
  <si>
    <t xml:space="preserve">Pago Ramon Piletero desde 21/2 al 27/2</t>
  </si>
  <si>
    <t xml:space="preserve">Cobro huesped Julieta Benitez Airbnb</t>
  </si>
  <si>
    <t xml:space="preserve">Compra articulos de limpieza (Lav. 5 L, Det. 2L, Bolsas x50, jabon Hotel x 50)</t>
  </si>
  <si>
    <t xml:space="preserve">Cobro huesped marco antonio rivero vidal (Encantadora) EFTV</t>
  </si>
  <si>
    <t xml:space="preserve">Pago flor limpieza Abby (Julieta Benitez)</t>
  </si>
  <si>
    <t xml:space="preserve">TRF Oso a MAXY                                                                                         ($ 208.494,42)</t>
  </si>
  <si>
    <t xml:space="preserve">TRF Oso a LAURA ($  a DOLARAPP Laura)                                              ($ 459.938,50)</t>
  </si>
  <si>
    <t xml:space="preserve">CIERRE FEBRERO</t>
  </si>
  <si>
    <t xml:space="preserve">Cobro huesped Karina KochX 4 - BOOKING - PAGAN U$S 450TOTAL EFTV</t>
  </si>
  <si>
    <t xml:space="preserve">Pago flor limpieza Encantadora (Marco Antonio)</t>
  </si>
  <si>
    <t xml:space="preserve">Pago flor limpieza Abby (Byron Chicaiza)</t>
  </si>
  <si>
    <t xml:space="preserve">Seña huesped Romina Almonacid $ 50.000 - Pasa a Particular</t>
  </si>
  <si>
    <t xml:space="preserve">Luz Encantadora 2/2025 - Conexion 834101 -  $187.593,93</t>
  </si>
  <si>
    <t xml:space="preserve">Luz Quincho y Pileta 2/2025 - Conexión 2177749 - $ 138.218,73</t>
  </si>
  <si>
    <t xml:space="preserve">Internet Abby $ 60.641,50 </t>
  </si>
  <si>
    <t xml:space="preserve">Cobro huesped Catherine Cliche</t>
  </si>
  <si>
    <t xml:space="preserve">Armado de Lavarropas.</t>
  </si>
  <si>
    <t xml:space="preserve">Piletero Ramon semana 28/02 al 6/3</t>
  </si>
  <si>
    <t xml:space="preserve">Pago Flor Encantadora (Karina Koch)</t>
  </si>
  <si>
    <t xml:space="preserve">Pago Flor Abby (Catherine Cliche)</t>
  </si>
  <si>
    <t xml:space="preserve">Pago Flor Extra por limpieza del predio (Tormenta de viento)</t>
  </si>
  <si>
    <t xml:space="preserve">Cobro seña huespéd MARISOL ANDREA REBOLLEDO</t>
  </si>
  <si>
    <t xml:space="preserve">TOTAL GASTOS SOCIEDAD</t>
  </si>
  <si>
    <t xml:space="preserve">TOTAL INGRESOS DE LA SOCIEDAD</t>
  </si>
  <si>
    <t>/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</si>
  <si>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</si>
  <si>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</si>
  <si>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</si>
  <si>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</si>
  <si>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</si>
  <si>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</si>
  <si>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</si>
  <si>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</si>
  <si>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</si>
  <si>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</si>
  <si>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</si>
  <si>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</si>
  <si>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Todo 2025</t>
  </si>
  <si>
    <t>Gastos</t>
  </si>
  <si>
    <t xml:space="preserve">-    Maxi</t>
  </si>
  <si>
    <t xml:space="preserve">-    Oso</t>
  </si>
  <si>
    <t xml:space="preserve">-    Laura</t>
  </si>
  <si>
    <t>Ingresos</t>
  </si>
  <si>
    <r>
      <rPr>
        <b/>
        <sz val="15"/>
        <color theme="1"/>
        <rFont val="Calibri"/>
      </rPr>
      <t xml:space="preserve">Cajas
</t>
    </r>
    <r>
      <rPr>
        <b val="false"/>
        <sz val="10"/>
        <color theme="1"/>
        <rFont val="Calibri"/>
      </rPr>
      <t xml:space="preserve">(= a Ganancia del Periodo)</t>
    </r>
  </si>
  <si>
    <t xml:space="preserve">Total Gastos</t>
  </si>
  <si>
    <t xml:space="preserve">Total Ingresos</t>
  </si>
  <si>
    <t xml:space="preserve">Ganancias del Periodo</t>
  </si>
  <si>
    <r>
      <rPr>
        <b/>
        <sz val="15"/>
        <color theme="1"/>
        <rFont val="Calibri"/>
      </rPr>
      <t xml:space="preserve">Balanceo de Cajas
</t>
    </r>
    <r>
      <rPr>
        <b val="false"/>
        <sz val="12"/>
        <color theme="1"/>
        <rFont val="Calibri"/>
      </rPr>
      <t xml:space="preserve">(Tienen que quedar en cero)</t>
    </r>
  </si>
  <si>
    <t xml:space="preserve"> Fecha</t>
  </si>
  <si>
    <t>Propiedad</t>
  </si>
  <si>
    <t>Checkin</t>
  </si>
  <si>
    <t>Checkout</t>
  </si>
  <si>
    <t xml:space="preserve">Usuario / Huesped</t>
  </si>
  <si>
    <t>Plataforma</t>
  </si>
  <si>
    <t xml:space="preserve">Q Noches</t>
  </si>
  <si>
    <t xml:space="preserve">Q Huespedes</t>
  </si>
  <si>
    <t xml:space="preserve">Total $ Plataforma</t>
  </si>
  <si>
    <t xml:space="preserve">U$S Noche (Plataforma)</t>
  </si>
  <si>
    <t xml:space="preserve">U$S Noche (Bolsillo)</t>
  </si>
  <si>
    <t xml:space="preserve">Total U$S Estadia Bolsillo</t>
  </si>
  <si>
    <t>Comision</t>
  </si>
  <si>
    <t>Status</t>
  </si>
  <si>
    <t xml:space="preserve">Plataformas bloqueadas</t>
  </si>
  <si>
    <t xml:space="preserve">Pertenece a la Caja de:</t>
  </si>
  <si>
    <t>Observaciones</t>
  </si>
  <si>
    <t>Contacto</t>
  </si>
  <si>
    <t>Encantadora</t>
  </si>
  <si>
    <t xml:space="preserve">Fang Zhong</t>
  </si>
  <si>
    <t>Cancelada</t>
  </si>
  <si>
    <t>5A</t>
  </si>
  <si>
    <t xml:space="preserve">bloqueado en Airbnb</t>
  </si>
  <si>
    <t xml:space="preserve">1. Enero (2025)</t>
  </si>
  <si>
    <t xml:space="preserve">Telf. +1 416 818 2738</t>
  </si>
  <si>
    <t xml:space="preserve">Raymond Dudek</t>
  </si>
  <si>
    <t>Airbnb</t>
  </si>
  <si>
    <t>4A</t>
  </si>
  <si>
    <t xml:space="preserve">bloqueado en Booking</t>
  </si>
  <si>
    <t xml:space="preserve">Telf. +1 206 734 7938</t>
  </si>
  <si>
    <t xml:space="preserve">Abby House</t>
  </si>
  <si>
    <t xml:space="preserve">Jorge Reyes</t>
  </si>
  <si>
    <t>6A</t>
  </si>
  <si>
    <t xml:space="preserve">Telf. +593 96 018 3872</t>
  </si>
  <si>
    <t xml:space="preserve">Rodríguez Blanca</t>
  </si>
  <si>
    <t>Booking</t>
  </si>
  <si>
    <t xml:space="preserve">5A, 1N</t>
  </si>
  <si>
    <t xml:space="preserve">Telf. +54 2942 52 8514</t>
  </si>
  <si>
    <t xml:space="preserve">Ingrid Vogel</t>
  </si>
  <si>
    <t xml:space="preserve">Telf. +54 3743 44 7619</t>
  </si>
  <si>
    <t xml:space="preserve">Jose Miguel Ferrer</t>
  </si>
  <si>
    <t xml:space="preserve">Liberado en Airbnb</t>
  </si>
  <si>
    <t xml:space="preserve">Anula el pasajero (Ex Booking)</t>
  </si>
  <si>
    <t xml:space="preserve">Estefania Pasquini</t>
  </si>
  <si>
    <t xml:space="preserve">Telf: +54 11 6194 2198</t>
  </si>
  <si>
    <t xml:space="preserve">Rivero Cecilia</t>
  </si>
  <si>
    <t xml:space="preserve">Telf. +54 11 3697 8884</t>
  </si>
  <si>
    <t xml:space="preserve">Leonel Aversa</t>
  </si>
  <si>
    <t xml:space="preserve">Bloqueado en Airbnb y Booking</t>
  </si>
  <si>
    <t xml:space="preserve">Telef. : +54 11 6095-1611</t>
  </si>
  <si>
    <t xml:space="preserve">JAVIER TREJO</t>
  </si>
  <si>
    <t xml:space="preserve">Particular (Ex-Book)</t>
  </si>
  <si>
    <t xml:space="preserve">Elba Parissi</t>
  </si>
  <si>
    <t xml:space="preserve">Pasa a Particular. Deposita en el Oso 60K, Debe $ 740,000, 27/10 agrega 2 noches mas con el oso. Debe 1,060,000 pesos</t>
  </si>
  <si>
    <t xml:space="preserve">Avellaneda Alejandro</t>
  </si>
  <si>
    <t xml:space="preserve">4A, 1N</t>
  </si>
  <si>
    <t xml:space="preserve">Telef. +54 383 451 1426</t>
  </si>
  <si>
    <t xml:space="preserve">Bryan Peterson</t>
  </si>
  <si>
    <t xml:space="preserve">Telef. +54 11 7231-2020</t>
  </si>
  <si>
    <t xml:space="preserve">ALAN DAVID FERREIRA</t>
  </si>
  <si>
    <t xml:space="preserve">Particular (Oso)</t>
  </si>
  <si>
    <t xml:space="preserve">Ezequiel Abel Martinez</t>
  </si>
  <si>
    <t xml:space="preserve">3A, 2N</t>
  </si>
  <si>
    <t xml:space="preserve">Bloqueado en Airbnb</t>
  </si>
  <si>
    <t xml:space="preserve">Telf: +54 11 5132-9082</t>
  </si>
  <si>
    <t xml:space="preserve">Rivero Derlis</t>
  </si>
  <si>
    <t xml:space="preserve">Telf: +54 376 482 7170</t>
  </si>
  <si>
    <t xml:space="preserve">sheyla fernandez</t>
  </si>
  <si>
    <t xml:space="preserve">Telf: +54 2964 52 8621</t>
  </si>
  <si>
    <t xml:space="preserve">Ana Ma</t>
  </si>
  <si>
    <t xml:space="preserve">Telf: +34 685 39 66 88</t>
  </si>
  <si>
    <t xml:space="preserve">LESCANO CLAUDIO</t>
  </si>
  <si>
    <t xml:space="preserve">2. Febrero (2025)</t>
  </si>
  <si>
    <t xml:space="preserve">Telf: +54 342 500 0797</t>
  </si>
  <si>
    <t xml:space="preserve">Milenka Raicevich</t>
  </si>
  <si>
    <t xml:space="preserve">Telf: +54 9 351 308-0710</t>
  </si>
  <si>
    <t xml:space="preserve">Eunhee Park</t>
  </si>
  <si>
    <t xml:space="preserve">Telf: +82 10-6256-5551</t>
  </si>
  <si>
    <t xml:space="preserve">Shai Salomón</t>
  </si>
  <si>
    <t xml:space="preserve">Telf: +54 9 11 2785-7074</t>
  </si>
  <si>
    <t xml:space="preserve">Avellaneda Mariana</t>
  </si>
  <si>
    <t xml:space="preserve">4A. 1 Adoles.</t>
  </si>
  <si>
    <t xml:space="preserve">Telf: +54 388 512 0077</t>
  </si>
  <si>
    <t xml:space="preserve">Rena Miyata</t>
  </si>
  <si>
    <t>3A</t>
  </si>
  <si>
    <t xml:space="preserve">Telf: +81 20 3564 0799</t>
  </si>
  <si>
    <t xml:space="preserve">Christy Pullyn</t>
  </si>
  <si>
    <t xml:space="preserve">Telf. +56 9 4445 0360</t>
  </si>
  <si>
    <t xml:space="preserve">Maria Rocchetta Pantaleo Rizzo</t>
  </si>
  <si>
    <t>7A</t>
  </si>
  <si>
    <t xml:space="preserve">Telf: +39 336 376 169</t>
  </si>
  <si>
    <t xml:space="preserve">Natalia Blanco</t>
  </si>
  <si>
    <t xml:space="preserve">2A, 4N</t>
  </si>
  <si>
    <t xml:space="preserve">Telf: +54 9 379 435 1068</t>
  </si>
  <si>
    <t xml:space="preserve">Natalia Blanco - hermana</t>
  </si>
  <si>
    <t xml:space="preserve">Julieta Benitez</t>
  </si>
  <si>
    <t xml:space="preserve">Telf: +1 305-323-2667</t>
  </si>
  <si>
    <t xml:space="preserve">Valeria Lina</t>
  </si>
  <si>
    <t xml:space="preserve">Telf: +54 11 5503 1223</t>
  </si>
  <si>
    <t xml:space="preserve">marco antonio rivero vidal</t>
  </si>
  <si>
    <t xml:space="preserve">4A, 2N</t>
  </si>
  <si>
    <t xml:space="preserve">Telf:+54 11 2293 1873</t>
  </si>
  <si>
    <t xml:space="preserve">Byron Chicaiza</t>
  </si>
  <si>
    <t xml:space="preserve">3. Marzo (2025)</t>
  </si>
  <si>
    <t xml:space="preserve">Telf: +54 9 11 2739-8495</t>
  </si>
  <si>
    <t xml:space="preserve">Karina Koch</t>
  </si>
  <si>
    <t xml:space="preserve">Telf: +595 981 275409</t>
  </si>
  <si>
    <t xml:space="preserve">Catherine Cliche</t>
  </si>
  <si>
    <t xml:space="preserve">2A, 2N</t>
  </si>
  <si>
    <t xml:space="preserve">Telef. +1 418-376-4668</t>
  </si>
  <si>
    <t xml:space="preserve">Kil Woo Han</t>
  </si>
  <si>
    <t xml:space="preserve">Rama Alonso</t>
  </si>
  <si>
    <t xml:space="preserve">Telef. +54 11 5640-9445</t>
  </si>
  <si>
    <t xml:space="preserve">Herbert Morales Zimmermann</t>
  </si>
  <si>
    <t xml:space="preserve">Telef. +49 173 7804214</t>
  </si>
  <si>
    <t xml:space="preserve">JUAN JIMENEZ MARTINEZ</t>
  </si>
  <si>
    <t xml:space="preserve">Telef. +34 601 36 83 22</t>
  </si>
  <si>
    <t xml:space="preserve">Maitén Rolón</t>
  </si>
  <si>
    <t xml:space="preserve">Telef. +54 11 6736-6273
</t>
  </si>
  <si>
    <t xml:space="preserve">MARISOL ANDREA REBOLLEDO</t>
  </si>
  <si>
    <t xml:space="preserve">4. Abril (2025)</t>
  </si>
  <si>
    <t xml:space="preserve">Telf: +54 299 470 5404</t>
  </si>
  <si>
    <t xml:space="preserve">Diego Eduardo Escobar Lozano</t>
  </si>
  <si>
    <t xml:space="preserve">Telf: +54 11 2396-4391</t>
  </si>
  <si>
    <t xml:space="preserve">Silvina Lobos</t>
  </si>
  <si>
    <t>5A,1N</t>
  </si>
  <si>
    <t xml:space="preserve">Telf: +54 249 437 4158</t>
  </si>
  <si>
    <t xml:space="preserve">Cynthia Saïdi</t>
  </si>
  <si>
    <t xml:space="preserve">Telf.  +41 79 242 84 13</t>
  </si>
  <si>
    <t xml:space="preserve">Alejandra Tirado</t>
  </si>
  <si>
    <t xml:space="preserve">Telf. +54 2241 67 2964</t>
  </si>
  <si>
    <t xml:space="preserve">Myriam Karina Pafundi</t>
  </si>
  <si>
    <t xml:space="preserve">Telf. +54 11 6619 3128</t>
  </si>
  <si>
    <t xml:space="preserve">Romina Almonacid</t>
  </si>
  <si>
    <t xml:space="preserve">Telf. +54 297 478 8355</t>
  </si>
  <si>
    <t xml:space="preserve">Enea Andrietti </t>
  </si>
  <si>
    <t xml:space="preserve">Telf: +39 348 870 5692</t>
  </si>
  <si>
    <t xml:space="preserve">Marcos Defferrari</t>
  </si>
  <si>
    <t xml:space="preserve">Telf: +54 266 454 2031</t>
  </si>
  <si>
    <t xml:space="preserve">Clarita Codesal</t>
  </si>
  <si>
    <t xml:space="preserve">6. Junio (2025)</t>
  </si>
  <si>
    <t xml:space="preserve">Telf: 54 2396 60 3729</t>
  </si>
  <si>
    <t xml:space="preserve">josefina agustoni</t>
  </si>
  <si>
    <t xml:space="preserve">7. Julio (2025)</t>
  </si>
  <si>
    <t xml:space="preserve">Telf: +54 388 504 5719</t>
  </si>
  <si>
    <t xml:space="preserve">Maria Rosa Ferreyra</t>
  </si>
  <si>
    <t xml:space="preserve">Telf: +54 341 662 9930</t>
  </si>
  <si>
    <t xml:space="preserve">Leticia Gracia</t>
  </si>
  <si>
    <t xml:space="preserve">Telf: +54 261 506 6987</t>
  </si>
  <si>
    <t xml:space="preserve">Gabriela Aresqueta</t>
  </si>
  <si>
    <t xml:space="preserve">2A, 1N</t>
  </si>
  <si>
    <t xml:space="preserve">Telf: +54 249 469 5271</t>
  </si>
  <si>
    <t xml:space="preserve">Camila Tavieres</t>
  </si>
  <si>
    <t xml:space="preserve">Telf: +54 9 11 3833 2778</t>
  </si>
  <si>
    <t xml:space="preserve">Guillermo Anriquez</t>
  </si>
  <si>
    <t xml:space="preserve">8. Agosto (2025)</t>
  </si>
  <si>
    <t xml:space="preserve">Telf: +54 299 672 3893</t>
  </si>
  <si>
    <t xml:space="preserve">Jimenez Mayela</t>
  </si>
  <si>
    <t xml:space="preserve">Telf: +54 280 461 9477</t>
  </si>
  <si>
    <t xml:space="preserve">Jorge Reyes x 6 - AIRBNB - PAGAN U$S 494,70 TOTAL</t>
  </si>
  <si>
    <t xml:space="preserve">Raymond Dudek x 4 - AIRBNB - PAGAN U$S 310,00 TOTAL</t>
  </si>
  <si>
    <t xml:space="preserve">Raymond Dudek x 4 - AIRBNB - PAGAN U$S 310,00 TOTAL *</t>
  </si>
  <si>
    <t xml:space="preserve">Rodríguez Blanca X 6 - BOOKING - PAGAN U$S 600 TOTAL</t>
  </si>
  <si>
    <t xml:space="preserve">Ingrid Vogel X 5 - BOOKING - PAGAN U$S 300 TOTAL</t>
  </si>
  <si>
    <t xml:space="preserve">Ingrid Vogel X 5 - BOOKING - PAGAN U$S 300 TOTAL *</t>
  </si>
  <si>
    <t xml:space="preserve">Rodríguez Blanca X 6 - BOOKING - PAGAN U$S 600 TOTAL *</t>
  </si>
  <si>
    <t xml:space="preserve">Leonel Aversa x 5 - AIRBNB - PAGAN U$S 378,30 TOTAL</t>
  </si>
  <si>
    <t xml:space="preserve">JAVIER TREJO X 6 - PARTICULAR - PAGÓ 200.000 - COBRAR $ 700,000</t>
  </si>
  <si>
    <t xml:space="preserve">restar 20000</t>
  </si>
  <si>
    <t xml:space="preserve">Elba Parissi X 6 - PARTICULAR - PAGÓ 60.000 - COBRAR $ 1.060.000</t>
  </si>
  <si>
    <t xml:space="preserve">JAVIER TREJO X 6 - PARTICULAR - PAGÓ 200.000 - COBRAR $ 700,000 *</t>
  </si>
  <si>
    <t xml:space="preserve">Avellaneda Alejandro X 5 - BOOKING - PAGAN U$S 450 TOTAL</t>
  </si>
  <si>
    <t xml:space="preserve">Avellaneda Alejandro X 5 - BOOKING - PAGAN U$S 450 TOTAL *</t>
  </si>
  <si>
    <t xml:space="preserve">Bryan Peterson X 4 - BOOKING - PAGAN U$S 450 TOTAL</t>
  </si>
  <si>
    <t xml:space="preserve">Elba Parissi X 6 - PARTICULAR - PAGÓ 60.000 - COBRAR $ 1.060.000 *</t>
  </si>
  <si>
    <t xml:space="preserve">Bryan Peterson X 4 - BOOKING - PAGAN U$S 450 TOTAL *</t>
  </si>
  <si>
    <t xml:space="preserve">ALAN DAVID FERREIRA X 6 - Cobrado seña $ 50.000 a cobrar $ 600.000 
PARTICULAR</t>
  </si>
  <si>
    <t xml:space="preserve">Ezequiel Abel Martinez X 5- BOOKING - SEÑA $20.000
PAGAN U$S 440 TOTAL</t>
  </si>
  <si>
    <t xml:space="preserve">ALAN DAVID FERREIRA X 6 - Cobrado seña $ 50.000 a cobrar $ 600.000 
PARTICULAR *</t>
  </si>
  <si>
    <t xml:space="preserve">Rivero Derlis X 5- BOOKING - PAGAN U$S 220 TOTAL</t>
  </si>
  <si>
    <t xml:space="preserve">sheyla fernandez X 5 - PARTICULAR EX BOOKING TOTAL  $ 450.000</t>
  </si>
  <si>
    <t xml:space="preserve">ANA MA X 6 - BOOKING - PAGAN U$S 390 TOTAL</t>
  </si>
  <si>
    <t xml:space="preserve">ENCANTADORA (1ER PISO)</t>
  </si>
  <si>
    <t xml:space="preserve">sheyla fernandez X 5 - PARTICULAR EX BOOKING TOTAL  $ 112.500
Pago un dia mas</t>
  </si>
  <si>
    <t xml:space="preserve">LESCANO CLAUDIO X 4 - PARTICULAR - SEÑA 20.000 TOTAL
RESTAN $ 240.000</t>
  </si>
  <si>
    <t xml:space="preserve">Eunhee Park x 6 - AIRBNB - PAGAN U$S 220 TOTAL</t>
  </si>
  <si>
    <t xml:space="preserve">Shai Salomón x 6 - AIRBNB - PAGAN U$S 220 TOTAL</t>
  </si>
  <si>
    <t xml:space="preserve">Christy Pullyn X 4 - BOOKING - PAGAN U$S 541,20 TOTAL</t>
  </si>
  <si>
    <t xml:space="preserve">Maria Rocchetta Pantaleo Rizzo X 7 - BOOKING - PAGAN U$S 300 TOTAL</t>
  </si>
  <si>
    <t xml:space="preserve">Natalia Blanco X 6 - BOOKING - PAGAN $ 300.000 TOTAL</t>
  </si>
  <si>
    <t xml:space="preserve">Natalia Blanco X 6 - BOOKING - PAGAN U$S 405 TOTAL</t>
  </si>
  <si>
    <t xml:space="preserve">Julieta Benitez x 6 - AIRBNB - PAGAN U$S 330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</si>
</sst>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d"/>
    <numFmt numFmtId="165" formatCode="&quot;$&quot;#,##0.00"/>
    <numFmt numFmtId="166" formatCode="&quot;$&quot;\ #,##0.00"/>
    <numFmt numFmtId="167" formatCode="d/m/yyyy"/>
    <numFmt numFmtId="168" formatCode="&quot;$&quot;\ #,##0.00;[Red]&quot;$&quot;\ #,##0.00"/>
    <numFmt numFmtId="169" formatCode="d/M/yyyy"/>
    <numFmt numFmtId="170" formatCode="dd/mm/yyyy"/>
  </numFmts>
  <fonts count="34">
    <font>
      <sz val="12.000000"/>
      <color theme="1"/>
      <name val="Calibri"/>
      <scheme val="minor"/>
    </font>
    <font>
      <b/>
      <sz val="18.000000"/>
      <color rgb="FF0070C0"/>
      <name val="Calibri"/>
    </font>
    <font>
      <b/>
      <sz val="18.000000"/>
      <color theme="1"/>
      <name val="Calibri"/>
    </font>
    <font>
      <sz val="12.000000"/>
      <color theme="1"/>
      <name val="Calibri"/>
    </font>
    <font/>
    <font>
      <b/>
      <sz val="14.000000"/>
      <color theme="4"/>
      <name val="Calibri"/>
    </font>
    <font>
      <b/>
      <sz val="14.000000"/>
      <color rgb="FF4472C4"/>
      <name val="Calibri"/>
    </font>
    <font>
      <sz val="18.000000"/>
      <color theme="1"/>
      <name val="Calibri"/>
    </font>
    <font>
      <b/>
      <sz val="14.000000"/>
      <color indexed="2"/>
      <name val="Calibri"/>
    </font>
    <font>
      <b/>
      <sz val="14.000000"/>
      <color rgb="FF2F5496"/>
      <name val="Calibri"/>
    </font>
    <font>
      <b/>
      <sz val="17.000000"/>
      <color indexed="64"/>
      <name val="Calibri"/>
    </font>
    <font>
      <sz val="14.000000"/>
      <color theme="1"/>
      <name val="Calibri"/>
    </font>
    <font>
      <sz val="14.000000"/>
      <color indexed="2"/>
      <name val="Calibri"/>
    </font>
    <font>
      <sz val="14.000000"/>
      <color rgb="FF2F5496"/>
      <name val="Calibri"/>
    </font>
    <font>
      <sz val="14.000000"/>
      <color rgb="FF4472C4"/>
      <name val="Calibri"/>
    </font>
    <font>
      <b/>
      <sz val="19.000000"/>
      <color rgb="FF2F5496"/>
      <name val="Calibri"/>
    </font>
    <font>
      <b/>
      <sz val="14.000000"/>
      <color theme="1"/>
      <name val="Calibri"/>
    </font>
    <font>
      <color theme="1"/>
      <name val="Calibri"/>
      <scheme val="minor"/>
    </font>
    <font>
      <b/>
      <sz val="12.000000"/>
      <color theme="1"/>
      <name val="Calibri"/>
    </font>
    <font>
      <b/>
      <sz val="15.000000"/>
      <color indexed="64"/>
      <name val="Calibri"/>
    </font>
    <font>
      <sz val="12.000000"/>
      <color indexed="64"/>
      <name val="Calibri"/>
    </font>
    <font>
      <sz val="9.000000"/>
      <color indexed="64"/>
      <name val="Arial"/>
    </font>
    <font>
      <b/>
      <sz val="15.000000"/>
      <color theme="1"/>
      <name val="Calibri"/>
    </font>
    <font>
      <b/>
      <sz val="13.000000"/>
      <color theme="1"/>
      <name val="Calibri"/>
    </font>
    <font>
      <b/>
      <sz val="13.000000"/>
      <color indexed="2"/>
      <name val="Calibri"/>
    </font>
    <font>
      <sz val="12.000000"/>
      <color indexed="2"/>
      <name val="Calibri"/>
    </font>
    <font>
      <b/>
      <sz val="13.000000"/>
      <color rgb="FF45818E"/>
      <name val="Calibri"/>
    </font>
    <font>
      <sz val="12.000000"/>
      <color rgb="FF45818E"/>
      <name val="Calibri"/>
    </font>
    <font>
      <b/>
      <sz val="13.000000"/>
      <color rgb="FF6AA84F"/>
      <name val="Calibri"/>
    </font>
    <font>
      <b/>
      <sz val="12.000000"/>
      <color rgb="FF6AA84F"/>
      <name val="Calibri"/>
    </font>
    <font>
      <b/>
      <sz val="12.000000"/>
      <color indexed="64"/>
      <name val="Calibri"/>
    </font>
    <font>
      <u/>
      <sz val="12.000000"/>
      <color indexed="64"/>
      <name val="Calibri"/>
    </font>
    <font>
      <sz val="12.000000"/>
      <color indexed="65"/>
      <name val="Calibri"/>
    </font>
    <font>
      <sz val="12.000000"/>
      <color rgb="FF38761D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A8D08D"/>
        <bgColor rgb="FFA8D08D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indexed="65"/>
        <bgColor indexed="65"/>
      </patternFill>
    </fill>
    <fill>
      <patternFill patternType="solid">
        <fgColor rgb="FFF6F8F9"/>
        <bgColor rgb="FFF6F8F9"/>
      </patternFill>
    </fill>
    <fill>
      <patternFill patternType="solid">
        <fgColor indexed="5"/>
        <bgColor indexed="5"/>
      </patternFill>
    </fill>
  </fills>
  <borders count="45">
    <border>
      <left style="none"/>
      <right style="none"/>
      <top style="none"/>
      <bottom style="none"/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none"/>
      <bottom style="none"/>
      <diagonal style="none"/>
    </border>
    <border>
      <left style="medium">
        <color indexed="64"/>
      </left>
      <right style="medium">
        <color indexed="64"/>
      </right>
      <top style="none"/>
      <bottom style="none"/>
      <diagonal style="none"/>
    </border>
    <border>
      <left style="none"/>
      <right style="thin">
        <color indexed="64"/>
      </right>
      <top style="none"/>
      <bottom style="none"/>
      <diagonal style="none"/>
    </border>
    <border>
      <left style="medium">
        <color indexed="64"/>
      </left>
      <right style="medium">
        <color indexed="64"/>
      </right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none"/>
      <bottom style="none"/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medium">
        <color indexed="64"/>
      </left>
      <right style="none"/>
      <top style="medium">
        <color indexed="64"/>
      </top>
      <bottom style="none"/>
      <diagonal style="none"/>
    </border>
    <border>
      <left style="medium">
        <color indexed="64"/>
      </left>
      <right style="none"/>
      <top style="none"/>
      <bottom style="none"/>
      <diagonal style="none"/>
    </border>
    <border>
      <left style="medium">
        <color indexed="64"/>
      </left>
      <right style="none"/>
      <top style="none"/>
      <bottom style="thin">
        <color indexed="64"/>
      </bottom>
      <diagonal style="none"/>
    </border>
    <border>
      <left style="none"/>
      <right style="none"/>
      <top style="medium">
        <color indexed="64"/>
      </top>
      <bottom style="none"/>
      <diagonal style="none"/>
    </border>
    <border>
      <left style="none"/>
      <right style="medium">
        <color indexed="64"/>
      </right>
      <top style="medium">
        <color indexed="64"/>
      </top>
      <bottom style="none"/>
      <diagonal style="none"/>
    </border>
    <border>
      <left style="none"/>
      <right style="thin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medium">
        <color indexed="64"/>
      </right>
      <top style="none"/>
      <bottom style="medium">
        <color indexed="64"/>
      </bottom>
      <diagonal style="none"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none"/>
    </border>
    <border>
      <left style="medium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none"/>
    </border>
    <border>
      <left style="none"/>
      <right style="thin">
        <color indexed="64"/>
      </right>
      <top style="thick">
        <color indexed="64"/>
      </top>
      <bottom style="thick">
        <color indexed="64"/>
      </bottom>
      <diagonal style="none"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none"/>
    </border>
    <border>
      <left style="thin">
        <color indexed="64"/>
      </left>
      <right style="none"/>
      <top style="thick">
        <color indexed="64"/>
      </top>
      <bottom style="thick">
        <color indexed="64"/>
      </bottom>
      <diagonal style="none"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none"/>
    </border>
    <border>
      <left style="medium">
        <color indexed="64"/>
      </left>
      <right style="none"/>
      <top style="thin">
        <color indexed="64"/>
      </top>
      <bottom style="none"/>
      <diagonal style="none"/>
    </border>
    <border>
      <left style="none"/>
      <right style="none"/>
      <top style="thin">
        <color indexed="64"/>
      </top>
      <bottom style="none"/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thick">
        <color indexed="64"/>
      </left>
      <right style="none"/>
      <top style="thick">
        <color indexed="64"/>
      </top>
      <bottom style="thick">
        <color indexed="64"/>
      </bottom>
      <diagonal style="none"/>
    </border>
    <border>
      <left style="none"/>
      <right style="none"/>
      <top style="thick">
        <color indexed="64"/>
      </top>
      <bottom style="thick">
        <color indexed="64"/>
      </bottom>
      <diagonal style="none"/>
    </border>
    <border>
      <left style="none"/>
      <right style="thick">
        <color indexed="64"/>
      </right>
      <top style="thick">
        <color indexed="64"/>
      </top>
      <bottom style="thick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 style="none"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 style="none"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97">
    <xf fontId="0" fillId="0" borderId="0" numFmtId="0" xfId="0"/>
    <xf fontId="1" fillId="0" borderId="1" numFmtId="0" xfId="0" applyFont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1" fillId="2" borderId="4" numFmtId="0" xfId="0" applyFont="1" applyFill="1" applyBorder="1" applyAlignment="1">
      <alignment horizontal="center" vertical="center"/>
    </xf>
    <xf fontId="1" fillId="2" borderId="0" numFmtId="0" xfId="0" applyFont="1" applyFill="1" applyAlignment="1">
      <alignment horizontal="center"/>
    </xf>
    <xf fontId="2" fillId="2" borderId="5" numFmtId="164" xfId="0" applyNumberFormat="1" applyFont="1" applyFill="1" applyBorder="1" applyAlignment="1">
      <alignment horizontal="center" vertical="center"/>
    </xf>
    <xf fontId="3" fillId="3" borderId="6" numFmtId="0" xfId="0" applyFont="1" applyFill="1" applyBorder="1" applyAlignment="1">
      <alignment horizontal="center" vertical="center"/>
    </xf>
    <xf fontId="3" fillId="4" borderId="6" numFmtId="0" xfId="0" applyFont="1" applyFill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4" fillId="0" borderId="8" numFmtId="0" xfId="0" applyFont="1" applyBorder="1"/>
    <xf fontId="4" fillId="0" borderId="9" numFmtId="0" xfId="0" applyFont="1" applyBorder="1"/>
    <xf fontId="4" fillId="0" borderId="7" numFmtId="0" xfId="0" applyFont="1" applyBorder="1"/>
    <xf fontId="4" fillId="0" borderId="10" numFmtId="0" xfId="0" applyFont="1" applyBorder="1"/>
    <xf fontId="4" fillId="0" borderId="11" numFmtId="0" xfId="0" applyFont="1" applyBorder="1"/>
    <xf fontId="4" fillId="0" borderId="12" numFmtId="0" xfId="0" applyFont="1" applyBorder="1"/>
    <xf fontId="3" fillId="5" borderId="6" numFmtId="0" xfId="0" applyFont="1" applyFill="1" applyBorder="1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3" fillId="6" borderId="6" numFmtId="0" xfId="0" applyFont="1" applyFill="1" applyBorder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7" borderId="6" numFmtId="0" xfId="0" applyFont="1" applyFill="1" applyBorder="1" applyAlignment="1">
      <alignment horizontal="center" vertical="center"/>
    </xf>
    <xf fontId="3" fillId="0" borderId="13" numFmtId="0" xfId="0" applyFont="1" applyBorder="1" applyAlignment="1">
      <alignment horizontal="center" vertical="center"/>
    </xf>
    <xf fontId="4" fillId="0" borderId="14" numFmtId="0" xfId="0" applyFont="1" applyBorder="1"/>
    <xf fontId="4" fillId="0" borderId="15" numFmtId="0" xfId="0" applyFont="1" applyBorder="1"/>
    <xf fontId="3" fillId="0" borderId="0" numFmtId="0" xfId="0" applyFont="1"/>
    <xf fontId="2" fillId="2" borderId="5" numFmtId="0" xfId="0" applyFont="1" applyFill="1" applyBorder="1" applyAlignment="1">
      <alignment horizontal="center" vertical="center"/>
    </xf>
    <xf fontId="3" fillId="6" borderId="13" numFmtId="0" xfId="0" applyFont="1" applyFill="1" applyBorder="1" applyAlignment="1">
      <alignment horizontal="center" vertical="center"/>
    </xf>
    <xf fontId="3" fillId="0" borderId="14" numFmtId="0" xfId="0" applyFont="1" applyBorder="1" applyAlignment="1">
      <alignment horizontal="center" vertical="center"/>
    </xf>
    <xf fontId="3" fillId="0" borderId="0" numFmtId="165" xfId="0" applyNumberFormat="1" applyFont="1" applyAlignment="1">
      <alignment horizontal="center" vertical="center"/>
    </xf>
    <xf fontId="2" fillId="2" borderId="16" numFmtId="164" xfId="0" applyNumberFormat="1" applyFont="1" applyFill="1" applyBorder="1" applyAlignment="1">
      <alignment horizontal="center" vertical="center"/>
    </xf>
    <xf fontId="4" fillId="0" borderId="17" numFmtId="0" xfId="0" applyFont="1" applyBorder="1"/>
    <xf fontId="4" fillId="0" borderId="18" numFmtId="0" xfId="0" applyFont="1" applyBorder="1"/>
    <xf fontId="3" fillId="0" borderId="9" numFmtId="0" xfId="0" applyFont="1" applyBorder="1" applyAlignment="1">
      <alignment horizontal="center" vertical="center"/>
    </xf>
    <xf fontId="3" fillId="5" borderId="13" numFmtId="0" xfId="0" applyFont="1" applyFill="1" applyBorder="1" applyAlignment="1">
      <alignment horizontal="center" vertical="center"/>
    </xf>
    <xf fontId="2" fillId="2" borderId="16" numFmtId="0" xfId="0" applyFont="1" applyFill="1" applyBorder="1" applyAlignment="1">
      <alignment horizontal="center" vertical="center"/>
    </xf>
    <xf fontId="5" fillId="2" borderId="5" numFmtId="14" xfId="0" applyNumberFormat="1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 wrapText="1"/>
    </xf>
    <xf fontId="5" fillId="2" borderId="5" numFmtId="0" xfId="0" applyFont="1" applyFill="1" applyBorder="1" applyAlignment="1">
      <alignment horizontal="center" vertical="center"/>
    </xf>
    <xf fontId="5" fillId="2" borderId="19" numFmtId="0" xfId="0" applyFont="1" applyFill="1" applyBorder="1" applyAlignment="1">
      <alignment horizontal="center" vertical="center"/>
    </xf>
    <xf fontId="4" fillId="0" borderId="20" numFmtId="0" xfId="0" applyFont="1" applyBorder="1"/>
    <xf fontId="5" fillId="8" borderId="19" numFmtId="0" xfId="0" applyFont="1" applyFill="1" applyBorder="1" applyAlignment="1">
      <alignment horizontal="center" vertical="center"/>
    </xf>
    <xf fontId="4" fillId="0" borderId="21" numFmtId="0" xfId="0" applyFont="1" applyBorder="1"/>
    <xf fontId="5" fillId="9" borderId="19" numFmtId="0" xfId="0" applyFont="1" applyFill="1" applyBorder="1" applyAlignment="1">
      <alignment horizontal="center" vertical="center"/>
    </xf>
    <xf fontId="4" fillId="0" borderId="19" numFmtId="0" xfId="0" applyFont="1" applyBorder="1"/>
    <xf fontId="6" fillId="2" borderId="5" numFmtId="0" xfId="0" applyFont="1" applyFill="1" applyBorder="1" applyAlignment="1">
      <alignment horizontal="center" vertical="center"/>
    </xf>
    <xf fontId="7" fillId="0" borderId="0" numFmtId="0" xfId="0" applyFont="1"/>
    <xf fontId="4" fillId="0" borderId="22" numFmtId="0" xfId="0" applyFont="1" applyBorder="1"/>
    <xf fontId="8" fillId="2" borderId="23" numFmtId="0" xfId="0" applyFont="1" applyFill="1" applyBorder="1" applyAlignment="1">
      <alignment horizontal="center" vertical="center"/>
    </xf>
    <xf fontId="9" fillId="2" borderId="23" numFmtId="0" xfId="0" applyFont="1" applyFill="1" applyBorder="1" applyAlignment="1">
      <alignment horizontal="center" vertical="center"/>
    </xf>
    <xf fontId="8" fillId="8" borderId="23" numFmtId="0" xfId="0" applyFont="1" applyFill="1" applyBorder="1" applyAlignment="1">
      <alignment horizontal="center" vertical="center"/>
    </xf>
    <xf fontId="5" fillId="8" borderId="23" numFmtId="0" xfId="0" applyFont="1" applyFill="1" applyBorder="1" applyAlignment="1">
      <alignment horizontal="center" vertical="center"/>
    </xf>
    <xf fontId="8" fillId="9" borderId="23" numFmtId="0" xfId="0" applyFont="1" applyFill="1" applyBorder="1" applyAlignment="1">
      <alignment horizontal="center" vertical="center"/>
    </xf>
    <xf fontId="5" fillId="9" borderId="23" numFmtId="0" xfId="0" applyFont="1" applyFill="1" applyBorder="1" applyAlignment="1">
      <alignment horizontal="center" vertical="center"/>
    </xf>
    <xf fontId="10" fillId="2" borderId="23" numFmtId="166" xfId="0" applyNumberFormat="1" applyFont="1" applyFill="1" applyBorder="1" applyAlignment="1">
      <alignment horizontal="center" vertical="center"/>
    </xf>
    <xf fontId="11" fillId="0" borderId="24" numFmtId="167" xfId="0" applyNumberFormat="1" applyFont="1" applyBorder="1"/>
    <xf fontId="11" fillId="0" borderId="11" numFmtId="0" xfId="0" applyFont="1" applyBorder="1" applyAlignment="1">
      <alignment horizontal="center"/>
    </xf>
    <xf fontId="11" fillId="0" borderId="15" numFmtId="0" xfId="0" applyFont="1" applyBorder="1"/>
    <xf fontId="12" fillId="2" borderId="15" numFmtId="165" xfId="0" applyNumberFormat="1" applyFont="1" applyFill="1" applyBorder="1"/>
    <xf fontId="13" fillId="2" borderId="15" numFmtId="166" xfId="0" applyNumberFormat="1" applyFont="1" applyFill="1" applyBorder="1"/>
    <xf fontId="12" fillId="8" borderId="15" numFmtId="165" xfId="0" applyNumberFormat="1" applyFont="1" applyFill="1" applyBorder="1"/>
    <xf fontId="14" fillId="8" borderId="15" numFmtId="166" xfId="0" applyNumberFormat="1" applyFont="1" applyFill="1" applyBorder="1"/>
    <xf fontId="12" fillId="9" borderId="15" numFmtId="165" xfId="0" applyNumberFormat="1" applyFont="1" applyFill="1" applyBorder="1"/>
    <xf fontId="14" fillId="9" borderId="12" numFmtId="166" xfId="0" applyNumberFormat="1" applyFont="1" applyFill="1" applyBorder="1"/>
    <xf fontId="11" fillId="0" borderId="15" numFmtId="0" xfId="0" applyFont="1" applyBorder="1"/>
    <xf fontId="12" fillId="2" borderId="15" numFmtId="165" xfId="0" applyNumberFormat="1" applyFont="1" applyFill="1" applyBorder="1"/>
    <xf fontId="14" fillId="8" borderId="15" numFmtId="166" xfId="0" applyNumberFormat="1" applyFont="1" applyFill="1" applyBorder="1"/>
    <xf fontId="11" fillId="0" borderId="25" numFmtId="0" xfId="0" applyFont="1" applyBorder="1"/>
    <xf fontId="12" fillId="8" borderId="15" numFmtId="165" xfId="0" applyNumberFormat="1" applyFont="1" applyFill="1" applyBorder="1"/>
    <xf fontId="12" fillId="9" borderId="15" numFmtId="165" xfId="0" applyNumberFormat="1" applyFont="1" applyFill="1" applyBorder="1"/>
    <xf fontId="11" fillId="0" borderId="26" numFmtId="167" xfId="0" applyNumberFormat="1" applyFont="1" applyBorder="1"/>
    <xf fontId="11" fillId="0" borderId="27" numFmtId="0" xfId="0" applyFont="1" applyBorder="1" applyAlignment="1">
      <alignment horizontal="center"/>
    </xf>
    <xf fontId="12" fillId="2" borderId="25" numFmtId="165" xfId="0" applyNumberFormat="1" applyFont="1" applyFill="1" applyBorder="1"/>
    <xf fontId="13" fillId="2" borderId="25" numFmtId="166" xfId="0" applyNumberFormat="1" applyFont="1" applyFill="1" applyBorder="1"/>
    <xf fontId="12" fillId="8" borderId="25" numFmtId="165" xfId="0" applyNumberFormat="1" applyFont="1" applyFill="1" applyBorder="1"/>
    <xf fontId="14" fillId="8" borderId="25" numFmtId="166" xfId="0" applyNumberFormat="1" applyFont="1" applyFill="1" applyBorder="1"/>
    <xf fontId="12" fillId="9" borderId="25" numFmtId="165" xfId="0" applyNumberFormat="1" applyFont="1" applyFill="1" applyBorder="1"/>
    <xf fontId="14" fillId="9" borderId="28" numFmtId="166" xfId="0" applyNumberFormat="1" applyFont="1" applyFill="1" applyBorder="1"/>
    <xf fontId="11" fillId="0" borderId="25" numFmtId="0" xfId="0" applyFont="1" applyBorder="1"/>
    <xf fontId="12" fillId="2" borderId="25" numFmtId="165" xfId="0" applyNumberFormat="1" applyFont="1" applyFill="1" applyBorder="1"/>
    <xf fontId="14" fillId="8" borderId="25" numFmtId="166" xfId="0" applyNumberFormat="1" applyFont="1" applyFill="1" applyBorder="1"/>
    <xf fontId="3" fillId="2" borderId="15" numFmtId="165" xfId="0" applyNumberFormat="1" applyFont="1" applyFill="1" applyBorder="1"/>
    <xf fontId="3" fillId="2" borderId="15" numFmtId="166" xfId="0" applyNumberFormat="1" applyFont="1" applyFill="1" applyBorder="1"/>
    <xf fontId="12" fillId="8" borderId="15" numFmtId="165" xfId="0" applyNumberFormat="1" applyFont="1" applyFill="1" applyBorder="1" applyAlignment="1">
      <alignment horizontal="right"/>
    </xf>
    <xf fontId="14" fillId="9" borderId="28" numFmtId="166" xfId="0" applyNumberFormat="1" applyFont="1" applyFill="1" applyBorder="1"/>
    <xf fontId="12" fillId="8" borderId="25" numFmtId="165" xfId="0" applyNumberFormat="1" applyFont="1" applyFill="1" applyBorder="1"/>
    <xf fontId="13" fillId="2" borderId="25" numFmtId="166" xfId="0" applyNumberFormat="1" applyFont="1" applyFill="1" applyBorder="1"/>
    <xf fontId="13" fillId="2" borderId="25" numFmtId="165" xfId="0" applyNumberFormat="1" applyFont="1" applyFill="1" applyBorder="1"/>
    <xf fontId="14" fillId="9" borderId="28" numFmtId="165" xfId="0" applyNumberFormat="1" applyFont="1" applyFill="1" applyBorder="1"/>
    <xf fontId="14" fillId="8" borderId="25" numFmtId="165" xfId="0" applyNumberFormat="1" applyFont="1" applyFill="1" applyBorder="1"/>
    <xf fontId="13" fillId="2" borderId="25" numFmtId="0" xfId="0" applyFont="1" applyFill="1" applyBorder="1"/>
    <xf fontId="14" fillId="8" borderId="25" numFmtId="0" xfId="0" applyFont="1" applyFill="1" applyBorder="1"/>
    <xf fontId="12" fillId="9" borderId="25" numFmtId="165" xfId="0" applyNumberFormat="1" applyFont="1" applyFill="1" applyBorder="1"/>
    <xf fontId="14" fillId="9" borderId="28" numFmtId="165" xfId="0" applyNumberFormat="1" applyFont="1" applyFill="1" applyBorder="1"/>
    <xf fontId="13" fillId="2" borderId="25" numFmtId="165" xfId="0" applyNumberFormat="1" applyFont="1" applyFill="1" applyBorder="1"/>
    <xf fontId="11" fillId="10" borderId="29" numFmtId="167" xfId="0" applyNumberFormat="1" applyFont="1" applyFill="1" applyBorder="1" applyAlignment="1">
      <alignment horizontal="right"/>
    </xf>
    <xf fontId="11" fillId="10" borderId="30" numFmtId="0" xfId="0" applyFont="1" applyFill="1" applyBorder="1" applyAlignment="1">
      <alignment horizontal="center"/>
    </xf>
    <xf fontId="11" fillId="10" borderId="31" numFmtId="165" xfId="0" applyNumberFormat="1" applyFont="1" applyFill="1" applyBorder="1"/>
    <xf fontId="12" fillId="10" borderId="31" numFmtId="165" xfId="0" applyNumberFormat="1" applyFont="1" applyFill="1" applyBorder="1" applyAlignment="1">
      <alignment horizontal="right"/>
    </xf>
    <xf fontId="13" fillId="10" borderId="31" numFmtId="166" xfId="0" applyNumberFormat="1" applyFont="1" applyFill="1" applyBorder="1" applyAlignment="1">
      <alignment horizontal="right"/>
    </xf>
    <xf fontId="14" fillId="10" borderId="31" numFmtId="166" xfId="0" applyNumberFormat="1" applyFont="1" applyFill="1" applyBorder="1" applyAlignment="1">
      <alignment horizontal="right"/>
    </xf>
    <xf fontId="14" fillId="10" borderId="32" numFmtId="166" xfId="0" applyNumberFormat="1" applyFont="1" applyFill="1" applyBorder="1" applyAlignment="1">
      <alignment horizontal="right"/>
    </xf>
    <xf fontId="11" fillId="10" borderId="33" numFmtId="0" xfId="0" applyFont="1" applyFill="1" applyBorder="1" applyAlignment="1">
      <alignment horizontal="center"/>
    </xf>
    <xf fontId="3" fillId="0" borderId="0" numFmtId="0" xfId="0" applyFont="1"/>
    <xf fontId="11" fillId="0" borderId="34" numFmtId="14" xfId="0" applyNumberFormat="1" applyFont="1" applyBorder="1"/>
    <xf fontId="4" fillId="0" borderId="35" numFmtId="0" xfId="0" applyFont="1" applyBorder="1"/>
    <xf fontId="4" fillId="0" borderId="6" numFmtId="0" xfId="0" applyFont="1" applyBorder="1"/>
    <xf fontId="8" fillId="2" borderId="25" numFmtId="165" xfId="0" applyNumberFormat="1" applyFont="1" applyFill="1" applyBorder="1"/>
    <xf fontId="9" fillId="2" borderId="25" numFmtId="166" xfId="0" applyNumberFormat="1" applyFont="1" applyFill="1" applyBorder="1"/>
    <xf fontId="8" fillId="8" borderId="25" numFmtId="165" xfId="0" applyNumberFormat="1" applyFont="1" applyFill="1" applyBorder="1"/>
    <xf fontId="6" fillId="8" borderId="25" numFmtId="166" xfId="0" applyNumberFormat="1" applyFont="1" applyFill="1" applyBorder="1"/>
    <xf fontId="6" fillId="9" borderId="28" numFmtId="166" xfId="0" applyNumberFormat="1" applyFont="1" applyFill="1" applyBorder="1"/>
    <xf fontId="11" fillId="0" borderId="13" numFmtId="0" xfId="0" applyFont="1" applyBorder="1" applyAlignment="1">
      <alignment horizontal="center" vertical="center"/>
    </xf>
    <xf fontId="4" fillId="0" borderId="36" numFmtId="0" xfId="0" applyFont="1" applyBorder="1"/>
    <xf fontId="15" fillId="2" borderId="28" numFmtId="166" xfId="0" applyNumberFormat="1" applyFont="1" applyFill="1" applyBorder="1" applyAlignment="1">
      <alignment horizontal="center" vertical="center"/>
    </xf>
    <xf fontId="4" fillId="0" borderId="27" numFmtId="0" xfId="0" applyFont="1" applyBorder="1"/>
    <xf fontId="11" fillId="0" borderId="0" numFmtId="14" xfId="0" applyNumberFormat="1" applyFont="1"/>
    <xf fontId="11" fillId="0" borderId="0" numFmtId="0" xfId="0" applyFont="1" applyAlignment="1">
      <alignment horizontal="center"/>
    </xf>
    <xf fontId="11" fillId="0" borderId="0" numFmtId="0" xfId="0" applyFont="1"/>
    <xf fontId="13" fillId="0" borderId="0" numFmtId="0" xfId="0" applyFont="1"/>
    <xf fontId="12" fillId="0" borderId="0" numFmtId="0" xfId="0" applyFont="1"/>
    <xf fontId="16" fillId="11" borderId="37" numFmtId="0" xfId="0" applyFont="1" applyFill="1" applyBorder="1"/>
    <xf fontId="4" fillId="0" borderId="38" numFmtId="0" xfId="0" applyFont="1" applyBorder="1"/>
    <xf fontId="16" fillId="11" borderId="39" numFmtId="168" xfId="0" applyNumberFormat="1" applyFont="1" applyFill="1" applyBorder="1"/>
    <xf fontId="11" fillId="0" borderId="0" numFmtId="0" xfId="0" applyFont="1"/>
    <xf fontId="11" fillId="3" borderId="37" numFmtId="0" xfId="0" applyFont="1" applyFill="1" applyBorder="1"/>
    <xf fontId="11" fillId="3" borderId="39" numFmtId="166" xfId="0" applyNumberFormat="1" applyFont="1" applyFill="1" applyBorder="1"/>
    <xf fontId="12" fillId="0" borderId="0" numFmtId="0" xfId="0" applyFont="1"/>
    <xf fontId="17" fillId="0" borderId="0" numFmtId="0" xfId="0" applyFont="1"/>
    <xf fontId="3" fillId="0" borderId="0" numFmtId="0" xfId="0" applyFont="1" applyAlignment="1">
      <alignment horizontal="center"/>
    </xf>
    <xf fontId="18" fillId="0" borderId="0" numFmtId="0" xfId="0" applyFont="1" applyAlignment="1">
      <alignment horizontal="center"/>
    </xf>
    <xf fontId="19" fillId="12" borderId="25" numFmtId="0" xfId="0" applyFont="1" applyFill="1" applyBorder="1" applyAlignment="1">
      <alignment horizontal="center" vertical="center" wrapText="1"/>
    </xf>
    <xf fontId="3" fillId="13" borderId="25" numFmtId="0" xfId="0" applyFont="1" applyFill="1" applyBorder="1"/>
    <xf fontId="3" fillId="13" borderId="28" numFmtId="0" xfId="0" applyFont="1" applyFill="1" applyBorder="1"/>
    <xf fontId="4" fillId="0" borderId="40" numFmtId="0" xfId="0" applyFont="1" applyBorder="1"/>
    <xf fontId="20" fillId="12" borderId="25" numFmtId="0" xfId="0" applyFont="1" applyFill="1" applyBorder="1" applyAlignment="1">
      <alignment horizontal="left" wrapText="1"/>
    </xf>
    <xf fontId="21" fillId="13" borderId="25" numFmtId="165" xfId="0" applyNumberFormat="1" applyFont="1" applyFill="1" applyBorder="1"/>
    <xf fontId="3" fillId="14" borderId="25" numFmtId="165" xfId="0" applyNumberFormat="1" applyFont="1" applyFill="1" applyBorder="1"/>
    <xf fontId="22" fillId="15" borderId="25" numFmtId="0" xfId="0" applyFont="1" applyFill="1" applyBorder="1" applyAlignment="1">
      <alignment horizontal="center" vertical="center"/>
    </xf>
    <xf fontId="3" fillId="10" borderId="25" numFmtId="0" xfId="0" applyFont="1" applyFill="1" applyBorder="1"/>
    <xf fontId="3" fillId="10" borderId="28" numFmtId="0" xfId="0" applyFont="1" applyFill="1" applyBorder="1"/>
    <xf fontId="20" fillId="15" borderId="25" numFmtId="0" xfId="0" applyFont="1" applyFill="1" applyBorder="1" applyAlignment="1">
      <alignment horizontal="left" wrapText="1"/>
    </xf>
    <xf fontId="21" fillId="10" borderId="25" numFmtId="165" xfId="0" applyNumberFormat="1" applyFont="1" applyFill="1" applyBorder="1"/>
    <xf fontId="3" fillId="16" borderId="25" numFmtId="165" xfId="0" applyNumberFormat="1" applyFont="1" applyFill="1" applyBorder="1"/>
    <xf fontId="23" fillId="6" borderId="25" numFmtId="0" xfId="0" applyFont="1" applyFill="1" applyBorder="1" applyAlignment="1">
      <alignment horizontal="center" vertical="center"/>
    </xf>
    <xf fontId="3" fillId="3" borderId="25" numFmtId="0" xfId="0" applyFont="1" applyFill="1" applyBorder="1"/>
    <xf fontId="3" fillId="3" borderId="28" numFmtId="0" xfId="0" applyFont="1" applyFill="1" applyBorder="1"/>
    <xf fontId="20" fillId="6" borderId="25" numFmtId="0" xfId="0" applyFont="1" applyFill="1" applyBorder="1" applyAlignment="1">
      <alignment horizontal="left" wrapText="1"/>
    </xf>
    <xf fontId="21" fillId="3" borderId="25" numFmtId="165" xfId="0" applyNumberFormat="1" applyFont="1" applyFill="1" applyBorder="1"/>
    <xf fontId="3" fillId="17" borderId="25" numFmtId="165" xfId="0" applyNumberFormat="1" applyFont="1" applyFill="1" applyBorder="1"/>
    <xf fontId="3" fillId="0" borderId="0" numFmtId="165" xfId="0" applyNumberFormat="1" applyFont="1"/>
    <xf fontId="24" fillId="0" borderId="25" numFmtId="0" xfId="0" applyFont="1" applyBorder="1" applyAlignment="1">
      <alignment vertical="center"/>
    </xf>
    <xf fontId="25" fillId="0" borderId="25" numFmtId="165" xfId="0" applyNumberFormat="1" applyFont="1" applyBorder="1" applyAlignment="1">
      <alignment vertical="center"/>
    </xf>
    <xf fontId="26" fillId="0" borderId="25" numFmtId="0" xfId="0" applyFont="1" applyBorder="1" applyAlignment="1">
      <alignment vertical="center"/>
    </xf>
    <xf fontId="27" fillId="0" borderId="25" numFmtId="165" xfId="0" applyNumberFormat="1" applyFont="1" applyBorder="1" applyAlignment="1">
      <alignment vertical="center"/>
    </xf>
    <xf fontId="28" fillId="0" borderId="25" numFmtId="0" xfId="0" applyFont="1" applyBorder="1" applyAlignment="1">
      <alignment vertical="center"/>
    </xf>
    <xf fontId="29" fillId="0" borderId="25" numFmtId="165" xfId="0" applyNumberFormat="1" applyFont="1" applyBorder="1" applyAlignment="1">
      <alignment vertical="center"/>
    </xf>
    <xf fontId="20" fillId="18" borderId="25" numFmtId="0" xfId="0" applyFont="1" applyFill="1" applyBorder="1" applyAlignment="1">
      <alignment horizontal="left" wrapText="1"/>
    </xf>
    <xf fontId="3" fillId="0" borderId="25" numFmtId="165" xfId="0" applyNumberFormat="1" applyFont="1" applyBorder="1"/>
    <xf fontId="18" fillId="0" borderId="25" numFmtId="0" xfId="0" applyFont="1" applyBorder="1" applyAlignment="1">
      <alignment horizontal="center" vertical="center" wrapText="1"/>
    </xf>
    <xf fontId="3" fillId="0" borderId="25" numFmtId="0" xfId="0" applyFont="1" applyBorder="1"/>
    <xf fontId="3" fillId="0" borderId="28" numFmtId="0" xfId="0" applyFont="1" applyBorder="1"/>
    <xf fontId="3" fillId="0" borderId="0" numFmtId="14" xfId="0" applyNumberFormat="1" applyFont="1"/>
    <xf fontId="3" fillId="0" borderId="0" numFmtId="168" xfId="0" applyNumberFormat="1" applyFont="1"/>
    <xf fontId="3" fillId="0" borderId="0" numFmtId="166" xfId="0" applyNumberFormat="1" applyFont="1"/>
    <xf fontId="18" fillId="0" borderId="41" numFmtId="169" xfId="0" applyNumberFormat="1" applyFont="1" applyBorder="1" applyAlignment="1">
      <alignment horizontal="center" vertical="center" wrapText="1"/>
    </xf>
    <xf fontId="18" fillId="0" borderId="42" numFmtId="0" xfId="0" applyFont="1" applyBorder="1" applyAlignment="1">
      <alignment horizontal="center" vertical="center" wrapText="1"/>
    </xf>
    <xf fontId="18" fillId="0" borderId="42" numFmtId="165" xfId="0" applyNumberFormat="1" applyFont="1" applyBorder="1" applyAlignment="1">
      <alignment horizontal="center" vertical="center" wrapText="1"/>
    </xf>
    <xf fontId="18" fillId="0" borderId="43" numFmtId="0" xfId="0" applyFont="1" applyBorder="1" applyAlignment="1">
      <alignment horizontal="center" vertical="center" wrapText="1"/>
    </xf>
    <xf fontId="30" fillId="0" borderId="0" numFmtId="0" xfId="0" applyFont="1" applyAlignment="1">
      <alignment horizontal="center" vertical="center"/>
    </xf>
    <xf fontId="20" fillId="0" borderId="25" numFmtId="169" xfId="0" applyNumberFormat="1" applyFont="1" applyBorder="1" applyAlignment="1">
      <alignment vertical="center"/>
    </xf>
    <xf fontId="20" fillId="0" borderId="25" numFmtId="0" xfId="0" applyFont="1" applyBorder="1" applyAlignment="1">
      <alignment vertical="center"/>
    </xf>
    <xf fontId="20" fillId="0" borderId="25" numFmtId="170" xfId="0" applyNumberFormat="1" applyFont="1" applyBorder="1" applyAlignment="1">
      <alignment vertical="center"/>
    </xf>
    <xf fontId="20" fillId="0" borderId="25" numFmtId="0" xfId="0" applyFont="1" applyBorder="1" applyAlignment="1">
      <alignment horizontal="center" vertical="center"/>
    </xf>
    <xf fontId="20" fillId="0" borderId="25" numFmtId="165" xfId="0" applyNumberFormat="1" applyFont="1" applyBorder="1" applyAlignment="1">
      <alignment vertical="center"/>
    </xf>
    <xf fontId="20" fillId="0" borderId="25" numFmtId="165" xfId="0" applyNumberFormat="1" applyFont="1" applyBorder="1" applyAlignment="1">
      <alignment horizontal="right" vertical="center"/>
    </xf>
    <xf fontId="31" fillId="0" borderId="25" numFmtId="0" xfId="0" applyFont="1" applyBorder="1" applyAlignment="1">
      <alignment vertical="center"/>
    </xf>
    <xf fontId="3" fillId="19" borderId="25" numFmtId="169" xfId="0" applyNumberFormat="1" applyFont="1" applyFill="1" applyBorder="1" applyAlignment="1">
      <alignment horizontal="right" vertical="center"/>
    </xf>
    <xf fontId="3" fillId="19" borderId="25" numFmtId="170" xfId="0" applyNumberFormat="1" applyFont="1" applyFill="1" applyBorder="1" applyAlignment="1">
      <alignment horizontal="right" vertical="center"/>
    </xf>
    <xf fontId="3" fillId="19" borderId="25" numFmtId="0" xfId="0" applyFont="1" applyFill="1" applyBorder="1" applyAlignment="1">
      <alignment vertical="center"/>
    </xf>
    <xf fontId="32" fillId="4" borderId="25" numFmtId="0" xfId="0" applyFont="1" applyFill="1" applyBorder="1" applyAlignment="1">
      <alignment vertical="center"/>
    </xf>
    <xf fontId="3" fillId="19" borderId="25" numFmtId="0" xfId="0" applyFont="1" applyFill="1" applyBorder="1" applyAlignment="1">
      <alignment horizontal="center" vertical="center"/>
    </xf>
    <xf fontId="3" fillId="19" borderId="25" numFmtId="165" xfId="0" applyNumberFormat="1" applyFont="1" applyFill="1" applyBorder="1" applyAlignment="1">
      <alignment horizontal="right" vertical="center"/>
    </xf>
    <xf fontId="33" fillId="19" borderId="25" numFmtId="0" xfId="0" applyFont="1" applyFill="1" applyBorder="1" applyAlignment="1">
      <alignment vertical="center"/>
    </xf>
    <xf fontId="3" fillId="0" borderId="25" numFmtId="169" xfId="0" applyNumberFormat="1" applyFont="1" applyBorder="1" applyAlignment="1">
      <alignment horizontal="right" vertical="center"/>
    </xf>
    <xf fontId="3" fillId="0" borderId="25" numFmtId="170" xfId="0" applyNumberFormat="1" applyFont="1" applyBorder="1" applyAlignment="1">
      <alignment horizontal="right" vertical="center"/>
    </xf>
    <xf fontId="3" fillId="0" borderId="25" numFmtId="0" xfId="0" applyFont="1" applyBorder="1" applyAlignment="1">
      <alignment vertical="center"/>
    </xf>
    <xf fontId="3" fillId="0" borderId="25" numFmtId="0" xfId="0" applyFont="1" applyBorder="1" applyAlignment="1">
      <alignment horizontal="center" vertical="center"/>
    </xf>
    <xf fontId="3" fillId="0" borderId="25" numFmtId="165" xfId="0" applyNumberFormat="1" applyFont="1" applyBorder="1" applyAlignment="1">
      <alignment horizontal="right" vertical="center"/>
    </xf>
    <xf fontId="33" fillId="0" borderId="25" numFmtId="0" xfId="0" applyFont="1" applyBorder="1" applyAlignment="1">
      <alignment vertical="center"/>
    </xf>
    <xf fontId="17" fillId="0" borderId="0" numFmtId="169" xfId="0" applyNumberFormat="1" applyFont="1"/>
    <xf fontId="20" fillId="0" borderId="0" numFmtId="0" xfId="0" applyFont="1" applyAlignment="1">
      <alignment horizontal="center"/>
    </xf>
    <xf fontId="1" fillId="2" borderId="44" numFmtId="0" xfId="0" applyFont="1" applyFill="1" applyBorder="1" applyAlignment="1">
      <alignment horizontal="center" vertical="center"/>
    </xf>
    <xf fontId="3" fillId="9" borderId="6" numFmtId="0" xfId="0" applyFont="1" applyFill="1" applyBorder="1" applyAlignment="1">
      <alignment horizontal="center" vertical="center"/>
    </xf>
    <xf fontId="3" fillId="0" borderId="35" numFmtId="0" xfId="0" applyFont="1" applyBorder="1" applyAlignment="1">
      <alignment horizontal="center" vertical="center"/>
    </xf>
    <xf fontId="3" fillId="7" borderId="13" numFmtId="0" xfId="0" applyFont="1" applyFill="1" applyBorder="1" applyAlignment="1">
      <alignment horizontal="center" vertical="center"/>
    </xf>
    <xf fontId="3" fillId="20" borderId="6" numFmt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/>
      <fill>
        <patternFill patternType="solid">
          <fgColor indexed="65"/>
          <bgColor indexed="65"/>
        </patternFill>
      </fill>
      <border>
        <left/>
        <right/>
        <top/>
        <bottom/>
        <diagonal/>
      </border>
    </dxf>
    <dxf>
      <font/>
      <fill>
        <patternFill patternType="solid">
          <fgColor rgb="FF356854"/>
          <bgColor rgb="FF356854"/>
        </patternFill>
      </fill>
      <border>
        <left/>
        <right/>
        <top/>
        <bottom/>
        <diagonal/>
      </border>
    </dxf>
    <dxf>
      <font/>
      <fill>
        <patternFill patternType="solid">
          <fgColor rgb="FFF6F8F9"/>
          <bgColor rgb="FFF6F8F9"/>
        </patternFill>
      </fill>
      <border>
        <left/>
        <right/>
        <top/>
        <bottom/>
        <diagonal/>
      </border>
    </dxf>
  </dxfs>
  <tableStyles count="1" defaultTableStyle="TableStyleMedium2" defaultPivotStyle="PivotStyleLight16">
    <tableStyle name="Reservas-style" pivot="0" count="3">
      <tableStyleElement type="firstRowStripe" size="1" dxfId="0"/>
      <tableStyleElement type="headerRow" size="1" dxfId="1"/>
      <tableStyleElement type="secondRowStripe" size="1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a_1" ref="A1:R58">
  <autoFilter ref="$A$1:$R$58"/>
  <tableColumns count="18">
    <tableColumn id="1" name=" Fecha"/>
    <tableColumn id="2" name="Propiedad"/>
    <tableColumn id="3" name="Checkin"/>
    <tableColumn id="4" name="Checkout"/>
    <tableColumn id="5" name="Usuario / Huesped"/>
    <tableColumn id="6" name="Plataforma"/>
    <tableColumn id="7" name="Q Noches"/>
    <tableColumn id="8" name="Q Huespedes"/>
    <tableColumn id="9" name="Total $ Plataforma"/>
    <tableColumn id="10" name="U$S Noche (Plataforma)"/>
    <tableColumn id="11" name="U$S Noche (Bolsillo)"/>
    <tableColumn id="12" name="Total U$S Estadia Bolsillo"/>
    <tableColumn id="13" name="Comision"/>
    <tableColumn id="14" name="Status"/>
    <tableColumn id="15" name="Plataformas bloqueadas"/>
    <tableColumn id="16" name="Pertenece a la Caja de:"/>
    <tableColumn id="17" name="Observaciones"/>
    <tableColumn id="18" name="Contacto"/>
  </tableColumns>
  <tableStyleInfo name="Reservas-style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admin.booking.com/hotel/hoteladmin/extranet_ng/manage/booking.html?lang=es&amp;ses=c0faaeef5ca8ccce9f6ea8e4384f234a&amp;hotel_id=11772178&amp;res_id=4998624225" TargetMode="Externa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45717</v>
      </c>
      <c r="B2" s="7" t="s">
        <v>3</v>
      </c>
      <c r="C2" s="8" t="s">
        <v>4</v>
      </c>
      <c r="D2" s="9"/>
      <c r="E2" s="10"/>
      <c r="F2" s="10"/>
      <c r="G2" s="10"/>
      <c r="H2" s="10"/>
      <c r="I2" s="10"/>
    </row>
    <row r="3" ht="15.75" customHeight="1">
      <c r="A3" s="11"/>
      <c r="B3" s="12"/>
      <c r="C3" s="12"/>
      <c r="D3" s="13"/>
    </row>
    <row r="4" ht="15.75" customHeight="1">
      <c r="A4" s="11"/>
      <c r="B4" s="12"/>
      <c r="C4" s="12"/>
      <c r="D4" s="13"/>
    </row>
    <row r="5" ht="15.75" customHeight="1">
      <c r="A5" s="14"/>
      <c r="B5" s="15"/>
      <c r="C5" s="15"/>
      <c r="D5" s="16"/>
    </row>
    <row r="6" ht="15.75" customHeight="1">
      <c r="A6" s="6">
        <v>45718</v>
      </c>
      <c r="B6" s="7" t="s">
        <v>3</v>
      </c>
      <c r="C6" s="17" t="s">
        <v>5</v>
      </c>
      <c r="D6" s="18"/>
      <c r="E6" s="10"/>
      <c r="F6" s="10"/>
      <c r="G6" s="10"/>
      <c r="H6" s="10"/>
      <c r="I6" s="10"/>
    </row>
    <row r="7" ht="15.75" customHeight="1">
      <c r="A7" s="11"/>
      <c r="B7" s="12"/>
      <c r="C7" s="12"/>
      <c r="D7" s="13"/>
    </row>
    <row r="8" ht="15.75" customHeight="1">
      <c r="A8" s="11"/>
      <c r="B8" s="12"/>
      <c r="C8" s="12"/>
      <c r="D8" s="13"/>
    </row>
    <row r="9" ht="15.75" customHeight="1">
      <c r="A9" s="14"/>
      <c r="B9" s="15"/>
      <c r="C9" s="15"/>
      <c r="D9" s="16"/>
    </row>
    <row r="10" ht="15.75" customHeight="1">
      <c r="A10" s="6">
        <v>45719</v>
      </c>
      <c r="B10" s="19" t="s">
        <v>6</v>
      </c>
      <c r="C10" s="17" t="s">
        <v>5</v>
      </c>
      <c r="D10" s="18"/>
      <c r="E10" s="10"/>
      <c r="F10" s="10"/>
      <c r="G10" s="10"/>
      <c r="H10" s="10"/>
      <c r="I10" s="10"/>
    </row>
    <row r="11" ht="15.75" customHeight="1">
      <c r="A11" s="11"/>
      <c r="B11" s="12"/>
      <c r="C11" s="12"/>
      <c r="D11" s="13"/>
    </row>
    <row r="12" ht="15.75" customHeight="1">
      <c r="A12" s="11"/>
      <c r="B12" s="12"/>
      <c r="C12" s="12"/>
      <c r="D12" s="13"/>
    </row>
    <row r="13" ht="15.75" customHeight="1">
      <c r="A13" s="14"/>
      <c r="B13" s="15"/>
      <c r="C13" s="15"/>
      <c r="D13" s="16"/>
    </row>
    <row r="14" ht="15.75" customHeight="1">
      <c r="A14" s="6">
        <v>45720</v>
      </c>
      <c r="B14" s="19" t="s">
        <v>6</v>
      </c>
      <c r="C14" s="17" t="s">
        <v>7</v>
      </c>
      <c r="D14" s="18"/>
      <c r="E14" s="10"/>
      <c r="F14" s="10"/>
      <c r="G14" s="10"/>
      <c r="H14" s="10"/>
      <c r="I14" s="10"/>
    </row>
    <row r="15" ht="15.75" customHeight="1">
      <c r="A15" s="11"/>
      <c r="B15" s="12"/>
      <c r="C15" s="12"/>
      <c r="D15" s="13"/>
    </row>
    <row r="16" ht="15.75" customHeight="1">
      <c r="A16" s="11"/>
      <c r="B16" s="12"/>
      <c r="C16" s="12"/>
      <c r="D16" s="13"/>
    </row>
    <row r="17" ht="15.75" customHeight="1">
      <c r="A17" s="14"/>
      <c r="B17" s="15"/>
      <c r="C17" s="15"/>
      <c r="D17" s="16"/>
    </row>
    <row r="18" ht="15.75" customHeight="1">
      <c r="A18" s="6">
        <v>45721</v>
      </c>
      <c r="B18" s="19" t="s">
        <v>6</v>
      </c>
      <c r="C18" s="18"/>
      <c r="D18" s="18"/>
      <c r="E18" s="10"/>
      <c r="F18" s="10"/>
      <c r="G18" s="10"/>
      <c r="H18" s="10"/>
      <c r="I18" s="10"/>
    </row>
    <row r="19" ht="15.75" customHeight="1">
      <c r="A19" s="11"/>
      <c r="B19" s="12"/>
      <c r="C19" s="13"/>
      <c r="D19" s="13"/>
    </row>
    <row r="20" ht="15.75" customHeight="1">
      <c r="A20" s="11"/>
      <c r="B20" s="12"/>
      <c r="C20" s="13"/>
      <c r="D20" s="13"/>
    </row>
    <row r="21" ht="15.75" customHeight="1">
      <c r="A21" s="14"/>
      <c r="B21" s="15"/>
      <c r="C21" s="16"/>
      <c r="D21" s="16"/>
    </row>
    <row r="22" ht="15.75" customHeight="1">
      <c r="A22" s="6">
        <v>45722</v>
      </c>
      <c r="B22" s="20"/>
      <c r="C22" s="21" t="s">
        <v>8</v>
      </c>
      <c r="D22" s="18"/>
      <c r="E22" s="10"/>
      <c r="F22" s="10"/>
      <c r="G22" s="10"/>
      <c r="H22" s="10"/>
      <c r="I22" s="10"/>
    </row>
    <row r="23" ht="15.75" customHeight="1">
      <c r="A23" s="11"/>
      <c r="B23" s="12"/>
      <c r="C23" s="12"/>
      <c r="D23" s="13"/>
    </row>
    <row r="24" ht="15.75" customHeight="1">
      <c r="A24" s="11"/>
      <c r="B24" s="12"/>
      <c r="C24" s="12"/>
      <c r="D24" s="13"/>
    </row>
    <row r="25" ht="15.75" customHeight="1">
      <c r="A25" s="14"/>
      <c r="B25" s="15"/>
      <c r="C25" s="15"/>
      <c r="D25" s="16"/>
    </row>
    <row r="26" ht="15.75" customHeight="1">
      <c r="A26" s="6">
        <v>45723</v>
      </c>
      <c r="B26" s="20"/>
      <c r="C26" s="21" t="s">
        <v>8</v>
      </c>
      <c r="D26" s="18"/>
      <c r="E26" s="10"/>
      <c r="F26" s="10"/>
      <c r="G26" s="10"/>
      <c r="H26" s="10"/>
      <c r="I26" s="10"/>
    </row>
    <row r="27" ht="15.75" customHeight="1">
      <c r="A27" s="11"/>
      <c r="B27" s="12"/>
      <c r="C27" s="12"/>
      <c r="D27" s="13"/>
    </row>
    <row r="28" ht="15.75" customHeight="1">
      <c r="A28" s="11"/>
      <c r="B28" s="12"/>
      <c r="C28" s="12"/>
      <c r="D28" s="13"/>
    </row>
    <row r="29" ht="15.75" customHeight="1">
      <c r="A29" s="14"/>
      <c r="B29" s="15"/>
      <c r="C29" s="15"/>
      <c r="D29" s="16"/>
    </row>
    <row r="30" ht="15.75" customHeight="1">
      <c r="A30" s="6">
        <v>45724</v>
      </c>
      <c r="B30" s="20"/>
      <c r="C30" s="21" t="s">
        <v>8</v>
      </c>
      <c r="D30" s="18"/>
      <c r="E30" s="10"/>
      <c r="F30" s="10"/>
      <c r="G30" s="10"/>
      <c r="H30" s="10"/>
      <c r="I30" s="10"/>
    </row>
    <row r="31" ht="15.75" customHeight="1">
      <c r="A31" s="11"/>
      <c r="B31" s="12"/>
      <c r="C31" s="12"/>
      <c r="D31" s="13"/>
    </row>
    <row r="32" ht="15.75" customHeight="1">
      <c r="A32" s="11"/>
      <c r="B32" s="12"/>
      <c r="C32" s="12"/>
      <c r="D32" s="13"/>
    </row>
    <row r="33" ht="15.75" customHeight="1">
      <c r="A33" s="14"/>
      <c r="B33" s="15"/>
      <c r="C33" s="15"/>
      <c r="D33" s="16"/>
    </row>
    <row r="34" ht="15.75" customHeight="1">
      <c r="A34" s="6">
        <v>45725</v>
      </c>
      <c r="B34" s="20"/>
      <c r="C34" s="21" t="s">
        <v>8</v>
      </c>
      <c r="D34" s="18"/>
      <c r="E34" s="10"/>
      <c r="F34" s="10"/>
      <c r="G34" s="10"/>
      <c r="H34" s="10"/>
      <c r="I34" s="10"/>
    </row>
    <row r="35" ht="15.75" customHeight="1">
      <c r="A35" s="11"/>
      <c r="B35" s="12"/>
      <c r="C35" s="12"/>
      <c r="D35" s="13"/>
    </row>
    <row r="36" ht="15.75" customHeight="1">
      <c r="A36" s="11"/>
      <c r="B36" s="12"/>
      <c r="C36" s="12"/>
      <c r="D36" s="13"/>
    </row>
    <row r="37" ht="15.75" customHeight="1">
      <c r="A37" s="14"/>
      <c r="B37" s="15"/>
      <c r="C37" s="15"/>
      <c r="D37" s="16"/>
    </row>
    <row r="38" ht="15.75" customHeight="1">
      <c r="A38" s="6">
        <v>45726</v>
      </c>
      <c r="B38" s="20"/>
      <c r="C38" s="20"/>
      <c r="D38" s="18"/>
      <c r="E38" s="10"/>
      <c r="F38" s="10"/>
      <c r="G38" s="10"/>
      <c r="H38" s="10"/>
      <c r="I38" s="10"/>
    </row>
    <row r="39" ht="15.75" customHeight="1">
      <c r="A39" s="11"/>
      <c r="B39" s="12"/>
      <c r="C39" s="12"/>
      <c r="D39" s="13"/>
    </row>
    <row r="40" ht="15.75" customHeight="1">
      <c r="A40" s="11"/>
      <c r="B40" s="12"/>
      <c r="C40" s="12"/>
      <c r="D40" s="13"/>
    </row>
    <row r="41" ht="15.75" customHeight="1">
      <c r="A41" s="14"/>
      <c r="B41" s="15"/>
      <c r="C41" s="15"/>
      <c r="D41" s="16"/>
    </row>
    <row r="42" ht="15.75" customHeight="1">
      <c r="A42" s="6">
        <v>45727</v>
      </c>
      <c r="B42" s="19" t="s">
        <v>9</v>
      </c>
      <c r="C42" s="20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12"/>
      <c r="D43" s="13"/>
    </row>
    <row r="44" ht="15.75" customHeight="1">
      <c r="A44" s="11"/>
      <c r="B44" s="12"/>
      <c r="C44" s="12"/>
      <c r="D44" s="13"/>
    </row>
    <row r="45" ht="15.75" customHeight="1">
      <c r="A45" s="14"/>
      <c r="B45" s="15"/>
      <c r="C45" s="15"/>
      <c r="D45" s="16"/>
    </row>
    <row r="46" ht="15.75" customHeight="1">
      <c r="A46" s="6">
        <v>45728</v>
      </c>
      <c r="B46" s="19" t="s">
        <v>9</v>
      </c>
      <c r="C46" s="20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6">
        <v>45729</v>
      </c>
      <c r="B50" s="20"/>
      <c r="C50" s="20"/>
      <c r="D50" s="18"/>
      <c r="E50" s="10"/>
      <c r="F50" s="10"/>
      <c r="G50" s="10"/>
      <c r="H50" s="10"/>
      <c r="I50" s="10"/>
    </row>
    <row r="51" ht="15.75" customHeight="1">
      <c r="A51" s="11"/>
      <c r="B51" s="12"/>
      <c r="C51" s="12"/>
      <c r="D51" s="13"/>
    </row>
    <row r="52" ht="15.75" customHeight="1">
      <c r="A52" s="11"/>
      <c r="B52" s="12"/>
      <c r="C52" s="12"/>
      <c r="D52" s="13"/>
    </row>
    <row r="53" ht="15.75" customHeight="1">
      <c r="A53" s="14"/>
      <c r="B53" s="15"/>
      <c r="C53" s="15"/>
      <c r="D53" s="16"/>
    </row>
    <row r="54" ht="15.75" customHeight="1">
      <c r="A54" s="6">
        <v>45730</v>
      </c>
      <c r="B54" s="20"/>
      <c r="C54" s="20"/>
      <c r="D54" s="18"/>
      <c r="E54" s="10"/>
      <c r="F54" s="10"/>
      <c r="G54" s="10"/>
      <c r="H54" s="10"/>
      <c r="I54" s="10"/>
    </row>
    <row r="55" ht="15.75" customHeight="1">
      <c r="A55" s="11"/>
      <c r="B55" s="12"/>
      <c r="C55" s="12"/>
      <c r="D55" s="13"/>
    </row>
    <row r="56" ht="15.75" customHeight="1">
      <c r="A56" s="11"/>
      <c r="B56" s="12"/>
      <c r="C56" s="12"/>
      <c r="D56" s="13"/>
    </row>
    <row r="57" ht="15.75" customHeight="1">
      <c r="A57" s="14"/>
      <c r="B57" s="15"/>
      <c r="C57" s="15"/>
      <c r="D57" s="16"/>
    </row>
    <row r="58" ht="15.75" customHeight="1">
      <c r="A58" s="6">
        <v>45731</v>
      </c>
      <c r="B58" s="20"/>
      <c r="C58" s="22"/>
      <c r="D58" s="18"/>
      <c r="E58" s="10"/>
      <c r="F58" s="10"/>
      <c r="G58" s="10"/>
      <c r="H58" s="10"/>
      <c r="I58" s="10"/>
    </row>
    <row r="59" ht="15.75" customHeight="1">
      <c r="A59" s="11"/>
      <c r="B59" s="12"/>
      <c r="C59" s="23"/>
      <c r="D59" s="13"/>
    </row>
    <row r="60" ht="15.75" customHeight="1">
      <c r="A60" s="11"/>
      <c r="B60" s="12"/>
      <c r="C60" s="23"/>
      <c r="D60" s="13"/>
    </row>
    <row r="61" ht="15.75" customHeight="1">
      <c r="A61" s="14"/>
      <c r="B61" s="15"/>
      <c r="C61" s="24"/>
      <c r="D61" s="16"/>
    </row>
    <row r="62" ht="15.75" customHeight="1">
      <c r="A62" s="6">
        <v>45732</v>
      </c>
      <c r="B62" s="20"/>
      <c r="C62" s="22"/>
      <c r="D62" s="18"/>
      <c r="E62" s="10"/>
      <c r="F62" s="10"/>
      <c r="G62" s="10"/>
      <c r="H62" s="10"/>
      <c r="I62" s="10"/>
    </row>
    <row r="63" ht="15.75" customHeight="1">
      <c r="A63" s="11"/>
      <c r="B63" s="12"/>
      <c r="C63" s="23"/>
      <c r="D63" s="13"/>
    </row>
    <row r="64" ht="15.75" customHeight="1">
      <c r="A64" s="11"/>
      <c r="B64" s="12"/>
      <c r="C64" s="23"/>
      <c r="D64" s="13"/>
    </row>
    <row r="65" ht="15.75" customHeight="1">
      <c r="A65" s="14"/>
      <c r="B65" s="15"/>
      <c r="C65" s="24"/>
      <c r="D65" s="16"/>
    </row>
    <row r="66" ht="15.75" customHeight="1">
      <c r="A66" s="6">
        <v>45733</v>
      </c>
      <c r="B66" s="20"/>
      <c r="C66" s="22"/>
      <c r="D66" s="18"/>
      <c r="E66" s="10"/>
      <c r="F66" s="10"/>
      <c r="G66" s="10"/>
      <c r="H66" s="10"/>
      <c r="I66" s="10"/>
    </row>
    <row r="67" ht="15.75" customHeight="1">
      <c r="A67" s="11"/>
      <c r="B67" s="12"/>
      <c r="C67" s="23"/>
      <c r="D67" s="13"/>
    </row>
    <row r="68" ht="15.75" customHeight="1">
      <c r="A68" s="11"/>
      <c r="B68" s="12"/>
      <c r="C68" s="23"/>
      <c r="D68" s="13"/>
    </row>
    <row r="69" ht="15.75" customHeight="1">
      <c r="A69" s="14"/>
      <c r="B69" s="15"/>
      <c r="C69" s="24"/>
      <c r="D69" s="16"/>
    </row>
    <row r="70" ht="15.75" customHeight="1">
      <c r="A70" s="6">
        <v>45734</v>
      </c>
      <c r="B70" s="20"/>
      <c r="C70" s="22"/>
      <c r="D70" s="18"/>
      <c r="E70" s="10"/>
      <c r="F70" s="10"/>
      <c r="G70" s="10"/>
      <c r="H70" s="10"/>
      <c r="I70" s="10"/>
    </row>
    <row r="71" ht="15.75" customHeight="1">
      <c r="A71" s="11"/>
      <c r="B71" s="12"/>
      <c r="C71" s="23"/>
      <c r="D71" s="13"/>
    </row>
    <row r="72" ht="15.75" customHeight="1">
      <c r="A72" s="11"/>
      <c r="B72" s="12"/>
      <c r="C72" s="23"/>
      <c r="D72" s="13"/>
    </row>
    <row r="73" ht="15.75" customHeight="1">
      <c r="A73" s="14"/>
      <c r="B73" s="15"/>
      <c r="C73" s="24"/>
      <c r="D73" s="16"/>
    </row>
    <row r="74" ht="15.75" customHeight="1">
      <c r="A74" s="6">
        <v>45735</v>
      </c>
      <c r="B74" s="20"/>
      <c r="C74" s="22"/>
      <c r="D74" s="18"/>
      <c r="E74" s="10"/>
      <c r="F74" s="10"/>
      <c r="G74" s="10"/>
      <c r="H74" s="10"/>
      <c r="I74" s="10"/>
    </row>
    <row r="75" ht="15.75" customHeight="1">
      <c r="A75" s="11"/>
      <c r="B75" s="12"/>
      <c r="C75" s="23"/>
      <c r="D75" s="13"/>
    </row>
    <row r="76" ht="15.75" customHeight="1">
      <c r="A76" s="11"/>
      <c r="B76" s="12"/>
      <c r="C76" s="23"/>
      <c r="D76" s="13"/>
    </row>
    <row r="77" ht="15.75" customHeight="1">
      <c r="A77" s="14"/>
      <c r="B77" s="15"/>
      <c r="C77" s="24"/>
      <c r="D77" s="16"/>
    </row>
    <row r="78" ht="15.75" customHeight="1">
      <c r="A78" s="6">
        <v>45736</v>
      </c>
      <c r="B78" s="20"/>
      <c r="C78" s="22"/>
      <c r="D78" s="18"/>
      <c r="E78" s="10"/>
      <c r="F78" s="10"/>
      <c r="G78" s="10"/>
      <c r="H78" s="10"/>
      <c r="I78" s="10"/>
    </row>
    <row r="79" ht="15.75" customHeight="1">
      <c r="A79" s="11"/>
      <c r="B79" s="12"/>
      <c r="C79" s="23"/>
      <c r="D79" s="13"/>
    </row>
    <row r="80" ht="15.75" customHeight="1">
      <c r="A80" s="11"/>
      <c r="B80" s="12"/>
      <c r="C80" s="23"/>
      <c r="D80" s="13"/>
    </row>
    <row r="81" ht="15.75" customHeight="1">
      <c r="A81" s="14"/>
      <c r="B81" s="15"/>
      <c r="C81" s="24"/>
      <c r="D81" s="16"/>
    </row>
    <row r="82" ht="15.75" customHeight="1">
      <c r="A82" s="6">
        <v>45737</v>
      </c>
      <c r="B82" s="20"/>
      <c r="C82" s="22"/>
      <c r="D82" s="18"/>
      <c r="E82" s="10"/>
      <c r="F82" s="10"/>
      <c r="G82" s="10"/>
      <c r="H82" s="10"/>
      <c r="I82" s="10"/>
    </row>
    <row r="83" ht="15.75" customHeight="1">
      <c r="A83" s="11"/>
      <c r="B83" s="12"/>
      <c r="C83" s="23"/>
      <c r="D83" s="13"/>
    </row>
    <row r="84" ht="15.75" customHeight="1">
      <c r="A84" s="11"/>
      <c r="B84" s="12"/>
      <c r="C84" s="23"/>
      <c r="D84" s="13"/>
    </row>
    <row r="85" ht="15.75" customHeight="1">
      <c r="A85" s="14"/>
      <c r="B85" s="15"/>
      <c r="C85" s="24"/>
      <c r="D85" s="16"/>
    </row>
    <row r="86" ht="15.75" customHeight="1">
      <c r="A86" s="6">
        <v>45738</v>
      </c>
      <c r="B86" s="20"/>
      <c r="C86" s="22"/>
      <c r="D86" s="18"/>
      <c r="E86" s="10"/>
      <c r="F86" s="10"/>
      <c r="G86" s="10"/>
      <c r="H86" s="10"/>
      <c r="I86" s="10"/>
    </row>
    <row r="87" ht="15.75" customHeight="1">
      <c r="A87" s="11"/>
      <c r="B87" s="12"/>
      <c r="C87" s="23"/>
      <c r="D87" s="13"/>
    </row>
    <row r="88" ht="15.75" customHeight="1">
      <c r="A88" s="11"/>
      <c r="B88" s="12"/>
      <c r="C88" s="23"/>
      <c r="D88" s="13"/>
    </row>
    <row r="89" ht="15.75" customHeight="1">
      <c r="A89" s="14"/>
      <c r="B89" s="15"/>
      <c r="C89" s="24"/>
      <c r="D89" s="16"/>
      <c r="K89" s="25" t="s">
        <v>10</v>
      </c>
      <c r="L89" s="25">
        <v>7800</v>
      </c>
    </row>
    <row r="90" ht="15.75" customHeight="1">
      <c r="A90" s="6">
        <v>45739</v>
      </c>
      <c r="B90" s="20"/>
      <c r="C90" s="22"/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11"/>
      <c r="B91" s="12"/>
      <c r="C91" s="23"/>
      <c r="D91" s="13"/>
      <c r="L91" s="25">
        <v>14400</v>
      </c>
    </row>
    <row r="92" ht="15.75" customHeight="1">
      <c r="A92" s="11"/>
      <c r="B92" s="12"/>
      <c r="C92" s="23"/>
      <c r="D92" s="13"/>
    </row>
    <row r="93" ht="15.75" customHeight="1">
      <c r="A93" s="14"/>
      <c r="B93" s="15"/>
      <c r="C93" s="24"/>
      <c r="D93" s="16"/>
    </row>
    <row r="94" ht="15.75" customHeight="1">
      <c r="A94" s="6">
        <v>45740</v>
      </c>
      <c r="B94" s="17" t="s">
        <v>11</v>
      </c>
      <c r="C94" s="22"/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23"/>
      <c r="D95" s="13"/>
      <c r="L95" s="25">
        <v>520</v>
      </c>
    </row>
    <row r="96" ht="15.75" customHeight="1">
      <c r="A96" s="11"/>
      <c r="B96" s="12"/>
      <c r="C96" s="23"/>
      <c r="D96" s="13"/>
    </row>
    <row r="97" ht="15.75" customHeight="1">
      <c r="A97" s="14"/>
      <c r="B97" s="15"/>
      <c r="C97" s="24"/>
      <c r="D97" s="16"/>
    </row>
    <row r="98" ht="15.75" customHeight="1">
      <c r="A98" s="6">
        <v>45741</v>
      </c>
      <c r="B98" s="17" t="s">
        <v>11</v>
      </c>
      <c r="C98" s="22"/>
      <c r="D98" s="18"/>
      <c r="E98" s="10"/>
      <c r="F98" s="10"/>
      <c r="G98" s="10"/>
      <c r="H98" s="10"/>
      <c r="I98" s="10"/>
    </row>
    <row r="99" ht="15.75" customHeight="1">
      <c r="A99" s="11"/>
      <c r="B99" s="12"/>
      <c r="C99" s="23"/>
      <c r="D99" s="13"/>
    </row>
    <row r="100" ht="15.75" customHeight="1">
      <c r="A100" s="11"/>
      <c r="B100" s="12"/>
      <c r="C100" s="23"/>
      <c r="D100" s="13"/>
    </row>
    <row r="101" ht="15.75" customHeight="1">
      <c r="A101" s="14"/>
      <c r="B101" s="15"/>
      <c r="C101" s="24"/>
      <c r="D101" s="16"/>
    </row>
    <row r="102" ht="15.75" customHeight="1">
      <c r="A102" s="6">
        <v>45742</v>
      </c>
      <c r="B102" s="20"/>
      <c r="C102" s="17" t="s">
        <v>13</v>
      </c>
      <c r="D102" s="18"/>
      <c r="E102" s="10"/>
      <c r="F102" s="10"/>
      <c r="G102" s="10"/>
      <c r="H102" s="10"/>
      <c r="I102" s="10"/>
    </row>
    <row r="103" ht="15.75" customHeight="1">
      <c r="A103" s="11"/>
      <c r="B103" s="12"/>
      <c r="C103" s="12"/>
      <c r="D103" s="13"/>
    </row>
    <row r="104" ht="15.75" customHeight="1">
      <c r="A104" s="11"/>
      <c r="B104" s="12"/>
      <c r="C104" s="12"/>
      <c r="D104" s="13"/>
    </row>
    <row r="105" ht="15.75" customHeight="1">
      <c r="A105" s="14"/>
      <c r="B105" s="15"/>
      <c r="C105" s="15"/>
      <c r="D105" s="16"/>
    </row>
    <row r="106" ht="15.75" customHeight="1">
      <c r="A106" s="6">
        <v>45743</v>
      </c>
      <c r="B106" s="20"/>
      <c r="C106" s="17" t="s">
        <v>13</v>
      </c>
      <c r="D106" s="18"/>
      <c r="E106" s="10"/>
      <c r="F106" s="10"/>
      <c r="G106" s="10"/>
      <c r="H106" s="10"/>
      <c r="I106" s="10"/>
    </row>
    <row r="107" ht="15.75" customHeight="1">
      <c r="A107" s="11"/>
      <c r="B107" s="12"/>
      <c r="C107" s="12"/>
      <c r="D107" s="13"/>
    </row>
    <row r="108" ht="15.75" customHeight="1">
      <c r="A108" s="11"/>
      <c r="B108" s="12"/>
      <c r="C108" s="12"/>
      <c r="D108" s="13"/>
    </row>
    <row r="109" ht="15.75" customHeight="1">
      <c r="A109" s="14"/>
      <c r="B109" s="15"/>
      <c r="C109" s="15"/>
      <c r="D109" s="16"/>
    </row>
    <row r="110" ht="15.75" customHeight="1">
      <c r="A110" s="6">
        <v>45744</v>
      </c>
      <c r="B110" s="20"/>
      <c r="C110" s="17" t="s">
        <v>13</v>
      </c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12"/>
      <c r="D111" s="13"/>
    </row>
    <row r="112" ht="15.75" customHeight="1">
      <c r="A112" s="11"/>
      <c r="B112" s="12"/>
      <c r="C112" s="12"/>
      <c r="D112" s="13"/>
    </row>
    <row r="113" ht="15.75" customHeight="1">
      <c r="A113" s="14"/>
      <c r="B113" s="15"/>
      <c r="C113" s="15"/>
      <c r="D113" s="16"/>
    </row>
    <row r="114" ht="15.75" customHeight="1">
      <c r="A114" s="6">
        <v>45745</v>
      </c>
      <c r="B114" s="19" t="s">
        <v>14</v>
      </c>
      <c r="C114" s="20"/>
      <c r="D114" s="18"/>
      <c r="E114" s="10"/>
      <c r="F114" s="10"/>
      <c r="G114" s="10"/>
      <c r="H114" s="10"/>
      <c r="I114" s="10"/>
    </row>
    <row r="115" ht="15.75" customHeight="1">
      <c r="A115" s="11"/>
      <c r="B115" s="12"/>
      <c r="C115" s="12"/>
      <c r="D115" s="13"/>
    </row>
    <row r="116" ht="15.75" customHeight="1">
      <c r="A116" s="11"/>
      <c r="B116" s="12"/>
      <c r="C116" s="12"/>
      <c r="D116" s="13"/>
    </row>
    <row r="117" ht="15.75" customHeight="1">
      <c r="A117" s="14"/>
      <c r="B117" s="15"/>
      <c r="C117" s="15"/>
      <c r="D117" s="16"/>
    </row>
    <row r="118" ht="15.75" customHeight="1">
      <c r="A118" s="6">
        <v>45746</v>
      </c>
      <c r="B118" s="19" t="s">
        <v>14</v>
      </c>
      <c r="C118" s="20"/>
      <c r="D118" s="18"/>
      <c r="E118" s="10"/>
      <c r="F118" s="10"/>
      <c r="G118" s="10"/>
      <c r="H118" s="10"/>
      <c r="I118" s="10"/>
    </row>
    <row r="119" ht="15.75" customHeight="1">
      <c r="A119" s="11"/>
      <c r="B119" s="12"/>
      <c r="C119" s="12"/>
      <c r="D119" s="13"/>
    </row>
    <row r="120" ht="15.75" customHeight="1">
      <c r="A120" s="11"/>
      <c r="B120" s="12"/>
      <c r="C120" s="12"/>
      <c r="D120" s="13"/>
    </row>
    <row r="121" ht="15.75" customHeight="1">
      <c r="A121" s="14"/>
      <c r="B121" s="15"/>
      <c r="C121" s="15"/>
      <c r="D121" s="16"/>
    </row>
    <row r="122" ht="15.75" customHeight="1">
      <c r="A122" s="26">
        <v>31</v>
      </c>
      <c r="B122" s="19" t="s">
        <v>14</v>
      </c>
      <c r="C122" s="20"/>
      <c r="D122" s="18"/>
    </row>
    <row r="123" ht="15.75" customHeight="1">
      <c r="A123" s="11"/>
      <c r="B123" s="12"/>
      <c r="C123" s="12"/>
      <c r="D123" s="13"/>
    </row>
    <row r="124" ht="15.75" customHeight="1">
      <c r="A124" s="11"/>
      <c r="B124" s="12"/>
      <c r="C124" s="12"/>
      <c r="D124" s="13"/>
    </row>
    <row r="125" ht="15.75" customHeight="1">
      <c r="A125" s="14"/>
      <c r="B125" s="15"/>
      <c r="C125" s="15"/>
      <c r="D125" s="16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4"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A6:A9"/>
    <mergeCell ref="B6:B9"/>
    <mergeCell ref="C6:C9"/>
    <mergeCell ref="D6:D9"/>
    <mergeCell ref="E6:E9"/>
    <mergeCell ref="F6:F9"/>
    <mergeCell ref="G6:G9"/>
    <mergeCell ref="H6:H9"/>
    <mergeCell ref="I6:I9"/>
    <mergeCell ref="A10:A13"/>
    <mergeCell ref="B10:B13"/>
    <mergeCell ref="C10:C13"/>
    <mergeCell ref="D10:D13"/>
    <mergeCell ref="E10:E13"/>
    <mergeCell ref="F10:F13"/>
    <mergeCell ref="G10:G13"/>
    <mergeCell ref="H10:H13"/>
    <mergeCell ref="I10:I13"/>
    <mergeCell ref="A14:A17"/>
    <mergeCell ref="B14:B17"/>
    <mergeCell ref="C14:C17"/>
    <mergeCell ref="D14:D17"/>
    <mergeCell ref="E14:E17"/>
    <mergeCell ref="F14:F17"/>
    <mergeCell ref="G14:G17"/>
    <mergeCell ref="H14:H17"/>
    <mergeCell ref="I14:I17"/>
    <mergeCell ref="A18:A21"/>
    <mergeCell ref="B18:B21"/>
    <mergeCell ref="C18:C21"/>
    <mergeCell ref="D18:D21"/>
    <mergeCell ref="E18:E21"/>
    <mergeCell ref="F18:F21"/>
    <mergeCell ref="G18:G21"/>
    <mergeCell ref="H18:H21"/>
    <mergeCell ref="I18:I21"/>
    <mergeCell ref="A22:A25"/>
    <mergeCell ref="B22:B25"/>
    <mergeCell ref="C22:C25"/>
    <mergeCell ref="D22:D25"/>
    <mergeCell ref="E22:E25"/>
    <mergeCell ref="F22:F25"/>
    <mergeCell ref="G22:G25"/>
    <mergeCell ref="H22:H25"/>
    <mergeCell ref="I22:I25"/>
    <mergeCell ref="A26:A29"/>
    <mergeCell ref="B26:B29"/>
    <mergeCell ref="C26:C29"/>
    <mergeCell ref="D26:D29"/>
    <mergeCell ref="E26:E29"/>
    <mergeCell ref="F26:F29"/>
    <mergeCell ref="G26:G29"/>
    <mergeCell ref="H26:H29"/>
    <mergeCell ref="I26:I29"/>
    <mergeCell ref="A30:A33"/>
    <mergeCell ref="B30:B33"/>
    <mergeCell ref="C30:C33"/>
    <mergeCell ref="D30:D33"/>
    <mergeCell ref="E30:E33"/>
    <mergeCell ref="F30:F33"/>
    <mergeCell ref="G30:G33"/>
    <mergeCell ref="H30:H33"/>
    <mergeCell ref="I30:I33"/>
    <mergeCell ref="A34:A37"/>
    <mergeCell ref="B34:B37"/>
    <mergeCell ref="C34:C37"/>
    <mergeCell ref="D34:D37"/>
    <mergeCell ref="E34:E37"/>
    <mergeCell ref="F34:F37"/>
    <mergeCell ref="G34:G37"/>
    <mergeCell ref="H34:H37"/>
    <mergeCell ref="I34:I37"/>
    <mergeCell ref="A38:A41"/>
    <mergeCell ref="B38:B41"/>
    <mergeCell ref="C38:C41"/>
    <mergeCell ref="D38:D41"/>
    <mergeCell ref="E38:E41"/>
    <mergeCell ref="F38:F41"/>
    <mergeCell ref="G38:G41"/>
    <mergeCell ref="H38:H41"/>
    <mergeCell ref="I38:I41"/>
    <mergeCell ref="A42:A45"/>
    <mergeCell ref="B42:B45"/>
    <mergeCell ref="C42:C45"/>
    <mergeCell ref="D42:D45"/>
    <mergeCell ref="E42:E45"/>
    <mergeCell ref="F42:F45"/>
    <mergeCell ref="G42:G45"/>
    <mergeCell ref="H42:H45"/>
    <mergeCell ref="I42:I45"/>
    <mergeCell ref="A46:A49"/>
    <mergeCell ref="B46:B49"/>
    <mergeCell ref="C46:C49"/>
    <mergeCell ref="D46:D49"/>
    <mergeCell ref="E46:E49"/>
    <mergeCell ref="F46:F49"/>
    <mergeCell ref="G46:G49"/>
    <mergeCell ref="H46:H49"/>
    <mergeCell ref="I46:I49"/>
    <mergeCell ref="A50:A53"/>
    <mergeCell ref="B50:B53"/>
    <mergeCell ref="C50:C53"/>
    <mergeCell ref="D50:D53"/>
    <mergeCell ref="E50:E53"/>
    <mergeCell ref="F50:F53"/>
    <mergeCell ref="G50:G53"/>
    <mergeCell ref="H50:H53"/>
    <mergeCell ref="I50:I53"/>
    <mergeCell ref="A54:A57"/>
    <mergeCell ref="B54:B57"/>
    <mergeCell ref="C54:C57"/>
    <mergeCell ref="D54:D57"/>
    <mergeCell ref="E54:E57"/>
    <mergeCell ref="F54:F57"/>
    <mergeCell ref="G54:G57"/>
    <mergeCell ref="H54:H57"/>
    <mergeCell ref="I54:I57"/>
    <mergeCell ref="A58:A61"/>
    <mergeCell ref="B58:B61"/>
    <mergeCell ref="C58:C61"/>
    <mergeCell ref="D58:D61"/>
    <mergeCell ref="E58:E61"/>
    <mergeCell ref="F58:F61"/>
    <mergeCell ref="G58:G61"/>
    <mergeCell ref="H58:H61"/>
    <mergeCell ref="I58:I61"/>
    <mergeCell ref="A62:A65"/>
    <mergeCell ref="B62:B65"/>
    <mergeCell ref="C62:C65"/>
    <mergeCell ref="D62:D65"/>
    <mergeCell ref="E62:E65"/>
    <mergeCell ref="F62:F65"/>
    <mergeCell ref="G62:G65"/>
    <mergeCell ref="H62:H65"/>
    <mergeCell ref="I62:I65"/>
    <mergeCell ref="A66:A69"/>
    <mergeCell ref="B66:B69"/>
    <mergeCell ref="C66:C69"/>
    <mergeCell ref="D66:D69"/>
    <mergeCell ref="E66:E69"/>
    <mergeCell ref="F66:F69"/>
    <mergeCell ref="G66:G69"/>
    <mergeCell ref="H66:H69"/>
    <mergeCell ref="I66:I69"/>
    <mergeCell ref="A70:A73"/>
    <mergeCell ref="B70:B73"/>
    <mergeCell ref="C70:C73"/>
    <mergeCell ref="D70:D73"/>
    <mergeCell ref="E70:E73"/>
    <mergeCell ref="F70:F73"/>
    <mergeCell ref="G70:G73"/>
    <mergeCell ref="H70:H73"/>
    <mergeCell ref="I70:I73"/>
    <mergeCell ref="A74:A77"/>
    <mergeCell ref="B74:B77"/>
    <mergeCell ref="C74:C77"/>
    <mergeCell ref="D74:D77"/>
    <mergeCell ref="E74:E77"/>
    <mergeCell ref="F74:F77"/>
    <mergeCell ref="G74:G77"/>
    <mergeCell ref="H74:H77"/>
    <mergeCell ref="I74:I77"/>
    <mergeCell ref="A78:A81"/>
    <mergeCell ref="B78:B81"/>
    <mergeCell ref="C78:C81"/>
    <mergeCell ref="D78:D81"/>
    <mergeCell ref="E78:E81"/>
    <mergeCell ref="F78:F81"/>
    <mergeCell ref="G78:G81"/>
    <mergeCell ref="H78:H81"/>
    <mergeCell ref="I78:I81"/>
    <mergeCell ref="A82:A85"/>
    <mergeCell ref="B82:B85"/>
    <mergeCell ref="C82:C85"/>
    <mergeCell ref="D82:D85"/>
    <mergeCell ref="E82:E85"/>
    <mergeCell ref="F82:F85"/>
    <mergeCell ref="G82:G85"/>
    <mergeCell ref="H82:H85"/>
    <mergeCell ref="I82:I85"/>
    <mergeCell ref="A86:A89"/>
    <mergeCell ref="B86:B89"/>
    <mergeCell ref="C86:C89"/>
    <mergeCell ref="D86:D89"/>
    <mergeCell ref="E86:E89"/>
    <mergeCell ref="F86:F89"/>
    <mergeCell ref="G86:G89"/>
    <mergeCell ref="H86:H89"/>
    <mergeCell ref="I86:I89"/>
    <mergeCell ref="A90:A93"/>
    <mergeCell ref="B90:B93"/>
    <mergeCell ref="C90:C93"/>
    <mergeCell ref="D90:D93"/>
    <mergeCell ref="E90:E93"/>
    <mergeCell ref="F90:F93"/>
    <mergeCell ref="G90:G93"/>
    <mergeCell ref="H90:H93"/>
    <mergeCell ref="I90:I93"/>
    <mergeCell ref="A94:A97"/>
    <mergeCell ref="B94:B97"/>
    <mergeCell ref="C94:C97"/>
    <mergeCell ref="D94:D97"/>
    <mergeCell ref="E94:E97"/>
    <mergeCell ref="F94:F97"/>
    <mergeCell ref="G94:G97"/>
    <mergeCell ref="H94:H97"/>
    <mergeCell ref="I94:I97"/>
    <mergeCell ref="A98:A101"/>
    <mergeCell ref="B98:B101"/>
    <mergeCell ref="C98:C101"/>
    <mergeCell ref="D98:D101"/>
    <mergeCell ref="E98:E101"/>
    <mergeCell ref="F98:F101"/>
    <mergeCell ref="G98:G101"/>
    <mergeCell ref="H98:H101"/>
    <mergeCell ref="I98:I101"/>
    <mergeCell ref="A102:A105"/>
    <mergeCell ref="B102:B105"/>
    <mergeCell ref="C102:C105"/>
    <mergeCell ref="D102:D105"/>
    <mergeCell ref="E102:E105"/>
    <mergeCell ref="F102:F105"/>
    <mergeCell ref="G102:G105"/>
    <mergeCell ref="H102:H105"/>
    <mergeCell ref="I102:I105"/>
    <mergeCell ref="A106:A109"/>
    <mergeCell ref="B106:B109"/>
    <mergeCell ref="C106:C109"/>
    <mergeCell ref="D106:D109"/>
    <mergeCell ref="E106:E109"/>
    <mergeCell ref="F106:F109"/>
    <mergeCell ref="G106:G109"/>
    <mergeCell ref="H106:H109"/>
    <mergeCell ref="I106:I109"/>
    <mergeCell ref="A110:A113"/>
    <mergeCell ref="B110:B113"/>
    <mergeCell ref="C110:C113"/>
    <mergeCell ref="D110:D113"/>
    <mergeCell ref="E110:E113"/>
    <mergeCell ref="F110:F113"/>
    <mergeCell ref="G110:G113"/>
    <mergeCell ref="H110:H113"/>
    <mergeCell ref="I110:I113"/>
    <mergeCell ref="A114:A117"/>
    <mergeCell ref="B114:B117"/>
    <mergeCell ref="C114:C117"/>
    <mergeCell ref="D114:D117"/>
    <mergeCell ref="E114:E117"/>
    <mergeCell ref="F114:F117"/>
    <mergeCell ref="G114:G117"/>
    <mergeCell ref="H114:H117"/>
    <mergeCell ref="I114:I117"/>
    <mergeCell ref="A118:A121"/>
    <mergeCell ref="B118:B121"/>
    <mergeCell ref="C118:C121"/>
    <mergeCell ref="D118:D121"/>
    <mergeCell ref="E118:E121"/>
    <mergeCell ref="F118:F121"/>
    <mergeCell ref="G118:G121"/>
    <mergeCell ref="H118:H121"/>
    <mergeCell ref="I118:I121"/>
    <mergeCell ref="A122:A125"/>
    <mergeCell ref="B122:B125"/>
    <mergeCell ref="C122:C125"/>
    <mergeCell ref="D122:D125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E60053-0058-44A3-83A2-009500F500A7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348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45689</v>
      </c>
      <c r="B2" s="195" t="s">
        <v>349</v>
      </c>
      <c r="C2" s="196" t="s">
        <v>350</v>
      </c>
      <c r="D2" s="9"/>
      <c r="E2" s="10"/>
      <c r="F2" s="10"/>
      <c r="G2" s="10"/>
      <c r="H2" s="10"/>
      <c r="I2" s="10"/>
    </row>
    <row r="3" ht="15.75" customHeight="1">
      <c r="A3" s="11"/>
      <c r="B3" s="23"/>
      <c r="C3" s="12"/>
      <c r="D3" s="13"/>
    </row>
    <row r="4" ht="15.75" customHeight="1">
      <c r="A4" s="11"/>
      <c r="B4" s="23"/>
      <c r="C4" s="12"/>
      <c r="D4" s="13"/>
    </row>
    <row r="5" ht="15.75" customHeight="1">
      <c r="A5" s="14"/>
      <c r="B5" s="24"/>
      <c r="C5" s="15"/>
      <c r="D5" s="16"/>
    </row>
    <row r="6" ht="15.75" customHeight="1">
      <c r="A6" s="6">
        <v>45690</v>
      </c>
      <c r="B6" s="20"/>
      <c r="C6" s="196" t="s">
        <v>350</v>
      </c>
      <c r="D6" s="18"/>
      <c r="E6" s="10"/>
      <c r="F6" s="10"/>
      <c r="G6" s="10"/>
      <c r="H6" s="10"/>
      <c r="I6" s="10"/>
    </row>
    <row r="7" ht="15.75" customHeight="1">
      <c r="A7" s="11"/>
      <c r="B7" s="12"/>
      <c r="C7" s="12"/>
      <c r="D7" s="13"/>
    </row>
    <row r="8" ht="15.75" customHeight="1">
      <c r="A8" s="11"/>
      <c r="B8" s="12"/>
      <c r="C8" s="12"/>
      <c r="D8" s="13"/>
    </row>
    <row r="9" ht="15.75" customHeight="1">
      <c r="A9" s="14"/>
      <c r="B9" s="15"/>
      <c r="C9" s="15"/>
      <c r="D9" s="16"/>
    </row>
    <row r="10" ht="15.75" customHeight="1">
      <c r="A10" s="6">
        <v>45691</v>
      </c>
      <c r="B10" s="20"/>
      <c r="C10" s="20"/>
      <c r="D10" s="18"/>
      <c r="E10" s="10"/>
      <c r="F10" s="10"/>
      <c r="G10" s="10"/>
      <c r="H10" s="10"/>
      <c r="I10" s="10"/>
    </row>
    <row r="11" ht="15.75" customHeight="1">
      <c r="A11" s="11"/>
      <c r="B11" s="12"/>
      <c r="C11" s="12"/>
      <c r="D11" s="13"/>
    </row>
    <row r="12" ht="15.75" customHeight="1">
      <c r="A12" s="11"/>
      <c r="B12" s="12"/>
      <c r="C12" s="12"/>
      <c r="D12" s="13"/>
    </row>
    <row r="13" ht="15.75" customHeight="1">
      <c r="A13" s="14"/>
      <c r="B13" s="15"/>
      <c r="C13" s="15"/>
      <c r="D13" s="16"/>
    </row>
    <row r="14" ht="15.75" customHeight="1">
      <c r="A14" s="6">
        <v>45692</v>
      </c>
      <c r="B14" s="27" t="s">
        <v>351</v>
      </c>
      <c r="C14" s="27" t="s">
        <v>352</v>
      </c>
      <c r="D14" s="18"/>
      <c r="E14" s="10"/>
      <c r="F14" s="10"/>
      <c r="G14" s="10"/>
      <c r="H14" s="10"/>
      <c r="I14" s="10"/>
    </row>
    <row r="15" ht="15.75" customHeight="1">
      <c r="A15" s="11"/>
      <c r="B15" s="23"/>
      <c r="C15" s="23"/>
      <c r="D15" s="13"/>
    </row>
    <row r="16" ht="15.75" customHeight="1">
      <c r="A16" s="11"/>
      <c r="B16" s="23"/>
      <c r="C16" s="23"/>
      <c r="D16" s="13"/>
    </row>
    <row r="17" ht="15.75" customHeight="1">
      <c r="A17" s="14"/>
      <c r="B17" s="24"/>
      <c r="C17" s="24"/>
      <c r="D17" s="16"/>
    </row>
    <row r="18" ht="15.75" customHeight="1">
      <c r="A18" s="6">
        <v>45693</v>
      </c>
      <c r="B18" s="27" t="s">
        <v>351</v>
      </c>
      <c r="C18" s="27" t="s">
        <v>352</v>
      </c>
      <c r="D18" s="18"/>
      <c r="E18" s="10"/>
      <c r="F18" s="10"/>
      <c r="G18" s="10"/>
      <c r="H18" s="10"/>
      <c r="I18" s="10"/>
    </row>
    <row r="19" ht="15.75" customHeight="1">
      <c r="A19" s="11"/>
      <c r="B19" s="23"/>
      <c r="C19" s="23"/>
      <c r="D19" s="13"/>
    </row>
    <row r="20" ht="15.75" customHeight="1">
      <c r="A20" s="11"/>
      <c r="B20" s="23"/>
      <c r="C20" s="23"/>
      <c r="D20" s="13"/>
    </row>
    <row r="21" ht="15.75" customHeight="1">
      <c r="A21" s="14"/>
      <c r="B21" s="24"/>
      <c r="C21" s="24"/>
      <c r="D21" s="16"/>
    </row>
    <row r="22" ht="15.75" customHeight="1">
      <c r="A22" s="6">
        <v>45694</v>
      </c>
      <c r="B22" s="20"/>
      <c r="C22" s="20"/>
      <c r="D22" s="18"/>
      <c r="E22" s="10"/>
      <c r="F22" s="10"/>
      <c r="G22" s="10"/>
      <c r="H22" s="10"/>
      <c r="I22" s="10"/>
    </row>
    <row r="23" ht="15.75" customHeight="1">
      <c r="A23" s="11"/>
      <c r="B23" s="12"/>
      <c r="C23" s="12"/>
      <c r="D23" s="13"/>
    </row>
    <row r="24" ht="15.75" customHeight="1">
      <c r="A24" s="11"/>
      <c r="B24" s="12"/>
      <c r="C24" s="12"/>
      <c r="D24" s="13"/>
    </row>
    <row r="25" ht="15.75" customHeight="1">
      <c r="A25" s="14"/>
      <c r="B25" s="15"/>
      <c r="C25" s="15"/>
      <c r="D25" s="16"/>
    </row>
    <row r="26" ht="15.75" customHeight="1">
      <c r="A26" s="6">
        <v>45695</v>
      </c>
      <c r="B26" s="20"/>
      <c r="C26" s="20"/>
      <c r="D26" s="18"/>
      <c r="E26" s="10"/>
      <c r="F26" s="10"/>
      <c r="G26" s="10"/>
      <c r="H26" s="10"/>
      <c r="I26" s="10"/>
    </row>
    <row r="27" ht="15.75" customHeight="1">
      <c r="A27" s="11"/>
      <c r="B27" s="12"/>
      <c r="C27" s="12"/>
      <c r="D27" s="13"/>
    </row>
    <row r="28" ht="15.75" customHeight="1">
      <c r="A28" s="11"/>
      <c r="B28" s="12"/>
      <c r="C28" s="12"/>
      <c r="D28" s="13"/>
    </row>
    <row r="29" ht="15.75" customHeight="1">
      <c r="A29" s="14"/>
      <c r="B29" s="15"/>
      <c r="C29" s="15"/>
      <c r="D29" s="16"/>
    </row>
    <row r="30" ht="15.75" customHeight="1">
      <c r="A30" s="6">
        <v>45696</v>
      </c>
      <c r="B30" s="20"/>
      <c r="C30" s="20"/>
      <c r="D30" s="18"/>
      <c r="E30" s="10"/>
      <c r="F30" s="10"/>
      <c r="G30" s="10"/>
      <c r="H30" s="10"/>
      <c r="I30" s="10"/>
    </row>
    <row r="31" ht="15.75" customHeight="1">
      <c r="A31" s="11"/>
      <c r="B31" s="12"/>
      <c r="C31" s="12"/>
      <c r="D31" s="13"/>
    </row>
    <row r="32" ht="15.75" customHeight="1">
      <c r="A32" s="11"/>
      <c r="B32" s="12"/>
      <c r="C32" s="12"/>
      <c r="D32" s="13"/>
    </row>
    <row r="33" ht="15.75" customHeight="1">
      <c r="A33" s="14"/>
      <c r="B33" s="15"/>
      <c r="C33" s="15"/>
      <c r="D33" s="16"/>
    </row>
    <row r="34" ht="15.75" customHeight="1">
      <c r="A34" s="6">
        <v>45697</v>
      </c>
      <c r="B34" s="20"/>
      <c r="C34" s="20"/>
      <c r="D34" s="18"/>
      <c r="E34" s="10"/>
      <c r="F34" s="10"/>
      <c r="G34" s="10"/>
      <c r="H34" s="10"/>
      <c r="I34" s="10"/>
    </row>
    <row r="35" ht="15.75" customHeight="1">
      <c r="A35" s="11"/>
      <c r="B35" s="12"/>
      <c r="C35" s="12"/>
      <c r="D35" s="13"/>
    </row>
    <row r="36" ht="15.75" customHeight="1">
      <c r="A36" s="11"/>
      <c r="B36" s="12"/>
      <c r="C36" s="12"/>
      <c r="D36" s="13"/>
    </row>
    <row r="37" ht="15.75" customHeight="1">
      <c r="A37" s="14"/>
      <c r="B37" s="15"/>
      <c r="C37" s="15"/>
      <c r="D37" s="16"/>
    </row>
    <row r="38" ht="15.75" customHeight="1">
      <c r="A38" s="6">
        <v>45698</v>
      </c>
      <c r="B38" s="20"/>
      <c r="C38" s="20"/>
      <c r="D38" s="18"/>
      <c r="E38" s="10"/>
      <c r="F38" s="10"/>
      <c r="G38" s="10"/>
      <c r="H38" s="10"/>
      <c r="I38" s="10"/>
    </row>
    <row r="39" ht="15.75" customHeight="1">
      <c r="A39" s="11"/>
      <c r="B39" s="12"/>
      <c r="C39" s="12"/>
      <c r="D39" s="13"/>
    </row>
    <row r="40" ht="15.75" customHeight="1">
      <c r="A40" s="11"/>
      <c r="B40" s="12"/>
      <c r="C40" s="12"/>
      <c r="D40" s="13"/>
    </row>
    <row r="41" ht="15.75" customHeight="1">
      <c r="A41" s="14"/>
      <c r="B41" s="15"/>
      <c r="C41" s="15"/>
      <c r="D41" s="16"/>
    </row>
    <row r="42" ht="15.75" customHeight="1">
      <c r="A42" s="6">
        <v>45699</v>
      </c>
      <c r="B42" s="20"/>
      <c r="C42" s="20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12"/>
      <c r="D43" s="13"/>
    </row>
    <row r="44" ht="15.75" customHeight="1">
      <c r="A44" s="11"/>
      <c r="B44" s="12"/>
      <c r="C44" s="12"/>
      <c r="D44" s="13"/>
    </row>
    <row r="45" ht="15.75" customHeight="1">
      <c r="A45" s="14"/>
      <c r="B45" s="15"/>
      <c r="C45" s="15"/>
      <c r="D45" s="16"/>
    </row>
    <row r="46" ht="15.75" customHeight="1">
      <c r="A46" s="6">
        <v>45700</v>
      </c>
      <c r="B46" s="20"/>
      <c r="C46" s="20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6">
        <v>45701</v>
      </c>
      <c r="B50" s="20"/>
      <c r="C50" s="20"/>
      <c r="D50" s="18"/>
      <c r="E50" s="10"/>
      <c r="F50" s="10"/>
      <c r="G50" s="10"/>
      <c r="H50" s="10"/>
      <c r="I50" s="10"/>
    </row>
    <row r="51" ht="15.75" customHeight="1">
      <c r="A51" s="11"/>
      <c r="B51" s="12"/>
      <c r="C51" s="12"/>
      <c r="D51" s="13"/>
    </row>
    <row r="52" ht="15.75" customHeight="1">
      <c r="A52" s="11"/>
      <c r="B52" s="12"/>
      <c r="C52" s="12"/>
      <c r="D52" s="13"/>
    </row>
    <row r="53" ht="15.75" customHeight="1">
      <c r="A53" s="14"/>
      <c r="B53" s="15"/>
      <c r="C53" s="15"/>
      <c r="D53" s="16"/>
    </row>
    <row r="54" ht="15.75" customHeight="1">
      <c r="A54" s="6">
        <v>45702</v>
      </c>
      <c r="B54" s="20"/>
      <c r="C54" s="22"/>
      <c r="D54" s="18"/>
      <c r="E54" s="10"/>
      <c r="F54" s="10"/>
      <c r="G54" s="10"/>
      <c r="H54" s="10"/>
      <c r="I54" s="10"/>
    </row>
    <row r="55" ht="15.75" customHeight="1">
      <c r="A55" s="11"/>
      <c r="B55" s="12"/>
      <c r="C55" s="23"/>
      <c r="D55" s="13"/>
    </row>
    <row r="56" ht="15.75" customHeight="1">
      <c r="A56" s="11"/>
      <c r="B56" s="12"/>
      <c r="C56" s="23"/>
      <c r="D56" s="13"/>
    </row>
    <row r="57" ht="15.75" customHeight="1">
      <c r="A57" s="14"/>
      <c r="B57" s="15"/>
      <c r="C57" s="24"/>
      <c r="D57" s="16"/>
    </row>
    <row r="58" ht="15.75" customHeight="1">
      <c r="A58" s="6">
        <v>45703</v>
      </c>
      <c r="B58" s="20"/>
      <c r="C58" s="22"/>
      <c r="D58" s="18"/>
      <c r="E58" s="10"/>
      <c r="F58" s="10"/>
      <c r="G58" s="10"/>
      <c r="H58" s="10"/>
      <c r="I58" s="10"/>
    </row>
    <row r="59" ht="15.75" customHeight="1">
      <c r="A59" s="11"/>
      <c r="B59" s="12"/>
      <c r="C59" s="23"/>
      <c r="D59" s="13"/>
    </row>
    <row r="60" ht="15.75" customHeight="1">
      <c r="A60" s="11"/>
      <c r="B60" s="12"/>
      <c r="C60" s="23"/>
      <c r="D60" s="13"/>
    </row>
    <row r="61" ht="15.75" customHeight="1">
      <c r="A61" s="14"/>
      <c r="B61" s="15"/>
      <c r="C61" s="24"/>
      <c r="D61" s="16"/>
    </row>
    <row r="62" ht="15.75" customHeight="1">
      <c r="A62" s="6">
        <v>45704</v>
      </c>
      <c r="B62" s="20"/>
      <c r="C62" s="22"/>
      <c r="D62" s="18"/>
      <c r="E62" s="10"/>
      <c r="F62" s="10"/>
      <c r="G62" s="10"/>
      <c r="H62" s="10"/>
      <c r="I62" s="10"/>
    </row>
    <row r="63" ht="15.75" customHeight="1">
      <c r="A63" s="11"/>
      <c r="B63" s="12"/>
      <c r="C63" s="23"/>
      <c r="D63" s="13"/>
    </row>
    <row r="64" ht="15.75" customHeight="1">
      <c r="A64" s="11"/>
      <c r="B64" s="12"/>
      <c r="C64" s="23"/>
      <c r="D64" s="13"/>
    </row>
    <row r="65" ht="15.75" customHeight="1">
      <c r="A65" s="14"/>
      <c r="B65" s="15"/>
      <c r="C65" s="24"/>
      <c r="D65" s="16"/>
    </row>
    <row r="66" ht="15.75" customHeight="1">
      <c r="A66" s="6">
        <v>45705</v>
      </c>
      <c r="B66" s="17" t="s">
        <v>353</v>
      </c>
      <c r="C66" s="22"/>
      <c r="D66" s="18"/>
      <c r="E66" s="10"/>
      <c r="F66" s="10"/>
      <c r="G66" s="10"/>
      <c r="H66" s="10"/>
      <c r="I66" s="10"/>
    </row>
    <row r="67" ht="15.75" customHeight="1">
      <c r="A67" s="11"/>
      <c r="B67" s="12"/>
      <c r="C67" s="23"/>
      <c r="D67" s="13"/>
    </row>
    <row r="68" ht="15.75" customHeight="1">
      <c r="A68" s="11"/>
      <c r="B68" s="12"/>
      <c r="C68" s="23"/>
      <c r="D68" s="13"/>
    </row>
    <row r="69" ht="15.75" customHeight="1">
      <c r="A69" s="14"/>
      <c r="B69" s="15"/>
      <c r="C69" s="24"/>
      <c r="D69" s="16"/>
    </row>
    <row r="70" ht="15.75" customHeight="1">
      <c r="A70" s="6">
        <v>45706</v>
      </c>
      <c r="B70" s="17" t="s">
        <v>353</v>
      </c>
      <c r="C70" s="34" t="s">
        <v>354</v>
      </c>
      <c r="D70" s="18"/>
      <c r="E70" s="10"/>
      <c r="F70" s="10"/>
      <c r="G70" s="10"/>
      <c r="H70" s="10"/>
      <c r="I70" s="10"/>
    </row>
    <row r="71" ht="15.75" customHeight="1">
      <c r="A71" s="11"/>
      <c r="B71" s="12"/>
      <c r="C71" s="23"/>
      <c r="D71" s="13"/>
    </row>
    <row r="72" ht="15.75" customHeight="1">
      <c r="A72" s="11"/>
      <c r="B72" s="12"/>
      <c r="C72" s="23"/>
      <c r="D72" s="13"/>
    </row>
    <row r="73" ht="15.75" customHeight="1">
      <c r="A73" s="14"/>
      <c r="B73" s="15"/>
      <c r="C73" s="24"/>
      <c r="D73" s="16"/>
    </row>
    <row r="74" ht="15.75" customHeight="1">
      <c r="A74" s="6">
        <v>45707</v>
      </c>
      <c r="B74" s="17" t="s">
        <v>353</v>
      </c>
      <c r="C74" s="34" t="s">
        <v>354</v>
      </c>
      <c r="D74" s="18"/>
      <c r="E74" s="10"/>
      <c r="F74" s="10"/>
      <c r="G74" s="10"/>
      <c r="H74" s="10"/>
      <c r="I74" s="10"/>
    </row>
    <row r="75" ht="15.75" customHeight="1">
      <c r="A75" s="11"/>
      <c r="B75" s="12"/>
      <c r="C75" s="23"/>
      <c r="D75" s="13"/>
    </row>
    <row r="76" ht="15.75" customHeight="1">
      <c r="A76" s="11"/>
      <c r="B76" s="12"/>
      <c r="C76" s="23"/>
      <c r="D76" s="13"/>
    </row>
    <row r="77" ht="15.75" customHeight="1">
      <c r="A77" s="14"/>
      <c r="B77" s="15"/>
      <c r="C77" s="24"/>
      <c r="D77" s="16"/>
    </row>
    <row r="78" ht="15.75" customHeight="1">
      <c r="A78" s="6">
        <v>45708</v>
      </c>
      <c r="B78" s="17" t="s">
        <v>353</v>
      </c>
      <c r="C78" s="22"/>
      <c r="D78" s="18"/>
      <c r="E78" s="10"/>
      <c r="F78" s="10"/>
      <c r="G78" s="10"/>
      <c r="H78" s="10"/>
      <c r="I78" s="10"/>
    </row>
    <row r="79" ht="15.75" customHeight="1">
      <c r="A79" s="11"/>
      <c r="B79" s="12"/>
      <c r="C79" s="23"/>
      <c r="D79" s="13"/>
    </row>
    <row r="80" ht="15.75" customHeight="1">
      <c r="A80" s="11"/>
      <c r="B80" s="12"/>
      <c r="C80" s="23"/>
      <c r="D80" s="13"/>
    </row>
    <row r="81" ht="15.75" customHeight="1">
      <c r="A81" s="14"/>
      <c r="B81" s="15"/>
      <c r="C81" s="24"/>
      <c r="D81" s="16"/>
    </row>
    <row r="82" ht="15.75" customHeight="1">
      <c r="A82" s="6">
        <v>45709</v>
      </c>
      <c r="B82" s="34" t="s">
        <v>355</v>
      </c>
      <c r="C82" s="34" t="s">
        <v>356</v>
      </c>
      <c r="D82" s="18"/>
      <c r="E82" s="10"/>
      <c r="F82" s="10"/>
      <c r="G82" s="10"/>
      <c r="H82" s="10"/>
      <c r="I82" s="10"/>
    </row>
    <row r="83" ht="15.75" customHeight="1">
      <c r="A83" s="11"/>
      <c r="B83" s="23"/>
      <c r="C83" s="23"/>
      <c r="D83" s="13"/>
    </row>
    <row r="84" ht="15.75" customHeight="1">
      <c r="A84" s="11"/>
      <c r="B84" s="23"/>
      <c r="C84" s="23"/>
      <c r="D84" s="13"/>
    </row>
    <row r="85" ht="15.75" customHeight="1">
      <c r="A85" s="14"/>
      <c r="B85" s="24"/>
      <c r="C85" s="24"/>
      <c r="D85" s="16"/>
    </row>
    <row r="86" ht="15.75" customHeight="1">
      <c r="A86" s="6">
        <v>45710</v>
      </c>
      <c r="B86" s="34" t="s">
        <v>355</v>
      </c>
      <c r="C86" s="34" t="s">
        <v>356</v>
      </c>
      <c r="D86" s="18"/>
      <c r="E86" s="10"/>
      <c r="F86" s="10"/>
      <c r="G86" s="10"/>
      <c r="H86" s="10"/>
      <c r="I86" s="10"/>
    </row>
    <row r="87" ht="15.75" customHeight="1">
      <c r="A87" s="11"/>
      <c r="B87" s="23"/>
      <c r="C87" s="23"/>
      <c r="D87" s="13"/>
    </row>
    <row r="88" ht="15.75" customHeight="1">
      <c r="A88" s="11"/>
      <c r="B88" s="23"/>
      <c r="C88" s="23"/>
      <c r="D88" s="13"/>
    </row>
    <row r="89" ht="15.75" customHeight="1">
      <c r="A89" s="14"/>
      <c r="B89" s="24"/>
      <c r="C89" s="24"/>
      <c r="D89" s="16"/>
      <c r="K89" s="25" t="s">
        <v>10</v>
      </c>
      <c r="L89" s="25">
        <v>7800</v>
      </c>
    </row>
    <row r="90" ht="15.75" customHeight="1">
      <c r="A90" s="6">
        <v>45711</v>
      </c>
      <c r="B90" s="34" t="s">
        <v>355</v>
      </c>
      <c r="C90" s="34" t="s">
        <v>356</v>
      </c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11"/>
      <c r="B91" s="23"/>
      <c r="C91" s="23"/>
      <c r="D91" s="13"/>
      <c r="L91" s="25">
        <v>14400</v>
      </c>
    </row>
    <row r="92" ht="15.75" customHeight="1">
      <c r="A92" s="11"/>
      <c r="B92" s="23"/>
      <c r="C92" s="23"/>
      <c r="D92" s="13"/>
    </row>
    <row r="93" ht="15.75" customHeight="1">
      <c r="A93" s="14"/>
      <c r="B93" s="24"/>
      <c r="C93" s="24"/>
      <c r="D93" s="16"/>
    </row>
    <row r="94" ht="15.75" customHeight="1">
      <c r="A94" s="6">
        <v>45712</v>
      </c>
      <c r="B94" s="20"/>
      <c r="C94" s="22"/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23"/>
      <c r="D95" s="13"/>
      <c r="L95" s="25">
        <v>520</v>
      </c>
    </row>
    <row r="96" ht="15.75" customHeight="1">
      <c r="A96" s="11"/>
      <c r="B96" s="12"/>
      <c r="C96" s="23"/>
      <c r="D96" s="13"/>
    </row>
    <row r="97" ht="15.75" customHeight="1">
      <c r="A97" s="14"/>
      <c r="B97" s="15"/>
      <c r="C97" s="24"/>
      <c r="D97" s="16"/>
    </row>
    <row r="98" ht="15.75" customHeight="1">
      <c r="A98" s="6">
        <v>45713</v>
      </c>
      <c r="B98" s="27" t="s">
        <v>357</v>
      </c>
      <c r="C98" s="22"/>
      <c r="D98" s="18"/>
      <c r="E98" s="10"/>
      <c r="F98" s="10"/>
      <c r="G98" s="10"/>
      <c r="H98" s="10"/>
      <c r="I98" s="10"/>
    </row>
    <row r="99" ht="15.75" customHeight="1">
      <c r="A99" s="11"/>
      <c r="B99" s="23"/>
      <c r="C99" s="23"/>
      <c r="D99" s="13"/>
    </row>
    <row r="100" ht="15.75" customHeight="1">
      <c r="A100" s="11"/>
      <c r="B100" s="23"/>
      <c r="C100" s="23"/>
      <c r="D100" s="13"/>
    </row>
    <row r="101" ht="15.75" customHeight="1">
      <c r="A101" s="14"/>
      <c r="B101" s="24"/>
      <c r="C101" s="24"/>
      <c r="D101" s="16"/>
    </row>
    <row r="102" ht="15.75" customHeight="1">
      <c r="A102" s="6">
        <v>45714</v>
      </c>
      <c r="B102" s="27" t="s">
        <v>357</v>
      </c>
      <c r="C102" s="22"/>
      <c r="D102" s="18"/>
      <c r="E102" s="10"/>
      <c r="F102" s="10"/>
      <c r="G102" s="10"/>
      <c r="H102" s="10"/>
      <c r="I102" s="10"/>
    </row>
    <row r="103" ht="15.75" customHeight="1">
      <c r="A103" s="11"/>
      <c r="B103" s="23"/>
      <c r="C103" s="23"/>
      <c r="D103" s="13"/>
    </row>
    <row r="104" ht="15.75" customHeight="1">
      <c r="A104" s="11"/>
      <c r="B104" s="23"/>
      <c r="C104" s="23"/>
      <c r="D104" s="13"/>
    </row>
    <row r="105" ht="15.75" customHeight="1">
      <c r="A105" s="14"/>
      <c r="B105" s="24"/>
      <c r="C105" s="24"/>
      <c r="D105" s="16"/>
    </row>
    <row r="106" ht="15.75" customHeight="1">
      <c r="A106" s="6">
        <v>45715</v>
      </c>
      <c r="B106" s="27" t="s">
        <v>357</v>
      </c>
      <c r="C106" s="22"/>
      <c r="D106" s="18"/>
      <c r="E106" s="10"/>
      <c r="F106" s="10"/>
      <c r="G106" s="10"/>
      <c r="H106" s="10"/>
      <c r="I106" s="10"/>
    </row>
    <row r="107" ht="15.75" customHeight="1">
      <c r="A107" s="11"/>
      <c r="B107" s="23"/>
      <c r="C107" s="23"/>
      <c r="D107" s="13"/>
    </row>
    <row r="108" ht="15.75" customHeight="1">
      <c r="A108" s="11"/>
      <c r="B108" s="23"/>
      <c r="C108" s="23"/>
      <c r="D108" s="13"/>
    </row>
    <row r="109" ht="15.75" customHeight="1">
      <c r="A109" s="14"/>
      <c r="B109" s="24"/>
      <c r="C109" s="24"/>
      <c r="D109" s="16"/>
    </row>
    <row r="110" ht="15.75" customHeight="1">
      <c r="A110" s="6">
        <v>45716</v>
      </c>
      <c r="B110" s="20"/>
      <c r="C110" s="8" t="s">
        <v>4</v>
      </c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12"/>
      <c r="D111" s="13"/>
    </row>
    <row r="112" ht="15.75" customHeight="1">
      <c r="A112" s="11"/>
      <c r="B112" s="12"/>
      <c r="C112" s="12"/>
      <c r="D112" s="13"/>
    </row>
    <row r="113" ht="15.75" customHeight="1">
      <c r="A113" s="14"/>
      <c r="B113" s="15"/>
      <c r="C113" s="15"/>
      <c r="D113" s="16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252">
    <mergeCell ref="H14:H17"/>
    <mergeCell ref="I14:I17"/>
    <mergeCell ref="A14:A17"/>
    <mergeCell ref="B14:B17"/>
    <mergeCell ref="C14:C17"/>
    <mergeCell ref="D14:D17"/>
    <mergeCell ref="E14:E17"/>
    <mergeCell ref="F14:F17"/>
    <mergeCell ref="G14:G17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22:H25"/>
    <mergeCell ref="I22:I25"/>
    <mergeCell ref="A22:A25"/>
    <mergeCell ref="B22:B25"/>
    <mergeCell ref="C22:C25"/>
    <mergeCell ref="D22:D25"/>
    <mergeCell ref="E22:E25"/>
    <mergeCell ref="F22:F25"/>
    <mergeCell ref="G22:G25"/>
    <mergeCell ref="H26:H29"/>
    <mergeCell ref="I26:I29"/>
    <mergeCell ref="A26:A29"/>
    <mergeCell ref="B26:B29"/>
    <mergeCell ref="C26:C29"/>
    <mergeCell ref="D26:D29"/>
    <mergeCell ref="E26:E29"/>
    <mergeCell ref="F26:F29"/>
    <mergeCell ref="G26:G29"/>
    <mergeCell ref="H30:H33"/>
    <mergeCell ref="I30:I33"/>
    <mergeCell ref="A30:A33"/>
    <mergeCell ref="B30:B33"/>
    <mergeCell ref="C30:C33"/>
    <mergeCell ref="D30:D33"/>
    <mergeCell ref="E30:E33"/>
    <mergeCell ref="F30:F33"/>
    <mergeCell ref="G30:G33"/>
    <mergeCell ref="H34:H37"/>
    <mergeCell ref="I34:I37"/>
    <mergeCell ref="A34:A37"/>
    <mergeCell ref="B34:B37"/>
    <mergeCell ref="C34:C37"/>
    <mergeCell ref="D34:D37"/>
    <mergeCell ref="E34:E37"/>
    <mergeCell ref="F34:F37"/>
    <mergeCell ref="G34:G37"/>
    <mergeCell ref="H38:H41"/>
    <mergeCell ref="I38:I41"/>
    <mergeCell ref="A38:A41"/>
    <mergeCell ref="B38:B41"/>
    <mergeCell ref="C38:C41"/>
    <mergeCell ref="D38:D41"/>
    <mergeCell ref="E38:E41"/>
    <mergeCell ref="F38:F41"/>
    <mergeCell ref="G38:G41"/>
    <mergeCell ref="H42:H45"/>
    <mergeCell ref="I42:I45"/>
    <mergeCell ref="A42:A45"/>
    <mergeCell ref="B42:B45"/>
    <mergeCell ref="C42:C45"/>
    <mergeCell ref="D42:D45"/>
    <mergeCell ref="E42:E45"/>
    <mergeCell ref="F42:F45"/>
    <mergeCell ref="G42:G45"/>
    <mergeCell ref="H46:H49"/>
    <mergeCell ref="I46:I49"/>
    <mergeCell ref="A46:A49"/>
    <mergeCell ref="B46:B49"/>
    <mergeCell ref="C46:C49"/>
    <mergeCell ref="D46:D49"/>
    <mergeCell ref="E46:E49"/>
    <mergeCell ref="F46:F49"/>
    <mergeCell ref="G46:G49"/>
    <mergeCell ref="H50:H53"/>
    <mergeCell ref="I50:I53"/>
    <mergeCell ref="A50:A53"/>
    <mergeCell ref="B50:B53"/>
    <mergeCell ref="C50:C53"/>
    <mergeCell ref="D50:D53"/>
    <mergeCell ref="E50:E53"/>
    <mergeCell ref="F50:F53"/>
    <mergeCell ref="G50:G53"/>
    <mergeCell ref="H54:H57"/>
    <mergeCell ref="I54:I57"/>
    <mergeCell ref="A54:A57"/>
    <mergeCell ref="B54:B57"/>
    <mergeCell ref="C54:C57"/>
    <mergeCell ref="D54:D57"/>
    <mergeCell ref="E54:E57"/>
    <mergeCell ref="F54:F57"/>
    <mergeCell ref="G54:G57"/>
    <mergeCell ref="H58:H61"/>
    <mergeCell ref="I58:I61"/>
    <mergeCell ref="A58:A61"/>
    <mergeCell ref="B58:B61"/>
    <mergeCell ref="C58:C61"/>
    <mergeCell ref="D58:D61"/>
    <mergeCell ref="E58:E61"/>
    <mergeCell ref="F58:F61"/>
    <mergeCell ref="G58:G61"/>
    <mergeCell ref="H62:H65"/>
    <mergeCell ref="I62:I65"/>
    <mergeCell ref="A62:A65"/>
    <mergeCell ref="B62:B65"/>
    <mergeCell ref="C62:C65"/>
    <mergeCell ref="D62:D65"/>
    <mergeCell ref="E62:E65"/>
    <mergeCell ref="F62:F65"/>
    <mergeCell ref="G62:G65"/>
    <mergeCell ref="H66:H69"/>
    <mergeCell ref="I66:I69"/>
    <mergeCell ref="A66:A69"/>
    <mergeCell ref="B66:B69"/>
    <mergeCell ref="C66:C69"/>
    <mergeCell ref="D66:D69"/>
    <mergeCell ref="E66:E69"/>
    <mergeCell ref="F66:F69"/>
    <mergeCell ref="G66:G69"/>
    <mergeCell ref="H98:H101"/>
    <mergeCell ref="I98:I101"/>
    <mergeCell ref="A98:A101"/>
    <mergeCell ref="B98:B101"/>
    <mergeCell ref="C98:C101"/>
    <mergeCell ref="D98:D101"/>
    <mergeCell ref="E98:E101"/>
    <mergeCell ref="F98:F101"/>
    <mergeCell ref="G98:G101"/>
    <mergeCell ref="H102:H105"/>
    <mergeCell ref="I102:I105"/>
    <mergeCell ref="A102:A105"/>
    <mergeCell ref="B102:B105"/>
    <mergeCell ref="C102:C105"/>
    <mergeCell ref="D102:D105"/>
    <mergeCell ref="E102:E105"/>
    <mergeCell ref="F102:F105"/>
    <mergeCell ref="G102:G105"/>
    <mergeCell ref="H106:H109"/>
    <mergeCell ref="I106:I109"/>
    <mergeCell ref="A106:A109"/>
    <mergeCell ref="B106:B109"/>
    <mergeCell ref="C106:C109"/>
    <mergeCell ref="D106:D109"/>
    <mergeCell ref="E106:E109"/>
    <mergeCell ref="F106:F109"/>
    <mergeCell ref="G106:G109"/>
    <mergeCell ref="H2:H5"/>
    <mergeCell ref="I2:I5"/>
    <mergeCell ref="A2:A5"/>
    <mergeCell ref="B2:B5"/>
    <mergeCell ref="C2:C5"/>
    <mergeCell ref="D2:D5"/>
    <mergeCell ref="E2:E5"/>
    <mergeCell ref="F2:F5"/>
    <mergeCell ref="G2:G5"/>
    <mergeCell ref="H6:H9"/>
    <mergeCell ref="I6:I9"/>
    <mergeCell ref="A6:A9"/>
    <mergeCell ref="B6:B9"/>
    <mergeCell ref="C6:C9"/>
    <mergeCell ref="D6:D9"/>
    <mergeCell ref="E6:E9"/>
    <mergeCell ref="F6:F9"/>
    <mergeCell ref="G6:G9"/>
    <mergeCell ref="H10:H13"/>
    <mergeCell ref="I10:I13"/>
    <mergeCell ref="A10:A13"/>
    <mergeCell ref="B10:B13"/>
    <mergeCell ref="C10:C13"/>
    <mergeCell ref="D10:D13"/>
    <mergeCell ref="E10:E13"/>
    <mergeCell ref="F10:F13"/>
    <mergeCell ref="G10:G13"/>
    <mergeCell ref="H110:H113"/>
    <mergeCell ref="I110:I113"/>
    <mergeCell ref="A110:A113"/>
    <mergeCell ref="B110:B113"/>
    <mergeCell ref="C110:C113"/>
    <mergeCell ref="D110:D113"/>
    <mergeCell ref="E110:E113"/>
    <mergeCell ref="F110:F113"/>
    <mergeCell ref="G110:G113"/>
    <mergeCell ref="H70:H73"/>
    <mergeCell ref="I70:I73"/>
    <mergeCell ref="A70:A73"/>
    <mergeCell ref="B70:B73"/>
    <mergeCell ref="C70:C73"/>
    <mergeCell ref="D70:D73"/>
    <mergeCell ref="E70:E73"/>
    <mergeCell ref="F70:F73"/>
    <mergeCell ref="G70:G73"/>
    <mergeCell ref="H74:H77"/>
    <mergeCell ref="I74:I77"/>
    <mergeCell ref="A74:A77"/>
    <mergeCell ref="B74:B77"/>
    <mergeCell ref="C74:C77"/>
    <mergeCell ref="D74:D77"/>
    <mergeCell ref="E74:E77"/>
    <mergeCell ref="F74:F77"/>
    <mergeCell ref="G74:G77"/>
    <mergeCell ref="H78:H81"/>
    <mergeCell ref="I78:I81"/>
    <mergeCell ref="A78:A81"/>
    <mergeCell ref="B78:B81"/>
    <mergeCell ref="C78:C81"/>
    <mergeCell ref="D78:D81"/>
    <mergeCell ref="E78:E81"/>
    <mergeCell ref="F78:F81"/>
    <mergeCell ref="G78:G81"/>
    <mergeCell ref="H82:H85"/>
    <mergeCell ref="I82:I85"/>
    <mergeCell ref="A82:A85"/>
    <mergeCell ref="B82:B85"/>
    <mergeCell ref="C82:C85"/>
    <mergeCell ref="D82:D85"/>
    <mergeCell ref="E82:E85"/>
    <mergeCell ref="F82:F85"/>
    <mergeCell ref="G82:G85"/>
    <mergeCell ref="H86:H89"/>
    <mergeCell ref="I86:I89"/>
    <mergeCell ref="A86:A89"/>
    <mergeCell ref="B86:B89"/>
    <mergeCell ref="C86:C89"/>
    <mergeCell ref="D86:D89"/>
    <mergeCell ref="E86:E89"/>
    <mergeCell ref="F86:F89"/>
    <mergeCell ref="G86:G89"/>
    <mergeCell ref="H90:H93"/>
    <mergeCell ref="I90:I93"/>
    <mergeCell ref="A90:A93"/>
    <mergeCell ref="B90:B93"/>
    <mergeCell ref="C90:C93"/>
    <mergeCell ref="D90:D93"/>
    <mergeCell ref="E90:E93"/>
    <mergeCell ref="F90:F93"/>
    <mergeCell ref="G90:G93"/>
    <mergeCell ref="H94:H97"/>
    <mergeCell ref="I94:I97"/>
    <mergeCell ref="A94:A97"/>
    <mergeCell ref="B94:B97"/>
    <mergeCell ref="C94:C97"/>
    <mergeCell ref="D94:D97"/>
    <mergeCell ref="E94:E97"/>
    <mergeCell ref="F94:F97"/>
    <mergeCell ref="G94:G9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970091-0036-47AD-A807-008600360009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45748</v>
      </c>
      <c r="B2" s="27" t="s">
        <v>14</v>
      </c>
      <c r="C2" s="28"/>
      <c r="D2" s="9"/>
      <c r="E2" s="10"/>
      <c r="F2" s="10"/>
      <c r="G2" s="10"/>
      <c r="H2" s="10"/>
      <c r="I2" s="10"/>
    </row>
    <row r="3" ht="15.75" customHeight="1">
      <c r="A3" s="11"/>
      <c r="B3" s="23"/>
      <c r="C3" s="23"/>
      <c r="D3" s="13"/>
    </row>
    <row r="4" ht="15.75" customHeight="1">
      <c r="A4" s="11"/>
      <c r="B4" s="23"/>
      <c r="C4" s="23"/>
      <c r="D4" s="13"/>
    </row>
    <row r="5" ht="15.75" customHeight="1">
      <c r="A5" s="14"/>
      <c r="B5" s="24"/>
      <c r="C5" s="24"/>
      <c r="D5" s="16"/>
    </row>
    <row r="6" ht="15.75" customHeight="1">
      <c r="A6" s="6">
        <v>45749</v>
      </c>
      <c r="B6" s="27" t="s">
        <v>14</v>
      </c>
      <c r="C6" s="22"/>
      <c r="D6" s="18"/>
      <c r="E6" s="10"/>
      <c r="F6" s="10"/>
      <c r="G6" s="10"/>
      <c r="H6" s="10"/>
      <c r="I6" s="10"/>
    </row>
    <row r="7" ht="15.75" customHeight="1">
      <c r="A7" s="11"/>
      <c r="B7" s="23"/>
      <c r="C7" s="23"/>
      <c r="D7" s="13"/>
    </row>
    <row r="8" ht="15.75" customHeight="1">
      <c r="A8" s="11"/>
      <c r="B8" s="23"/>
      <c r="C8" s="23"/>
      <c r="D8" s="13"/>
    </row>
    <row r="9" ht="15.75" customHeight="1">
      <c r="A9" s="14"/>
      <c r="B9" s="24"/>
      <c r="C9" s="24"/>
      <c r="D9" s="16"/>
    </row>
    <row r="10" ht="15.75" customHeight="1">
      <c r="A10" s="6">
        <v>45750</v>
      </c>
      <c r="B10" s="22"/>
      <c r="C10" s="22"/>
      <c r="D10" s="18"/>
      <c r="E10" s="10"/>
      <c r="F10" s="10"/>
      <c r="G10" s="10"/>
      <c r="H10" s="10"/>
      <c r="I10" s="10"/>
    </row>
    <row r="11" ht="15.75" customHeight="1">
      <c r="A11" s="11"/>
      <c r="B11" s="23"/>
      <c r="C11" s="23"/>
      <c r="D11" s="13"/>
    </row>
    <row r="12" ht="15.75" customHeight="1">
      <c r="A12" s="11"/>
      <c r="B12" s="23"/>
      <c r="C12" s="23"/>
      <c r="D12" s="13"/>
    </row>
    <row r="13" ht="15.75" customHeight="1">
      <c r="A13" s="14"/>
      <c r="B13" s="24"/>
      <c r="C13" s="24"/>
      <c r="D13" s="16"/>
    </row>
    <row r="14" ht="15.75" customHeight="1">
      <c r="A14" s="6">
        <v>45751</v>
      </c>
      <c r="B14" s="17" t="s">
        <v>15</v>
      </c>
      <c r="C14" s="17" t="s">
        <v>16</v>
      </c>
      <c r="D14" s="18"/>
      <c r="E14" s="10"/>
      <c r="F14" s="10"/>
      <c r="G14" s="10"/>
      <c r="H14" s="10"/>
      <c r="I14" s="10"/>
    </row>
    <row r="15" ht="15.75" customHeight="1">
      <c r="A15" s="11"/>
      <c r="B15" s="12"/>
      <c r="C15" s="12"/>
      <c r="D15" s="13"/>
    </row>
    <row r="16" ht="15.75" customHeight="1">
      <c r="A16" s="11"/>
      <c r="B16" s="12"/>
      <c r="C16" s="12"/>
      <c r="D16" s="13"/>
    </row>
    <row r="17" ht="15.75" customHeight="1">
      <c r="A17" s="14"/>
      <c r="B17" s="15"/>
      <c r="C17" s="15"/>
      <c r="D17" s="16"/>
    </row>
    <row r="18" ht="15.75" customHeight="1">
      <c r="A18" s="6">
        <v>45752</v>
      </c>
      <c r="B18" s="17" t="s">
        <v>15</v>
      </c>
      <c r="C18" s="17" t="s">
        <v>16</v>
      </c>
      <c r="D18" s="18"/>
      <c r="E18" s="29"/>
      <c r="F18" s="10"/>
      <c r="G18" s="10"/>
      <c r="H18" s="10"/>
      <c r="I18" s="10"/>
    </row>
    <row r="19" ht="15.75" customHeight="1">
      <c r="A19" s="11"/>
      <c r="B19" s="12"/>
      <c r="C19" s="12"/>
      <c r="D19" s="13"/>
    </row>
    <row r="20" ht="15.75" customHeight="1">
      <c r="A20" s="11"/>
      <c r="B20" s="12"/>
      <c r="C20" s="12"/>
      <c r="D20" s="13"/>
    </row>
    <row r="21" ht="15.75" customHeight="1">
      <c r="A21" s="14"/>
      <c r="B21" s="15"/>
      <c r="C21" s="15"/>
      <c r="D21" s="16"/>
    </row>
    <row r="22" ht="15.75" customHeight="1">
      <c r="A22" s="6">
        <v>45753</v>
      </c>
      <c r="B22" s="17" t="s">
        <v>15</v>
      </c>
      <c r="C22" s="17" t="s">
        <v>16</v>
      </c>
      <c r="D22" s="18"/>
      <c r="E22" s="10"/>
      <c r="F22" s="10"/>
      <c r="G22" s="10"/>
      <c r="H22" s="10"/>
      <c r="I22" s="10"/>
    </row>
    <row r="23" ht="15.75" customHeight="1">
      <c r="A23" s="11"/>
      <c r="B23" s="12"/>
      <c r="C23" s="12"/>
      <c r="D23" s="13"/>
    </row>
    <row r="24" ht="15.75" customHeight="1">
      <c r="A24" s="11"/>
      <c r="B24" s="12"/>
      <c r="C24" s="12"/>
      <c r="D24" s="13"/>
    </row>
    <row r="25" ht="15.75" customHeight="1">
      <c r="A25" s="14"/>
      <c r="B25" s="15"/>
      <c r="C25" s="15"/>
      <c r="D25" s="16"/>
    </row>
    <row r="26" ht="15.75" customHeight="1">
      <c r="A26" s="6">
        <v>45754</v>
      </c>
      <c r="B26" s="17" t="s">
        <v>15</v>
      </c>
      <c r="C26" s="22"/>
      <c r="D26" s="18"/>
      <c r="E26" s="10"/>
      <c r="F26" s="10"/>
      <c r="G26" s="10"/>
      <c r="H26" s="10"/>
      <c r="I26" s="10"/>
    </row>
    <row r="27" ht="15.75" customHeight="1">
      <c r="A27" s="11"/>
      <c r="B27" s="12"/>
      <c r="C27" s="23"/>
      <c r="D27" s="13"/>
    </row>
    <row r="28" ht="15.75" customHeight="1">
      <c r="A28" s="11"/>
      <c r="B28" s="12"/>
      <c r="C28" s="23"/>
      <c r="D28" s="13"/>
    </row>
    <row r="29" ht="15.75" customHeight="1">
      <c r="A29" s="14"/>
      <c r="B29" s="15"/>
      <c r="C29" s="24"/>
      <c r="D29" s="16"/>
    </row>
    <row r="30" ht="15.75" customHeight="1">
      <c r="A30" s="6">
        <v>45755</v>
      </c>
      <c r="B30" s="20"/>
      <c r="C30" s="22"/>
      <c r="D30" s="18"/>
      <c r="E30" s="10"/>
      <c r="F30" s="10"/>
      <c r="G30" s="10"/>
      <c r="H30" s="10"/>
      <c r="I30" s="10"/>
    </row>
    <row r="31" ht="15.75" customHeight="1">
      <c r="A31" s="11"/>
      <c r="B31" s="12"/>
      <c r="C31" s="23"/>
      <c r="D31" s="13"/>
    </row>
    <row r="32" ht="15.75" customHeight="1">
      <c r="A32" s="11"/>
      <c r="B32" s="12"/>
      <c r="C32" s="23"/>
      <c r="D32" s="13"/>
    </row>
    <row r="33" ht="15.75" customHeight="1">
      <c r="A33" s="14"/>
      <c r="B33" s="15"/>
      <c r="C33" s="24"/>
      <c r="D33" s="16"/>
    </row>
    <row r="34" ht="15.75" customHeight="1">
      <c r="A34" s="6">
        <v>45756</v>
      </c>
      <c r="B34" s="20"/>
      <c r="C34" s="22"/>
      <c r="D34" s="18"/>
      <c r="E34" s="10"/>
      <c r="F34" s="10"/>
      <c r="G34" s="10"/>
      <c r="H34" s="10"/>
      <c r="I34" s="10"/>
    </row>
    <row r="35" ht="15.75" customHeight="1">
      <c r="A35" s="11"/>
      <c r="B35" s="12"/>
      <c r="C35" s="23"/>
      <c r="D35" s="13"/>
    </row>
    <row r="36" ht="15.75" customHeight="1">
      <c r="A36" s="11"/>
      <c r="B36" s="12"/>
      <c r="C36" s="23"/>
      <c r="D36" s="13"/>
    </row>
    <row r="37" ht="15.75" customHeight="1">
      <c r="A37" s="14"/>
      <c r="B37" s="15"/>
      <c r="C37" s="24"/>
      <c r="D37" s="16"/>
    </row>
    <row r="38" ht="15.75" customHeight="1">
      <c r="A38" s="6">
        <v>45757</v>
      </c>
      <c r="B38" s="20"/>
      <c r="C38" s="22"/>
      <c r="D38" s="18"/>
      <c r="E38" s="10"/>
      <c r="F38" s="10"/>
      <c r="G38" s="10"/>
      <c r="H38" s="10"/>
      <c r="I38" s="10"/>
    </row>
    <row r="39" ht="15.75" customHeight="1">
      <c r="A39" s="11"/>
      <c r="B39" s="12"/>
      <c r="C39" s="23"/>
      <c r="D39" s="13"/>
    </row>
    <row r="40" ht="15.75" customHeight="1">
      <c r="A40" s="11"/>
      <c r="B40" s="12"/>
      <c r="C40" s="23"/>
      <c r="D40" s="13"/>
    </row>
    <row r="41" ht="15.75" customHeight="1">
      <c r="A41" s="14"/>
      <c r="B41" s="15"/>
      <c r="C41" s="24"/>
      <c r="D41" s="16"/>
    </row>
    <row r="42" ht="15.75" customHeight="1">
      <c r="A42" s="6">
        <v>45758</v>
      </c>
      <c r="B42" s="20"/>
      <c r="C42" s="22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23"/>
      <c r="D43" s="13"/>
    </row>
    <row r="44" ht="15.75" customHeight="1">
      <c r="A44" s="11"/>
      <c r="B44" s="12"/>
      <c r="C44" s="23"/>
      <c r="D44" s="13"/>
    </row>
    <row r="45" ht="15.75" customHeight="1">
      <c r="A45" s="14"/>
      <c r="B45" s="15"/>
      <c r="C45" s="24"/>
      <c r="D45" s="16"/>
    </row>
    <row r="46" ht="15.75" customHeight="1">
      <c r="A46" s="6">
        <v>45759</v>
      </c>
      <c r="B46" s="20"/>
      <c r="C46" s="22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23"/>
      <c r="D47" s="13"/>
    </row>
    <row r="48" ht="15.75" customHeight="1">
      <c r="A48" s="11"/>
      <c r="B48" s="12"/>
      <c r="C48" s="23"/>
      <c r="D48" s="13"/>
    </row>
    <row r="49" ht="15.75" customHeight="1">
      <c r="A49" s="14"/>
      <c r="B49" s="15"/>
      <c r="C49" s="24"/>
      <c r="D49" s="16"/>
    </row>
    <row r="50" ht="15.75" customHeight="1">
      <c r="A50" s="6">
        <v>45760</v>
      </c>
      <c r="B50" s="20"/>
      <c r="C50" s="22"/>
      <c r="D50" s="18"/>
      <c r="E50" s="10"/>
      <c r="F50" s="10"/>
      <c r="G50" s="10"/>
      <c r="H50" s="10"/>
      <c r="I50" s="10"/>
    </row>
    <row r="51" ht="15.75" customHeight="1">
      <c r="A51" s="11"/>
      <c r="B51" s="12"/>
      <c r="C51" s="23"/>
      <c r="D51" s="13"/>
    </row>
    <row r="52" ht="15.75" customHeight="1">
      <c r="A52" s="11"/>
      <c r="B52" s="12"/>
      <c r="C52" s="23"/>
      <c r="D52" s="13"/>
    </row>
    <row r="53" ht="15.75" customHeight="1">
      <c r="A53" s="14"/>
      <c r="B53" s="15"/>
      <c r="C53" s="24"/>
      <c r="D53" s="16"/>
    </row>
    <row r="54" ht="15.75" customHeight="1">
      <c r="A54" s="6">
        <v>45761</v>
      </c>
      <c r="B54" s="20"/>
      <c r="C54" s="22"/>
      <c r="D54" s="18"/>
      <c r="E54" s="10"/>
      <c r="F54" s="10"/>
      <c r="G54" s="10"/>
      <c r="H54" s="10"/>
      <c r="I54" s="10"/>
    </row>
    <row r="55" ht="15.75" customHeight="1">
      <c r="A55" s="11"/>
      <c r="B55" s="12"/>
      <c r="C55" s="23"/>
      <c r="D55" s="13"/>
    </row>
    <row r="56" ht="15.75" customHeight="1">
      <c r="A56" s="11"/>
      <c r="B56" s="12"/>
      <c r="C56" s="23"/>
      <c r="D56" s="13"/>
    </row>
    <row r="57" ht="15.75" customHeight="1">
      <c r="A57" s="14"/>
      <c r="B57" s="15"/>
      <c r="C57" s="24"/>
      <c r="D57" s="16"/>
    </row>
    <row r="58" ht="15.75" customHeight="1">
      <c r="A58" s="6">
        <v>45762</v>
      </c>
      <c r="B58" s="27" t="s">
        <v>17</v>
      </c>
      <c r="C58" s="22"/>
      <c r="D58" s="18"/>
      <c r="E58" s="10"/>
      <c r="F58" s="10"/>
      <c r="G58" s="10"/>
      <c r="H58" s="10"/>
      <c r="I58" s="10"/>
    </row>
    <row r="59" ht="15.75" customHeight="1">
      <c r="A59" s="11"/>
      <c r="B59" s="23"/>
      <c r="C59" s="23"/>
      <c r="D59" s="13"/>
    </row>
    <row r="60" ht="15.75" customHeight="1">
      <c r="A60" s="11"/>
      <c r="B60" s="23"/>
      <c r="C60" s="23"/>
      <c r="D60" s="13"/>
    </row>
    <row r="61" ht="15.75" customHeight="1">
      <c r="A61" s="14"/>
      <c r="B61" s="24"/>
      <c r="C61" s="24"/>
      <c r="D61" s="16"/>
    </row>
    <row r="62" ht="15.75" customHeight="1">
      <c r="A62" s="6">
        <v>45763</v>
      </c>
      <c r="B62" s="27" t="s">
        <v>17</v>
      </c>
      <c r="C62" s="22"/>
      <c r="D62" s="18"/>
      <c r="E62" s="10"/>
      <c r="F62" s="10"/>
      <c r="G62" s="10"/>
      <c r="H62" s="10"/>
      <c r="I62" s="10"/>
    </row>
    <row r="63" ht="15.75" customHeight="1">
      <c r="A63" s="11"/>
      <c r="B63" s="23"/>
      <c r="C63" s="23"/>
      <c r="D63" s="13"/>
    </row>
    <row r="64" ht="15.75" customHeight="1">
      <c r="A64" s="11"/>
      <c r="B64" s="23"/>
      <c r="C64" s="23"/>
      <c r="D64" s="13"/>
    </row>
    <row r="65" ht="15.75" customHeight="1">
      <c r="A65" s="14"/>
      <c r="B65" s="24"/>
      <c r="C65" s="24"/>
      <c r="D65" s="16"/>
    </row>
    <row r="66" ht="15.75" customHeight="1">
      <c r="A66" s="6">
        <v>45764</v>
      </c>
      <c r="B66" s="27" t="s">
        <v>17</v>
      </c>
      <c r="C66" s="21" t="s">
        <v>18</v>
      </c>
      <c r="D66" s="18"/>
      <c r="E66" s="10"/>
      <c r="F66" s="10"/>
      <c r="G66" s="10"/>
      <c r="H66" s="10"/>
      <c r="I66" s="10"/>
    </row>
    <row r="67" ht="15.75" customHeight="1">
      <c r="A67" s="11"/>
      <c r="B67" s="23"/>
      <c r="C67" s="12"/>
      <c r="D67" s="13"/>
    </row>
    <row r="68" ht="15.75" customHeight="1">
      <c r="A68" s="11"/>
      <c r="B68" s="23"/>
      <c r="C68" s="12"/>
      <c r="D68" s="13"/>
    </row>
    <row r="69" ht="15.75" customHeight="1">
      <c r="A69" s="14"/>
      <c r="B69" s="24"/>
      <c r="C69" s="15"/>
      <c r="D69" s="16"/>
    </row>
    <row r="70" ht="15.75" customHeight="1">
      <c r="A70" s="6">
        <v>45765</v>
      </c>
      <c r="B70" s="27" t="s">
        <v>17</v>
      </c>
      <c r="C70" s="21" t="s">
        <v>18</v>
      </c>
      <c r="D70" s="18"/>
      <c r="E70" s="10"/>
      <c r="F70" s="10"/>
      <c r="G70" s="10"/>
      <c r="H70" s="10"/>
      <c r="I70" s="10"/>
    </row>
    <row r="71" ht="15.75" customHeight="1">
      <c r="A71" s="11"/>
      <c r="B71" s="23"/>
      <c r="C71" s="12"/>
      <c r="D71" s="13"/>
    </row>
    <row r="72" ht="15.75" customHeight="1">
      <c r="A72" s="11"/>
      <c r="B72" s="23"/>
      <c r="C72" s="12"/>
      <c r="D72" s="13"/>
    </row>
    <row r="73" ht="15.75" customHeight="1">
      <c r="A73" s="14"/>
      <c r="B73" s="24"/>
      <c r="C73" s="15"/>
      <c r="D73" s="16"/>
    </row>
    <row r="74" ht="15.75" customHeight="1">
      <c r="A74" s="30">
        <v>45766</v>
      </c>
      <c r="B74" s="21" t="s">
        <v>19</v>
      </c>
      <c r="C74" s="21" t="s">
        <v>18</v>
      </c>
      <c r="D74" s="18"/>
      <c r="E74" s="10"/>
      <c r="F74" s="10"/>
      <c r="G74" s="10"/>
      <c r="H74" s="10"/>
      <c r="I74" s="10"/>
    </row>
    <row r="75" ht="15.75" customHeight="1">
      <c r="A75" s="31"/>
      <c r="B75" s="12"/>
      <c r="C75" s="12"/>
      <c r="D75" s="13"/>
    </row>
    <row r="76" ht="15.75" customHeight="1">
      <c r="A76" s="31"/>
      <c r="B76" s="12"/>
      <c r="C76" s="12"/>
      <c r="D76" s="13"/>
    </row>
    <row r="77" ht="15.75" customHeight="1">
      <c r="A77" s="32"/>
      <c r="B77" s="15"/>
      <c r="C77" s="15"/>
      <c r="D77" s="16"/>
    </row>
    <row r="78" ht="15.75" customHeight="1">
      <c r="A78" s="30">
        <v>45767</v>
      </c>
      <c r="B78" s="21" t="s">
        <v>19</v>
      </c>
      <c r="C78" s="21" t="s">
        <v>18</v>
      </c>
      <c r="D78" s="18"/>
      <c r="E78" s="10"/>
      <c r="F78" s="10"/>
      <c r="G78" s="10"/>
      <c r="H78" s="10"/>
      <c r="I78" s="10"/>
    </row>
    <row r="79" ht="15.75" customHeight="1">
      <c r="A79" s="31"/>
      <c r="B79" s="12"/>
      <c r="C79" s="12"/>
      <c r="D79" s="13"/>
    </row>
    <row r="80" ht="15.75" customHeight="1">
      <c r="A80" s="31"/>
      <c r="B80" s="12"/>
      <c r="C80" s="12"/>
      <c r="D80" s="13"/>
    </row>
    <row r="81" ht="15.75" customHeight="1">
      <c r="A81" s="32"/>
      <c r="B81" s="15"/>
      <c r="C81" s="15"/>
      <c r="D81" s="16"/>
    </row>
    <row r="82" ht="15.75" customHeight="1">
      <c r="A82" s="30">
        <v>45768</v>
      </c>
      <c r="B82" s="21" t="s">
        <v>19</v>
      </c>
      <c r="C82" s="22"/>
      <c r="D82" s="18"/>
      <c r="E82" s="10"/>
      <c r="F82" s="10"/>
      <c r="G82" s="10"/>
      <c r="H82" s="10"/>
      <c r="I82" s="10"/>
    </row>
    <row r="83" ht="15.75" customHeight="1">
      <c r="A83" s="31"/>
      <c r="B83" s="12"/>
      <c r="C83" s="23"/>
      <c r="D83" s="13"/>
    </row>
    <row r="84" ht="15.75" customHeight="1">
      <c r="A84" s="31"/>
      <c r="B84" s="12"/>
      <c r="C84" s="23"/>
      <c r="D84" s="13"/>
    </row>
    <row r="85" ht="15.75" customHeight="1">
      <c r="A85" s="32"/>
      <c r="B85" s="15"/>
      <c r="C85" s="24"/>
      <c r="D85" s="16"/>
    </row>
    <row r="86" ht="15.75" customHeight="1">
      <c r="A86" s="30">
        <v>45769</v>
      </c>
      <c r="B86" s="21" t="s">
        <v>19</v>
      </c>
      <c r="C86" s="22"/>
      <c r="D86" s="18"/>
      <c r="E86" s="10"/>
      <c r="F86" s="10"/>
      <c r="G86" s="10"/>
      <c r="H86" s="10"/>
      <c r="I86" s="10"/>
    </row>
    <row r="87" ht="15.75" customHeight="1">
      <c r="A87" s="31"/>
      <c r="B87" s="12"/>
      <c r="C87" s="23"/>
      <c r="D87" s="13"/>
    </row>
    <row r="88" ht="15.75" customHeight="1">
      <c r="A88" s="31"/>
      <c r="B88" s="12"/>
      <c r="C88" s="23"/>
      <c r="D88" s="13"/>
    </row>
    <row r="89" ht="15.75" customHeight="1">
      <c r="A89" s="32"/>
      <c r="B89" s="15"/>
      <c r="C89" s="24"/>
      <c r="D89" s="16"/>
      <c r="K89" s="25" t="s">
        <v>10</v>
      </c>
      <c r="L89" s="25">
        <v>7800</v>
      </c>
    </row>
    <row r="90" ht="15.75" customHeight="1">
      <c r="A90" s="30">
        <v>45770</v>
      </c>
      <c r="B90" s="21" t="s">
        <v>19</v>
      </c>
      <c r="C90" s="22"/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31"/>
      <c r="B91" s="12"/>
      <c r="C91" s="23"/>
      <c r="D91" s="13"/>
      <c r="L91" s="25">
        <v>14400</v>
      </c>
    </row>
    <row r="92" ht="15.75" customHeight="1">
      <c r="A92" s="31"/>
      <c r="B92" s="12"/>
      <c r="C92" s="23"/>
      <c r="D92" s="13"/>
    </row>
    <row r="93" ht="15.75" customHeight="1">
      <c r="A93" s="32"/>
      <c r="B93" s="15"/>
      <c r="C93" s="24"/>
      <c r="D93" s="16"/>
    </row>
    <row r="94" ht="15.75" customHeight="1">
      <c r="A94" s="6">
        <v>45771</v>
      </c>
      <c r="B94" s="20"/>
      <c r="C94" s="22"/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23"/>
      <c r="D95" s="13"/>
      <c r="L95" s="25">
        <v>520</v>
      </c>
    </row>
    <row r="96" ht="15.75" customHeight="1">
      <c r="A96" s="11"/>
      <c r="B96" s="12"/>
      <c r="C96" s="23"/>
      <c r="D96" s="13"/>
    </row>
    <row r="97" ht="15.75" customHeight="1">
      <c r="A97" s="14"/>
      <c r="B97" s="15"/>
      <c r="C97" s="24"/>
      <c r="D97" s="16"/>
    </row>
    <row r="98" ht="15.75" customHeight="1">
      <c r="A98" s="6">
        <v>45772</v>
      </c>
      <c r="B98" s="20"/>
      <c r="C98" s="22"/>
      <c r="D98" s="18"/>
      <c r="E98" s="10"/>
      <c r="F98" s="10"/>
      <c r="G98" s="10"/>
      <c r="H98" s="10"/>
      <c r="I98" s="10"/>
    </row>
    <row r="99" ht="15.75" customHeight="1">
      <c r="A99" s="11"/>
      <c r="B99" s="12"/>
      <c r="C99" s="23"/>
      <c r="D99" s="13"/>
    </row>
    <row r="100" ht="15.75" customHeight="1">
      <c r="A100" s="11"/>
      <c r="B100" s="12"/>
      <c r="C100" s="23"/>
      <c r="D100" s="13"/>
    </row>
    <row r="101" ht="15.75" customHeight="1">
      <c r="A101" s="14"/>
      <c r="B101" s="15"/>
      <c r="C101" s="24"/>
      <c r="D101" s="16"/>
    </row>
    <row r="102" ht="15.75" customHeight="1">
      <c r="A102" s="6">
        <v>45773</v>
      </c>
      <c r="B102" s="20"/>
      <c r="C102" s="22"/>
      <c r="D102" s="18"/>
      <c r="E102" s="10"/>
      <c r="F102" s="10"/>
      <c r="G102" s="10"/>
      <c r="H102" s="10"/>
      <c r="I102" s="10"/>
    </row>
    <row r="103" ht="15.75" customHeight="1">
      <c r="A103" s="11"/>
      <c r="B103" s="12"/>
      <c r="C103" s="23"/>
      <c r="D103" s="13"/>
    </row>
    <row r="104" ht="15.75" customHeight="1">
      <c r="A104" s="11"/>
      <c r="B104" s="12"/>
      <c r="C104" s="23"/>
      <c r="D104" s="13"/>
    </row>
    <row r="105" ht="15.75" customHeight="1">
      <c r="A105" s="14"/>
      <c r="B105" s="15"/>
      <c r="C105" s="24"/>
      <c r="D105" s="16"/>
    </row>
    <row r="106" ht="15.75" customHeight="1">
      <c r="A106" s="6">
        <v>45774</v>
      </c>
      <c r="B106" s="20"/>
      <c r="C106" s="22"/>
      <c r="D106" s="18"/>
      <c r="E106" s="10"/>
      <c r="F106" s="10"/>
      <c r="G106" s="10"/>
      <c r="H106" s="10"/>
      <c r="I106" s="10"/>
    </row>
    <row r="107" ht="15.75" customHeight="1">
      <c r="A107" s="11"/>
      <c r="B107" s="12"/>
      <c r="C107" s="23"/>
      <c r="D107" s="13"/>
    </row>
    <row r="108" ht="15.75" customHeight="1">
      <c r="A108" s="11"/>
      <c r="B108" s="12"/>
      <c r="C108" s="23"/>
      <c r="D108" s="13"/>
    </row>
    <row r="109" ht="15.75" customHeight="1">
      <c r="A109" s="14"/>
      <c r="B109" s="15"/>
      <c r="C109" s="24"/>
      <c r="D109" s="16"/>
    </row>
    <row r="110" ht="15.75" customHeight="1">
      <c r="A110" s="6">
        <v>45775</v>
      </c>
      <c r="B110" s="20"/>
      <c r="C110" s="22"/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23"/>
      <c r="D111" s="13"/>
    </row>
    <row r="112" ht="15.75" customHeight="1">
      <c r="A112" s="11"/>
      <c r="B112" s="12"/>
      <c r="C112" s="23"/>
      <c r="D112" s="13"/>
    </row>
    <row r="113" ht="15.75" customHeight="1">
      <c r="A113" s="14"/>
      <c r="B113" s="15"/>
      <c r="C113" s="24"/>
      <c r="D113" s="16"/>
    </row>
    <row r="114" ht="15.75" customHeight="1">
      <c r="A114" s="6">
        <v>45776</v>
      </c>
      <c r="B114" s="19" t="s">
        <v>20</v>
      </c>
      <c r="C114" s="22"/>
      <c r="D114" s="18"/>
      <c r="E114" s="10"/>
      <c r="F114" s="10"/>
      <c r="G114" s="10"/>
      <c r="H114" s="10"/>
      <c r="I114" s="10"/>
    </row>
    <row r="115" ht="15.75" customHeight="1">
      <c r="A115" s="11"/>
      <c r="B115" s="12"/>
      <c r="C115" s="23"/>
      <c r="D115" s="13"/>
    </row>
    <row r="116" ht="15.75" customHeight="1">
      <c r="A116" s="11"/>
      <c r="B116" s="12"/>
      <c r="C116" s="23"/>
      <c r="D116" s="13"/>
    </row>
    <row r="117" ht="15.75" customHeight="1">
      <c r="A117" s="14"/>
      <c r="B117" s="15"/>
      <c r="C117" s="24"/>
      <c r="D117" s="16"/>
    </row>
    <row r="118" ht="15.75" customHeight="1">
      <c r="A118" s="6">
        <v>45777</v>
      </c>
      <c r="B118" s="19" t="s">
        <v>20</v>
      </c>
      <c r="C118" s="22"/>
      <c r="D118" s="18"/>
      <c r="E118" s="10"/>
      <c r="F118" s="10"/>
      <c r="G118" s="10"/>
      <c r="H118" s="10"/>
      <c r="I118" s="10"/>
    </row>
    <row r="119" ht="15.75" customHeight="1">
      <c r="A119" s="11"/>
      <c r="B119" s="12"/>
      <c r="C119" s="23"/>
      <c r="D119" s="13"/>
    </row>
    <row r="120" ht="15.75" customHeight="1">
      <c r="A120" s="11"/>
      <c r="B120" s="12"/>
      <c r="C120" s="23"/>
      <c r="D120" s="13"/>
    </row>
    <row r="121" ht="15.75" customHeight="1">
      <c r="A121" s="14"/>
      <c r="B121" s="15"/>
      <c r="C121" s="24"/>
      <c r="D121" s="16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0">
    <mergeCell ref="H14:H17"/>
    <mergeCell ref="I14:I17"/>
    <mergeCell ref="A14:A17"/>
    <mergeCell ref="B14:B17"/>
    <mergeCell ref="C14:C17"/>
    <mergeCell ref="D14:D17"/>
    <mergeCell ref="E14:E17"/>
    <mergeCell ref="F14:F17"/>
    <mergeCell ref="G14:G17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22:H25"/>
    <mergeCell ref="I22:I25"/>
    <mergeCell ref="A22:A25"/>
    <mergeCell ref="B22:B25"/>
    <mergeCell ref="C22:C25"/>
    <mergeCell ref="D22:D25"/>
    <mergeCell ref="E22:E25"/>
    <mergeCell ref="F22:F25"/>
    <mergeCell ref="G22:G25"/>
    <mergeCell ref="H26:H29"/>
    <mergeCell ref="I26:I29"/>
    <mergeCell ref="A26:A29"/>
    <mergeCell ref="B26:B29"/>
    <mergeCell ref="C26:C29"/>
    <mergeCell ref="D26:D29"/>
    <mergeCell ref="E26:E29"/>
    <mergeCell ref="F26:F29"/>
    <mergeCell ref="G26:G29"/>
    <mergeCell ref="H30:H33"/>
    <mergeCell ref="I30:I33"/>
    <mergeCell ref="A30:A33"/>
    <mergeCell ref="B30:B33"/>
    <mergeCell ref="C30:C33"/>
    <mergeCell ref="D30:D33"/>
    <mergeCell ref="E30:E33"/>
    <mergeCell ref="F30:F33"/>
    <mergeCell ref="G30:G33"/>
    <mergeCell ref="H34:H37"/>
    <mergeCell ref="I34:I37"/>
    <mergeCell ref="A34:A37"/>
    <mergeCell ref="B34:B37"/>
    <mergeCell ref="C34:C37"/>
    <mergeCell ref="D34:D37"/>
    <mergeCell ref="E34:E37"/>
    <mergeCell ref="F34:F37"/>
    <mergeCell ref="G34:G37"/>
    <mergeCell ref="H38:H41"/>
    <mergeCell ref="I38:I41"/>
    <mergeCell ref="A38:A41"/>
    <mergeCell ref="B38:B41"/>
    <mergeCell ref="C38:C41"/>
    <mergeCell ref="D38:D41"/>
    <mergeCell ref="E38:E41"/>
    <mergeCell ref="F38:F41"/>
    <mergeCell ref="G38:G41"/>
    <mergeCell ref="H42:H45"/>
    <mergeCell ref="I42:I45"/>
    <mergeCell ref="A42:A45"/>
    <mergeCell ref="B42:B45"/>
    <mergeCell ref="C42:C45"/>
    <mergeCell ref="D42:D45"/>
    <mergeCell ref="E42:E45"/>
    <mergeCell ref="F42:F45"/>
    <mergeCell ref="G42:G45"/>
    <mergeCell ref="H46:H49"/>
    <mergeCell ref="I46:I49"/>
    <mergeCell ref="A46:A49"/>
    <mergeCell ref="B46:B49"/>
    <mergeCell ref="C46:C49"/>
    <mergeCell ref="D46:D49"/>
    <mergeCell ref="E46:E49"/>
    <mergeCell ref="F46:F49"/>
    <mergeCell ref="G46:G49"/>
    <mergeCell ref="H50:H53"/>
    <mergeCell ref="I50:I53"/>
    <mergeCell ref="A50:A53"/>
    <mergeCell ref="B50:B53"/>
    <mergeCell ref="C50:C53"/>
    <mergeCell ref="D50:D53"/>
    <mergeCell ref="E50:E53"/>
    <mergeCell ref="F50:F53"/>
    <mergeCell ref="G50:G53"/>
    <mergeCell ref="H54:H57"/>
    <mergeCell ref="I54:I57"/>
    <mergeCell ref="A54:A57"/>
    <mergeCell ref="B54:B57"/>
    <mergeCell ref="C54:C57"/>
    <mergeCell ref="D54:D57"/>
    <mergeCell ref="E54:E57"/>
    <mergeCell ref="F54:F57"/>
    <mergeCell ref="G54:G57"/>
    <mergeCell ref="H58:H61"/>
    <mergeCell ref="I58:I61"/>
    <mergeCell ref="A58:A61"/>
    <mergeCell ref="B58:B61"/>
    <mergeCell ref="C58:C61"/>
    <mergeCell ref="D58:D61"/>
    <mergeCell ref="E58:E61"/>
    <mergeCell ref="F58:F61"/>
    <mergeCell ref="G58:G61"/>
    <mergeCell ref="H62:H65"/>
    <mergeCell ref="I62:I65"/>
    <mergeCell ref="A62:A65"/>
    <mergeCell ref="B62:B65"/>
    <mergeCell ref="C62:C65"/>
    <mergeCell ref="D62:D65"/>
    <mergeCell ref="E62:E65"/>
    <mergeCell ref="F62:F65"/>
    <mergeCell ref="G62:G65"/>
    <mergeCell ref="H66:H69"/>
    <mergeCell ref="I66:I69"/>
    <mergeCell ref="A66:A69"/>
    <mergeCell ref="B66:B69"/>
    <mergeCell ref="C66:C69"/>
    <mergeCell ref="D66:D69"/>
    <mergeCell ref="E66:E69"/>
    <mergeCell ref="F66:F69"/>
    <mergeCell ref="G66:G69"/>
    <mergeCell ref="H98:H101"/>
    <mergeCell ref="I98:I101"/>
    <mergeCell ref="A98:A101"/>
    <mergeCell ref="B98:B101"/>
    <mergeCell ref="C98:C101"/>
    <mergeCell ref="D98:D101"/>
    <mergeCell ref="E98:E101"/>
    <mergeCell ref="F98:F101"/>
    <mergeCell ref="G98:G101"/>
    <mergeCell ref="H102:H105"/>
    <mergeCell ref="I102:I105"/>
    <mergeCell ref="A102:A105"/>
    <mergeCell ref="B102:B105"/>
    <mergeCell ref="C102:C105"/>
    <mergeCell ref="D102:D105"/>
    <mergeCell ref="E102:E105"/>
    <mergeCell ref="F102:F105"/>
    <mergeCell ref="G102:G105"/>
    <mergeCell ref="H106:H109"/>
    <mergeCell ref="I106:I109"/>
    <mergeCell ref="A106:A109"/>
    <mergeCell ref="B106:B109"/>
    <mergeCell ref="C106:C109"/>
    <mergeCell ref="D106:D109"/>
    <mergeCell ref="E106:E109"/>
    <mergeCell ref="F106:F109"/>
    <mergeCell ref="G106:G109"/>
    <mergeCell ref="H110:H113"/>
    <mergeCell ref="I110:I113"/>
    <mergeCell ref="A110:A113"/>
    <mergeCell ref="B110:B113"/>
    <mergeCell ref="C110:C113"/>
    <mergeCell ref="D110:D113"/>
    <mergeCell ref="E110:E113"/>
    <mergeCell ref="F110:F113"/>
    <mergeCell ref="G110:G113"/>
    <mergeCell ref="H114:H117"/>
    <mergeCell ref="I114:I117"/>
    <mergeCell ref="A114:A117"/>
    <mergeCell ref="B114:B117"/>
    <mergeCell ref="C114:C117"/>
    <mergeCell ref="D114:D117"/>
    <mergeCell ref="E114:E117"/>
    <mergeCell ref="F114:F117"/>
    <mergeCell ref="G114:G117"/>
    <mergeCell ref="H2:H5"/>
    <mergeCell ref="I2:I5"/>
    <mergeCell ref="A2:A5"/>
    <mergeCell ref="B2:B5"/>
    <mergeCell ref="C2:C5"/>
    <mergeCell ref="D2:D5"/>
    <mergeCell ref="E2:E5"/>
    <mergeCell ref="F2:F5"/>
    <mergeCell ref="G2:G5"/>
    <mergeCell ref="H6:H9"/>
    <mergeCell ref="I6:I9"/>
    <mergeCell ref="A6:A9"/>
    <mergeCell ref="B6:B9"/>
    <mergeCell ref="C6:C9"/>
    <mergeCell ref="D6:D9"/>
    <mergeCell ref="E6:E9"/>
    <mergeCell ref="F6:F9"/>
    <mergeCell ref="G6:G9"/>
    <mergeCell ref="H10:H13"/>
    <mergeCell ref="I10:I13"/>
    <mergeCell ref="A10:A13"/>
    <mergeCell ref="B10:B13"/>
    <mergeCell ref="C10:C13"/>
    <mergeCell ref="D10:D13"/>
    <mergeCell ref="E10:E13"/>
    <mergeCell ref="F10:F13"/>
    <mergeCell ref="G10:G13"/>
    <mergeCell ref="H118:H121"/>
    <mergeCell ref="I118:I121"/>
    <mergeCell ref="A118:A121"/>
    <mergeCell ref="B118:B121"/>
    <mergeCell ref="C118:C121"/>
    <mergeCell ref="D118:D121"/>
    <mergeCell ref="E118:E121"/>
    <mergeCell ref="F118:F121"/>
    <mergeCell ref="G118:G121"/>
    <mergeCell ref="H70:H73"/>
    <mergeCell ref="I70:I73"/>
    <mergeCell ref="A70:A73"/>
    <mergeCell ref="B70:B73"/>
    <mergeCell ref="C70:C73"/>
    <mergeCell ref="D70:D73"/>
    <mergeCell ref="E70:E73"/>
    <mergeCell ref="F70:F73"/>
    <mergeCell ref="G70:G73"/>
    <mergeCell ref="H74:H77"/>
    <mergeCell ref="I74:I77"/>
    <mergeCell ref="A74:A77"/>
    <mergeCell ref="B74:B77"/>
    <mergeCell ref="C74:C77"/>
    <mergeCell ref="D74:D77"/>
    <mergeCell ref="E74:E77"/>
    <mergeCell ref="F74:F77"/>
    <mergeCell ref="G74:G77"/>
    <mergeCell ref="H78:H81"/>
    <mergeCell ref="I78:I81"/>
    <mergeCell ref="A78:A81"/>
    <mergeCell ref="B78:B81"/>
    <mergeCell ref="C78:C81"/>
    <mergeCell ref="D78:D81"/>
    <mergeCell ref="E78:E81"/>
    <mergeCell ref="F78:F81"/>
    <mergeCell ref="G78:G81"/>
    <mergeCell ref="H82:H85"/>
    <mergeCell ref="I82:I85"/>
    <mergeCell ref="A82:A85"/>
    <mergeCell ref="B82:B85"/>
    <mergeCell ref="C82:C85"/>
    <mergeCell ref="D82:D85"/>
    <mergeCell ref="E82:E85"/>
    <mergeCell ref="F82:F85"/>
    <mergeCell ref="G82:G85"/>
    <mergeCell ref="H86:H89"/>
    <mergeCell ref="I86:I89"/>
    <mergeCell ref="A86:A89"/>
    <mergeCell ref="B86:B89"/>
    <mergeCell ref="C86:C89"/>
    <mergeCell ref="D86:D89"/>
    <mergeCell ref="E86:E89"/>
    <mergeCell ref="F86:F89"/>
    <mergeCell ref="G86:G89"/>
    <mergeCell ref="H90:H93"/>
    <mergeCell ref="I90:I93"/>
    <mergeCell ref="A90:A93"/>
    <mergeCell ref="B90:B93"/>
    <mergeCell ref="C90:C93"/>
    <mergeCell ref="D90:D93"/>
    <mergeCell ref="E90:E93"/>
    <mergeCell ref="F90:F93"/>
    <mergeCell ref="G90:G93"/>
    <mergeCell ref="H94:H97"/>
    <mergeCell ref="I94:I97"/>
    <mergeCell ref="A94:A97"/>
    <mergeCell ref="B94:B97"/>
    <mergeCell ref="C94:C97"/>
    <mergeCell ref="D94:D97"/>
    <mergeCell ref="E94:E97"/>
    <mergeCell ref="F94:F97"/>
    <mergeCell ref="G94:G9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A400EF-00A9-49B3-BBC1-00F200180055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45748</v>
      </c>
      <c r="B2" s="33"/>
      <c r="C2" s="28"/>
      <c r="D2" s="9"/>
      <c r="E2" s="10"/>
      <c r="F2" s="10"/>
      <c r="G2" s="10"/>
      <c r="H2" s="10"/>
      <c r="I2" s="10"/>
    </row>
    <row r="3" ht="15.75" customHeight="1">
      <c r="A3" s="11"/>
      <c r="B3" s="12"/>
      <c r="C3" s="23"/>
      <c r="D3" s="13"/>
    </row>
    <row r="4" ht="15.75" customHeight="1">
      <c r="A4" s="11"/>
      <c r="B4" s="12"/>
      <c r="C4" s="23"/>
      <c r="D4" s="13"/>
    </row>
    <row r="5" ht="15.75" customHeight="1">
      <c r="A5" s="14"/>
      <c r="B5" s="15"/>
      <c r="C5" s="24"/>
      <c r="D5" s="16"/>
    </row>
    <row r="6" ht="15.75" customHeight="1">
      <c r="A6" s="6">
        <v>45749</v>
      </c>
      <c r="B6" s="20"/>
      <c r="C6" s="22"/>
      <c r="D6" s="18"/>
      <c r="E6" s="10"/>
      <c r="F6" s="10"/>
      <c r="G6" s="10"/>
      <c r="H6" s="10"/>
      <c r="I6" s="10"/>
    </row>
    <row r="7" ht="15.75" customHeight="1">
      <c r="A7" s="11"/>
      <c r="B7" s="12"/>
      <c r="C7" s="23"/>
      <c r="D7" s="13"/>
    </row>
    <row r="8" ht="15.75" customHeight="1">
      <c r="A8" s="11"/>
      <c r="B8" s="12"/>
      <c r="C8" s="23"/>
      <c r="D8" s="13"/>
    </row>
    <row r="9" ht="15.75" customHeight="1">
      <c r="A9" s="14"/>
      <c r="B9" s="15"/>
      <c r="C9" s="24"/>
      <c r="D9" s="16"/>
    </row>
    <row r="10" ht="15.75" customHeight="1">
      <c r="A10" s="6">
        <v>45750</v>
      </c>
      <c r="B10" s="20"/>
      <c r="C10" s="22"/>
      <c r="D10" s="18"/>
      <c r="E10" s="10"/>
      <c r="F10" s="10"/>
      <c r="G10" s="10"/>
      <c r="H10" s="10"/>
      <c r="I10" s="10"/>
    </row>
    <row r="11" ht="15.75" customHeight="1">
      <c r="A11" s="11"/>
      <c r="B11" s="12"/>
      <c r="C11" s="23"/>
      <c r="D11" s="13"/>
    </row>
    <row r="12" ht="15.75" customHeight="1">
      <c r="A12" s="11"/>
      <c r="B12" s="12"/>
      <c r="C12" s="23"/>
      <c r="D12" s="13"/>
    </row>
    <row r="13" ht="15.75" customHeight="1">
      <c r="A13" s="14"/>
      <c r="B13" s="15"/>
      <c r="C13" s="24"/>
      <c r="D13" s="16"/>
    </row>
    <row r="14" ht="15.75" customHeight="1">
      <c r="A14" s="6">
        <v>45751</v>
      </c>
      <c r="B14" s="20"/>
      <c r="C14" s="22"/>
      <c r="D14" s="18"/>
      <c r="E14" s="10"/>
      <c r="F14" s="10"/>
      <c r="G14" s="10"/>
      <c r="H14" s="10"/>
      <c r="I14" s="10"/>
    </row>
    <row r="15" ht="15.75" customHeight="1">
      <c r="A15" s="11"/>
      <c r="B15" s="12"/>
      <c r="C15" s="23"/>
      <c r="D15" s="13"/>
    </row>
    <row r="16" ht="15.75" customHeight="1">
      <c r="A16" s="11"/>
      <c r="B16" s="12"/>
      <c r="C16" s="23"/>
      <c r="D16" s="13"/>
    </row>
    <row r="17" ht="15.75" customHeight="1">
      <c r="A17" s="14"/>
      <c r="B17" s="15"/>
      <c r="C17" s="24"/>
      <c r="D17" s="16"/>
    </row>
    <row r="18" ht="15.75" customHeight="1">
      <c r="A18" s="6">
        <v>45752</v>
      </c>
      <c r="B18" s="20"/>
      <c r="C18" s="20"/>
      <c r="D18" s="18"/>
      <c r="E18" s="10"/>
      <c r="F18" s="10"/>
      <c r="G18" s="10"/>
      <c r="H18" s="10"/>
      <c r="I18" s="10"/>
    </row>
    <row r="19" ht="15.75" customHeight="1">
      <c r="A19" s="11"/>
      <c r="B19" s="12"/>
      <c r="C19" s="12"/>
      <c r="D19" s="13"/>
    </row>
    <row r="20" ht="15.75" customHeight="1">
      <c r="A20" s="11"/>
      <c r="B20" s="12"/>
      <c r="C20" s="12"/>
      <c r="D20" s="13"/>
    </row>
    <row r="21" ht="15.75" customHeight="1">
      <c r="A21" s="14"/>
      <c r="B21" s="15"/>
      <c r="C21" s="15"/>
      <c r="D21" s="16"/>
    </row>
    <row r="22" ht="15.75" customHeight="1">
      <c r="A22" s="30">
        <v>45753</v>
      </c>
      <c r="B22" s="20"/>
      <c r="C22" s="20"/>
      <c r="D22" s="18"/>
      <c r="E22" s="10"/>
      <c r="F22" s="10"/>
      <c r="G22" s="10"/>
      <c r="H22" s="10"/>
      <c r="I22" s="10"/>
    </row>
    <row r="23" ht="15.75" customHeight="1">
      <c r="A23" s="31"/>
      <c r="B23" s="12"/>
      <c r="C23" s="12"/>
      <c r="D23" s="13"/>
    </row>
    <row r="24" ht="15.75" customHeight="1">
      <c r="A24" s="31"/>
      <c r="B24" s="12"/>
      <c r="C24" s="12"/>
      <c r="D24" s="13"/>
    </row>
    <row r="25" ht="15.75" customHeight="1">
      <c r="A25" s="32"/>
      <c r="B25" s="15"/>
      <c r="C25" s="15"/>
      <c r="D25" s="16"/>
    </row>
    <row r="26" ht="15.75" customHeight="1">
      <c r="A26" s="30">
        <v>45754</v>
      </c>
      <c r="B26" s="20"/>
      <c r="C26" s="20"/>
      <c r="D26" s="18"/>
      <c r="E26" s="10"/>
      <c r="F26" s="10"/>
      <c r="G26" s="10"/>
      <c r="H26" s="10"/>
      <c r="I26" s="10"/>
    </row>
    <row r="27" ht="15.75" customHeight="1">
      <c r="A27" s="31"/>
      <c r="B27" s="12"/>
      <c r="C27" s="12"/>
      <c r="D27" s="13"/>
    </row>
    <row r="28" ht="15.75" customHeight="1">
      <c r="A28" s="31"/>
      <c r="B28" s="12"/>
      <c r="C28" s="12"/>
      <c r="D28" s="13"/>
    </row>
    <row r="29" ht="15.75" customHeight="1">
      <c r="A29" s="32"/>
      <c r="B29" s="15"/>
      <c r="C29" s="15"/>
      <c r="D29" s="16"/>
    </row>
    <row r="30" ht="15.75" customHeight="1">
      <c r="A30" s="30">
        <v>45755</v>
      </c>
      <c r="B30" s="20"/>
      <c r="C30" s="20"/>
      <c r="D30" s="18"/>
      <c r="E30" s="10"/>
      <c r="F30" s="10"/>
      <c r="G30" s="10"/>
      <c r="H30" s="10"/>
      <c r="I30" s="10"/>
    </row>
    <row r="31" ht="15.75" customHeight="1">
      <c r="A31" s="31"/>
      <c r="B31" s="12"/>
      <c r="C31" s="12"/>
      <c r="D31" s="13"/>
    </row>
    <row r="32" ht="15.75" customHeight="1">
      <c r="A32" s="31"/>
      <c r="B32" s="12"/>
      <c r="C32" s="12"/>
      <c r="D32" s="13"/>
    </row>
    <row r="33" ht="15.75" customHeight="1">
      <c r="A33" s="32"/>
      <c r="B33" s="15"/>
      <c r="C33" s="15"/>
      <c r="D33" s="16"/>
    </row>
    <row r="34" ht="15.75" customHeight="1">
      <c r="A34" s="30">
        <v>45756</v>
      </c>
      <c r="B34" s="20"/>
      <c r="C34" s="20"/>
      <c r="D34" s="18"/>
      <c r="E34" s="10"/>
      <c r="F34" s="10"/>
      <c r="G34" s="10"/>
      <c r="H34" s="10"/>
      <c r="I34" s="10"/>
    </row>
    <row r="35" ht="15.75" customHeight="1">
      <c r="A35" s="31"/>
      <c r="B35" s="12"/>
      <c r="C35" s="12"/>
      <c r="D35" s="13"/>
    </row>
    <row r="36" ht="15.75" customHeight="1">
      <c r="A36" s="31"/>
      <c r="B36" s="12"/>
      <c r="C36" s="12"/>
      <c r="D36" s="13"/>
    </row>
    <row r="37" ht="15.75" customHeight="1">
      <c r="A37" s="32"/>
      <c r="B37" s="15"/>
      <c r="C37" s="15"/>
      <c r="D37" s="16"/>
    </row>
    <row r="38" ht="15.75" customHeight="1">
      <c r="A38" s="30">
        <v>45757</v>
      </c>
      <c r="B38" s="20"/>
      <c r="C38" s="20"/>
      <c r="D38" s="18"/>
      <c r="E38" s="10"/>
      <c r="F38" s="10"/>
      <c r="G38" s="10"/>
      <c r="H38" s="10"/>
      <c r="I38" s="10"/>
    </row>
    <row r="39" ht="15.75" customHeight="1">
      <c r="A39" s="31"/>
      <c r="B39" s="12"/>
      <c r="C39" s="12"/>
      <c r="D39" s="13"/>
    </row>
    <row r="40" ht="15.75" customHeight="1">
      <c r="A40" s="31"/>
      <c r="B40" s="12"/>
      <c r="C40" s="12"/>
      <c r="D40" s="13"/>
    </row>
    <row r="41" ht="15.75" customHeight="1">
      <c r="A41" s="32"/>
      <c r="B41" s="15"/>
      <c r="C41" s="15"/>
      <c r="D41" s="16"/>
    </row>
    <row r="42" ht="15.75" customHeight="1">
      <c r="A42" s="6">
        <v>45758</v>
      </c>
      <c r="B42" s="20"/>
      <c r="C42" s="20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12"/>
      <c r="D43" s="13"/>
    </row>
    <row r="44" ht="15.75" customHeight="1">
      <c r="A44" s="11"/>
      <c r="B44" s="12"/>
      <c r="C44" s="12"/>
      <c r="D44" s="13"/>
    </row>
    <row r="45" ht="15.75" customHeight="1">
      <c r="A45" s="14"/>
      <c r="B45" s="15"/>
      <c r="C45" s="15"/>
      <c r="D45" s="16"/>
    </row>
    <row r="46" ht="15.75" customHeight="1">
      <c r="A46" s="6">
        <v>45759</v>
      </c>
      <c r="B46" s="20"/>
      <c r="C46" s="20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30">
        <v>45760</v>
      </c>
      <c r="B50" s="20"/>
      <c r="C50" s="20"/>
      <c r="D50" s="18"/>
      <c r="E50" s="10"/>
      <c r="F50" s="10"/>
      <c r="G50" s="10"/>
      <c r="H50" s="10"/>
      <c r="I50" s="10"/>
    </row>
    <row r="51" ht="15.75" customHeight="1">
      <c r="A51" s="31"/>
      <c r="B51" s="12"/>
      <c r="C51" s="12"/>
      <c r="D51" s="13"/>
    </row>
    <row r="52" ht="15.75" customHeight="1">
      <c r="A52" s="31"/>
      <c r="B52" s="12"/>
      <c r="C52" s="12"/>
      <c r="D52" s="13"/>
    </row>
    <row r="53" ht="15.75" customHeight="1">
      <c r="A53" s="32"/>
      <c r="B53" s="15"/>
      <c r="C53" s="15"/>
      <c r="D53" s="16"/>
    </row>
    <row r="54" ht="15.75" customHeight="1">
      <c r="A54" s="30">
        <v>45761</v>
      </c>
      <c r="B54" s="34" t="s">
        <v>21</v>
      </c>
      <c r="C54" s="20"/>
      <c r="D54" s="18"/>
      <c r="E54" s="10"/>
      <c r="F54" s="10"/>
      <c r="G54" s="10"/>
      <c r="H54" s="10"/>
      <c r="I54" s="10"/>
    </row>
    <row r="55" ht="15.75" customHeight="1">
      <c r="A55" s="31"/>
      <c r="B55" s="23"/>
      <c r="C55" s="12"/>
      <c r="D55" s="13"/>
    </row>
    <row r="56" ht="15.75" customHeight="1">
      <c r="A56" s="31"/>
      <c r="B56" s="23"/>
      <c r="C56" s="12"/>
      <c r="D56" s="13"/>
    </row>
    <row r="57" ht="15.75" customHeight="1">
      <c r="A57" s="32"/>
      <c r="B57" s="24"/>
      <c r="C57" s="15"/>
      <c r="D57" s="16"/>
    </row>
    <row r="58" ht="15.75" customHeight="1">
      <c r="A58" s="30">
        <v>45762</v>
      </c>
      <c r="B58" s="34" t="s">
        <v>21</v>
      </c>
      <c r="C58" s="20"/>
      <c r="D58" s="18"/>
      <c r="E58" s="10"/>
      <c r="F58" s="10"/>
      <c r="G58" s="10"/>
      <c r="H58" s="10"/>
      <c r="I58" s="10"/>
    </row>
    <row r="59" ht="15.75" customHeight="1">
      <c r="A59" s="31"/>
      <c r="B59" s="23"/>
      <c r="C59" s="12"/>
      <c r="D59" s="13"/>
    </row>
    <row r="60" ht="15.75" customHeight="1">
      <c r="A60" s="31"/>
      <c r="B60" s="23"/>
      <c r="C60" s="12"/>
      <c r="D60" s="13"/>
    </row>
    <row r="61" ht="15.75" customHeight="1">
      <c r="A61" s="32"/>
      <c r="B61" s="24"/>
      <c r="C61" s="15"/>
      <c r="D61" s="16"/>
    </row>
    <row r="62" ht="15.75" customHeight="1">
      <c r="A62" s="30">
        <v>45763</v>
      </c>
      <c r="B62" s="34" t="s">
        <v>21</v>
      </c>
      <c r="C62" s="20"/>
      <c r="D62" s="18"/>
      <c r="E62" s="10"/>
      <c r="F62" s="10"/>
      <c r="G62" s="10"/>
      <c r="H62" s="10"/>
      <c r="I62" s="10"/>
    </row>
    <row r="63" ht="15.75" customHeight="1">
      <c r="A63" s="31"/>
      <c r="B63" s="23"/>
      <c r="C63" s="12"/>
      <c r="D63" s="13"/>
    </row>
    <row r="64" ht="15.75" customHeight="1">
      <c r="A64" s="31"/>
      <c r="B64" s="23"/>
      <c r="C64" s="12"/>
      <c r="D64" s="13"/>
    </row>
    <row r="65" ht="15.75" customHeight="1">
      <c r="A65" s="32"/>
      <c r="B65" s="24"/>
      <c r="C65" s="15"/>
      <c r="D65" s="16"/>
    </row>
    <row r="66" ht="15.75" customHeight="1">
      <c r="A66" s="6">
        <v>45764</v>
      </c>
      <c r="B66" s="20"/>
      <c r="C66" s="20"/>
      <c r="D66" s="18"/>
      <c r="E66" s="10"/>
      <c r="F66" s="10"/>
      <c r="G66" s="10"/>
      <c r="H66" s="10"/>
      <c r="I66" s="10"/>
    </row>
    <row r="67" ht="15.75" customHeight="1">
      <c r="A67" s="11"/>
      <c r="B67" s="12"/>
      <c r="C67" s="12"/>
      <c r="D67" s="13"/>
    </row>
    <row r="68" ht="15.75" customHeight="1">
      <c r="A68" s="11"/>
      <c r="B68" s="12"/>
      <c r="C68" s="12"/>
      <c r="D68" s="13"/>
    </row>
    <row r="69" ht="15.75" customHeight="1">
      <c r="A69" s="14"/>
      <c r="B69" s="15"/>
      <c r="C69" s="15"/>
      <c r="D69" s="16"/>
    </row>
    <row r="70" ht="15.75" customHeight="1">
      <c r="A70" s="6">
        <v>45765</v>
      </c>
      <c r="B70" s="20"/>
      <c r="C70" s="20"/>
      <c r="D70" s="18"/>
      <c r="E70" s="10"/>
      <c r="F70" s="10"/>
      <c r="G70" s="10"/>
      <c r="H70" s="10"/>
      <c r="I70" s="10"/>
    </row>
    <row r="71" ht="15.75" customHeight="1">
      <c r="A71" s="11"/>
      <c r="B71" s="12"/>
      <c r="C71" s="12"/>
      <c r="D71" s="13"/>
    </row>
    <row r="72" ht="15.75" customHeight="1">
      <c r="A72" s="11"/>
      <c r="B72" s="12"/>
      <c r="C72" s="12"/>
      <c r="D72" s="13"/>
    </row>
    <row r="73" ht="15.75" customHeight="1">
      <c r="A73" s="14"/>
      <c r="B73" s="15"/>
      <c r="C73" s="15"/>
      <c r="D73" s="16"/>
    </row>
    <row r="74" ht="15.75" customHeight="1">
      <c r="A74" s="6">
        <v>45766</v>
      </c>
      <c r="B74" s="20"/>
      <c r="C74" s="20"/>
      <c r="D74" s="18"/>
      <c r="E74" s="10"/>
      <c r="F74" s="10"/>
      <c r="G74" s="10"/>
      <c r="H74" s="10"/>
      <c r="I74" s="10"/>
    </row>
    <row r="75" ht="15.75" customHeight="1">
      <c r="A75" s="11"/>
      <c r="B75" s="12"/>
      <c r="C75" s="12"/>
      <c r="D75" s="13"/>
    </row>
    <row r="76" ht="15.75" customHeight="1">
      <c r="A76" s="11"/>
      <c r="B76" s="12"/>
      <c r="C76" s="12"/>
      <c r="D76" s="13"/>
    </row>
    <row r="77" ht="15.75" customHeight="1">
      <c r="A77" s="14"/>
      <c r="B77" s="15"/>
      <c r="C77" s="15"/>
      <c r="D77" s="16"/>
    </row>
    <row r="78" ht="15.75" customHeight="1">
      <c r="A78" s="6">
        <v>45767</v>
      </c>
      <c r="B78" s="20"/>
      <c r="C78" s="20"/>
      <c r="D78" s="18"/>
      <c r="E78" s="10"/>
      <c r="F78" s="10"/>
      <c r="G78" s="10"/>
      <c r="H78" s="10"/>
      <c r="I78" s="10"/>
    </row>
    <row r="79" ht="15.75" customHeight="1">
      <c r="A79" s="11"/>
      <c r="B79" s="12"/>
      <c r="C79" s="12"/>
      <c r="D79" s="13"/>
    </row>
    <row r="80" ht="15.75" customHeight="1">
      <c r="A80" s="11"/>
      <c r="B80" s="12"/>
      <c r="C80" s="12"/>
      <c r="D80" s="13"/>
    </row>
    <row r="81" ht="15.75" customHeight="1">
      <c r="A81" s="14"/>
      <c r="B81" s="15"/>
      <c r="C81" s="15"/>
      <c r="D81" s="16"/>
    </row>
    <row r="82" ht="15.75" customHeight="1">
      <c r="A82" s="6">
        <v>45768</v>
      </c>
      <c r="B82" s="20"/>
      <c r="C82" s="20"/>
      <c r="D82" s="18"/>
      <c r="E82" s="10"/>
      <c r="F82" s="10"/>
      <c r="G82" s="10"/>
      <c r="H82" s="10"/>
      <c r="I82" s="10"/>
    </row>
    <row r="83" ht="15.75" customHeight="1">
      <c r="A83" s="11"/>
      <c r="B83" s="12"/>
      <c r="C83" s="12"/>
      <c r="D83" s="13"/>
    </row>
    <row r="84" ht="15.75" customHeight="1">
      <c r="A84" s="11"/>
      <c r="B84" s="12"/>
      <c r="C84" s="12"/>
      <c r="D84" s="13"/>
    </row>
    <row r="85" ht="15.75" customHeight="1">
      <c r="A85" s="14"/>
      <c r="B85" s="15"/>
      <c r="C85" s="15"/>
      <c r="D85" s="16"/>
    </row>
    <row r="86" ht="15.75" customHeight="1">
      <c r="A86" s="6">
        <v>45769</v>
      </c>
      <c r="B86" s="20"/>
      <c r="C86" s="20"/>
      <c r="D86" s="18"/>
      <c r="E86" s="10"/>
      <c r="F86" s="10"/>
      <c r="G86" s="10"/>
      <c r="H86" s="10"/>
      <c r="I86" s="10"/>
    </row>
    <row r="87" ht="15.75" customHeight="1">
      <c r="A87" s="11"/>
      <c r="B87" s="12"/>
      <c r="C87" s="12"/>
      <c r="D87" s="13"/>
    </row>
    <row r="88" ht="15.75" customHeight="1">
      <c r="A88" s="11"/>
      <c r="B88" s="12"/>
      <c r="C88" s="12"/>
      <c r="D88" s="13"/>
    </row>
    <row r="89" ht="15.75" customHeight="1">
      <c r="A89" s="14"/>
      <c r="B89" s="15"/>
      <c r="C89" s="15"/>
      <c r="D89" s="16"/>
      <c r="K89" s="25" t="s">
        <v>10</v>
      </c>
      <c r="L89" s="25">
        <v>7800</v>
      </c>
    </row>
    <row r="90" ht="15.75" customHeight="1">
      <c r="A90" s="6">
        <v>45770</v>
      </c>
      <c r="B90" s="20"/>
      <c r="C90" s="20"/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11"/>
      <c r="B91" s="12"/>
      <c r="C91" s="12"/>
      <c r="D91" s="13"/>
      <c r="L91" s="25">
        <v>14400</v>
      </c>
    </row>
    <row r="92" ht="15.75" customHeight="1">
      <c r="A92" s="11"/>
      <c r="B92" s="12"/>
      <c r="C92" s="12"/>
      <c r="D92" s="13"/>
    </row>
    <row r="93" ht="15.75" customHeight="1">
      <c r="A93" s="14"/>
      <c r="B93" s="15"/>
      <c r="C93" s="15"/>
      <c r="D93" s="16"/>
    </row>
    <row r="94" ht="15.75" customHeight="1">
      <c r="A94" s="6">
        <v>45771</v>
      </c>
      <c r="B94" s="20"/>
      <c r="C94" s="20"/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12"/>
      <c r="D95" s="13"/>
      <c r="L95" s="25">
        <v>520</v>
      </c>
    </row>
    <row r="96" ht="15.75" customHeight="1">
      <c r="A96" s="11"/>
      <c r="B96" s="12"/>
      <c r="C96" s="12"/>
      <c r="D96" s="13"/>
    </row>
    <row r="97" ht="15.75" customHeight="1">
      <c r="A97" s="14"/>
      <c r="B97" s="15"/>
      <c r="C97" s="15"/>
      <c r="D97" s="16"/>
    </row>
    <row r="98" ht="15.75" customHeight="1">
      <c r="A98" s="6">
        <v>45772</v>
      </c>
      <c r="B98" s="20"/>
      <c r="C98" s="20"/>
      <c r="D98" s="18"/>
      <c r="E98" s="10"/>
      <c r="F98" s="10"/>
      <c r="G98" s="10"/>
      <c r="H98" s="10"/>
      <c r="I98" s="10"/>
    </row>
    <row r="99" ht="15.75" customHeight="1">
      <c r="A99" s="11"/>
      <c r="B99" s="12"/>
      <c r="C99" s="12"/>
      <c r="D99" s="13"/>
    </row>
    <row r="100" ht="15.75" customHeight="1">
      <c r="A100" s="11"/>
      <c r="B100" s="12"/>
      <c r="C100" s="12"/>
      <c r="D100" s="13"/>
    </row>
    <row r="101" ht="15.75" customHeight="1">
      <c r="A101" s="14"/>
      <c r="B101" s="15"/>
      <c r="C101" s="15"/>
      <c r="D101" s="16"/>
    </row>
    <row r="102" ht="15.75" customHeight="1">
      <c r="A102" s="6">
        <v>45773</v>
      </c>
      <c r="B102" s="20"/>
      <c r="C102" s="20"/>
      <c r="D102" s="18"/>
      <c r="E102" s="10"/>
      <c r="F102" s="10"/>
      <c r="G102" s="10"/>
      <c r="H102" s="10"/>
      <c r="I102" s="10"/>
    </row>
    <row r="103" ht="15.75" customHeight="1">
      <c r="A103" s="11"/>
      <c r="B103" s="12"/>
      <c r="C103" s="12"/>
      <c r="D103" s="13"/>
    </row>
    <row r="104" ht="15.75" customHeight="1">
      <c r="A104" s="11"/>
      <c r="B104" s="12"/>
      <c r="C104" s="12"/>
      <c r="D104" s="13"/>
    </row>
    <row r="105" ht="15.75" customHeight="1">
      <c r="A105" s="14"/>
      <c r="B105" s="15"/>
      <c r="C105" s="15"/>
      <c r="D105" s="16"/>
    </row>
    <row r="106" ht="15.75" customHeight="1">
      <c r="A106" s="6">
        <v>45774</v>
      </c>
      <c r="B106" s="20"/>
      <c r="C106" s="20"/>
      <c r="D106" s="18"/>
      <c r="E106" s="10"/>
      <c r="F106" s="10"/>
      <c r="G106" s="10"/>
      <c r="H106" s="10"/>
      <c r="I106" s="10"/>
    </row>
    <row r="107" ht="15.75" customHeight="1">
      <c r="A107" s="11"/>
      <c r="B107" s="12"/>
      <c r="C107" s="12"/>
      <c r="D107" s="13"/>
    </row>
    <row r="108" ht="15.75" customHeight="1">
      <c r="A108" s="11"/>
      <c r="B108" s="12"/>
      <c r="C108" s="12"/>
      <c r="D108" s="13"/>
    </row>
    <row r="109" ht="15.75" customHeight="1">
      <c r="A109" s="14"/>
      <c r="B109" s="15"/>
      <c r="C109" s="15"/>
      <c r="D109" s="16"/>
    </row>
    <row r="110" ht="15.75" customHeight="1">
      <c r="A110" s="6">
        <v>45775</v>
      </c>
      <c r="B110" s="20"/>
      <c r="C110" s="20"/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12"/>
      <c r="D111" s="13"/>
    </row>
    <row r="112" ht="15.75" customHeight="1">
      <c r="A112" s="11"/>
      <c r="B112" s="12"/>
      <c r="C112" s="12"/>
      <c r="D112" s="13"/>
    </row>
    <row r="113" ht="15.75" customHeight="1">
      <c r="A113" s="14"/>
      <c r="B113" s="15"/>
      <c r="C113" s="15"/>
      <c r="D113" s="16"/>
    </row>
    <row r="114" ht="15.75" customHeight="1">
      <c r="A114" s="30">
        <v>45776</v>
      </c>
      <c r="B114" s="20"/>
      <c r="C114" s="20"/>
      <c r="D114" s="18"/>
      <c r="E114" s="10"/>
      <c r="F114" s="10"/>
      <c r="G114" s="10"/>
      <c r="H114" s="10"/>
      <c r="I114" s="10"/>
    </row>
    <row r="115" ht="15.75" customHeight="1">
      <c r="A115" s="31"/>
      <c r="B115" s="12"/>
      <c r="C115" s="12"/>
      <c r="D115" s="13"/>
    </row>
    <row r="116" ht="15.75" customHeight="1">
      <c r="A116" s="31"/>
      <c r="B116" s="12"/>
      <c r="C116" s="12"/>
      <c r="D116" s="13"/>
    </row>
    <row r="117" ht="15.75" customHeight="1">
      <c r="A117" s="32"/>
      <c r="B117" s="15"/>
      <c r="C117" s="15"/>
      <c r="D117" s="16"/>
    </row>
    <row r="118" ht="15.75" customHeight="1">
      <c r="A118" s="30">
        <v>45777</v>
      </c>
      <c r="B118" s="20"/>
      <c r="C118" s="20"/>
      <c r="D118" s="18"/>
      <c r="E118" s="10"/>
      <c r="F118" s="10"/>
      <c r="G118" s="10"/>
      <c r="H118" s="10"/>
      <c r="I118" s="10"/>
    </row>
    <row r="119" ht="15.75" customHeight="1">
      <c r="A119" s="31"/>
      <c r="B119" s="12"/>
      <c r="C119" s="12"/>
      <c r="D119" s="13"/>
    </row>
    <row r="120" ht="15.75" customHeight="1">
      <c r="A120" s="31"/>
      <c r="B120" s="12"/>
      <c r="C120" s="12"/>
      <c r="D120" s="13"/>
    </row>
    <row r="121" ht="15.75" customHeight="1">
      <c r="A121" s="32"/>
      <c r="B121" s="15"/>
      <c r="C121" s="15"/>
      <c r="D121" s="16"/>
    </row>
    <row r="122" ht="15.75" customHeight="1">
      <c r="A122" s="35">
        <v>31</v>
      </c>
      <c r="B122" s="20"/>
      <c r="C122" s="20"/>
      <c r="D122" s="18"/>
      <c r="E122" s="10"/>
      <c r="F122" s="10"/>
      <c r="G122" s="10"/>
      <c r="H122" s="10"/>
      <c r="I122" s="10"/>
    </row>
    <row r="123" ht="15.75" customHeight="1">
      <c r="A123" s="31"/>
      <c r="B123" s="12"/>
      <c r="C123" s="12"/>
      <c r="D123" s="13"/>
    </row>
    <row r="124" ht="15.75" customHeight="1">
      <c r="A124" s="31"/>
      <c r="B124" s="12"/>
      <c r="C124" s="12"/>
      <c r="D124" s="13"/>
    </row>
    <row r="125" ht="15.75" customHeight="1">
      <c r="A125" s="32"/>
      <c r="B125" s="15"/>
      <c r="C125" s="15"/>
      <c r="D125" s="16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9">
    <mergeCell ref="H14:H17"/>
    <mergeCell ref="I14:I17"/>
    <mergeCell ref="A14:A17"/>
    <mergeCell ref="B14:B17"/>
    <mergeCell ref="C14:C17"/>
    <mergeCell ref="D14:D17"/>
    <mergeCell ref="E14:E17"/>
    <mergeCell ref="F14:F17"/>
    <mergeCell ref="G14:G17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22:H25"/>
    <mergeCell ref="I22:I25"/>
    <mergeCell ref="A22:A25"/>
    <mergeCell ref="B22:B25"/>
    <mergeCell ref="C22:C25"/>
    <mergeCell ref="D22:D25"/>
    <mergeCell ref="E22:E25"/>
    <mergeCell ref="F22:F25"/>
    <mergeCell ref="G22:G25"/>
    <mergeCell ref="H26:H29"/>
    <mergeCell ref="I26:I29"/>
    <mergeCell ref="A26:A29"/>
    <mergeCell ref="B26:B29"/>
    <mergeCell ref="C26:C29"/>
    <mergeCell ref="D26:D29"/>
    <mergeCell ref="E26:E29"/>
    <mergeCell ref="F26:F29"/>
    <mergeCell ref="G26:G29"/>
    <mergeCell ref="H30:H33"/>
    <mergeCell ref="I30:I33"/>
    <mergeCell ref="A30:A33"/>
    <mergeCell ref="B30:B33"/>
    <mergeCell ref="C30:C33"/>
    <mergeCell ref="D30:D33"/>
    <mergeCell ref="E30:E33"/>
    <mergeCell ref="F30:F33"/>
    <mergeCell ref="G30:G33"/>
    <mergeCell ref="H34:H37"/>
    <mergeCell ref="I34:I37"/>
    <mergeCell ref="A34:A37"/>
    <mergeCell ref="B34:B37"/>
    <mergeCell ref="C34:C37"/>
    <mergeCell ref="D34:D37"/>
    <mergeCell ref="E34:E37"/>
    <mergeCell ref="F34:F37"/>
    <mergeCell ref="G34:G37"/>
    <mergeCell ref="H38:H41"/>
    <mergeCell ref="I38:I41"/>
    <mergeCell ref="A38:A41"/>
    <mergeCell ref="B38:B41"/>
    <mergeCell ref="C38:C41"/>
    <mergeCell ref="D38:D41"/>
    <mergeCell ref="E38:E41"/>
    <mergeCell ref="F38:F41"/>
    <mergeCell ref="G38:G41"/>
    <mergeCell ref="H42:H45"/>
    <mergeCell ref="I42:I45"/>
    <mergeCell ref="A42:A45"/>
    <mergeCell ref="B42:B45"/>
    <mergeCell ref="C42:C45"/>
    <mergeCell ref="D42:D45"/>
    <mergeCell ref="E42:E45"/>
    <mergeCell ref="F42:F45"/>
    <mergeCell ref="G42:G45"/>
    <mergeCell ref="H46:H49"/>
    <mergeCell ref="I46:I49"/>
    <mergeCell ref="A46:A49"/>
    <mergeCell ref="B46:B49"/>
    <mergeCell ref="C46:C49"/>
    <mergeCell ref="D46:D49"/>
    <mergeCell ref="E46:E49"/>
    <mergeCell ref="F46:F49"/>
    <mergeCell ref="G46:G49"/>
    <mergeCell ref="H50:H53"/>
    <mergeCell ref="I50:I53"/>
    <mergeCell ref="A50:A53"/>
    <mergeCell ref="B50:B53"/>
    <mergeCell ref="C50:C53"/>
    <mergeCell ref="D50:D53"/>
    <mergeCell ref="E50:E53"/>
    <mergeCell ref="F50:F53"/>
    <mergeCell ref="G50:G53"/>
    <mergeCell ref="H54:H57"/>
    <mergeCell ref="I54:I57"/>
    <mergeCell ref="A54:A57"/>
    <mergeCell ref="B54:B57"/>
    <mergeCell ref="C54:C57"/>
    <mergeCell ref="D54:D57"/>
    <mergeCell ref="E54:E57"/>
    <mergeCell ref="F54:F57"/>
    <mergeCell ref="G54:G57"/>
    <mergeCell ref="H58:H61"/>
    <mergeCell ref="I58:I61"/>
    <mergeCell ref="A58:A61"/>
    <mergeCell ref="B58:B61"/>
    <mergeCell ref="C58:C61"/>
    <mergeCell ref="D58:D61"/>
    <mergeCell ref="E58:E61"/>
    <mergeCell ref="F58:F61"/>
    <mergeCell ref="G58:G61"/>
    <mergeCell ref="H62:H65"/>
    <mergeCell ref="I62:I65"/>
    <mergeCell ref="A62:A65"/>
    <mergeCell ref="B62:B65"/>
    <mergeCell ref="C62:C65"/>
    <mergeCell ref="D62:D65"/>
    <mergeCell ref="E62:E65"/>
    <mergeCell ref="F62:F65"/>
    <mergeCell ref="G62:G65"/>
    <mergeCell ref="H66:H69"/>
    <mergeCell ref="I66:I69"/>
    <mergeCell ref="A66:A69"/>
    <mergeCell ref="B66:B69"/>
    <mergeCell ref="C66:C69"/>
    <mergeCell ref="D66:D69"/>
    <mergeCell ref="E66:E69"/>
    <mergeCell ref="F66:F69"/>
    <mergeCell ref="G66:G69"/>
    <mergeCell ref="H98:H101"/>
    <mergeCell ref="I98:I101"/>
    <mergeCell ref="A98:A101"/>
    <mergeCell ref="B98:B101"/>
    <mergeCell ref="C98:C101"/>
    <mergeCell ref="D98:D101"/>
    <mergeCell ref="E98:E101"/>
    <mergeCell ref="F98:F101"/>
    <mergeCell ref="G98:G101"/>
    <mergeCell ref="H102:H105"/>
    <mergeCell ref="I102:I105"/>
    <mergeCell ref="A102:A105"/>
    <mergeCell ref="B102:B105"/>
    <mergeCell ref="C102:C105"/>
    <mergeCell ref="D102:D105"/>
    <mergeCell ref="E102:E105"/>
    <mergeCell ref="F102:F105"/>
    <mergeCell ref="G102:G105"/>
    <mergeCell ref="H106:H109"/>
    <mergeCell ref="I106:I109"/>
    <mergeCell ref="A106:A109"/>
    <mergeCell ref="B106:B109"/>
    <mergeCell ref="C106:C109"/>
    <mergeCell ref="D106:D109"/>
    <mergeCell ref="E106:E109"/>
    <mergeCell ref="F106:F109"/>
    <mergeCell ref="G106:G109"/>
    <mergeCell ref="H110:H113"/>
    <mergeCell ref="I110:I113"/>
    <mergeCell ref="A110:A113"/>
    <mergeCell ref="B110:B113"/>
    <mergeCell ref="C110:C113"/>
    <mergeCell ref="D110:D113"/>
    <mergeCell ref="E110:E113"/>
    <mergeCell ref="F110:F113"/>
    <mergeCell ref="G110:G113"/>
    <mergeCell ref="H114:H117"/>
    <mergeCell ref="I114:I117"/>
    <mergeCell ref="A114:A117"/>
    <mergeCell ref="B114:B117"/>
    <mergeCell ref="C114:C117"/>
    <mergeCell ref="D114:D117"/>
    <mergeCell ref="E114:E117"/>
    <mergeCell ref="F114:F117"/>
    <mergeCell ref="G114:G117"/>
    <mergeCell ref="H118:H121"/>
    <mergeCell ref="I118:I121"/>
    <mergeCell ref="A118:A121"/>
    <mergeCell ref="B118:B121"/>
    <mergeCell ref="C118:C121"/>
    <mergeCell ref="D118:D121"/>
    <mergeCell ref="E118:E121"/>
    <mergeCell ref="F118:F121"/>
    <mergeCell ref="G118:G121"/>
    <mergeCell ref="H2:H5"/>
    <mergeCell ref="I2:I5"/>
    <mergeCell ref="A2:A5"/>
    <mergeCell ref="B2:B5"/>
    <mergeCell ref="C2:C5"/>
    <mergeCell ref="D2:D5"/>
    <mergeCell ref="E2:E5"/>
    <mergeCell ref="F2:F5"/>
    <mergeCell ref="G2:G5"/>
    <mergeCell ref="H6:H9"/>
    <mergeCell ref="I6:I9"/>
    <mergeCell ref="A6:A9"/>
    <mergeCell ref="B6:B9"/>
    <mergeCell ref="C6:C9"/>
    <mergeCell ref="D6:D9"/>
    <mergeCell ref="E6:E9"/>
    <mergeCell ref="F6:F9"/>
    <mergeCell ref="G6:G9"/>
    <mergeCell ref="H10:H13"/>
    <mergeCell ref="I10:I13"/>
    <mergeCell ref="A10:A13"/>
    <mergeCell ref="B10:B13"/>
    <mergeCell ref="C10:C13"/>
    <mergeCell ref="D10:D13"/>
    <mergeCell ref="E10:E13"/>
    <mergeCell ref="F10:F13"/>
    <mergeCell ref="G10:G13"/>
    <mergeCell ref="H122:H125"/>
    <mergeCell ref="I122:I125"/>
    <mergeCell ref="A122:A125"/>
    <mergeCell ref="B122:B125"/>
    <mergeCell ref="C122:C125"/>
    <mergeCell ref="D122:D125"/>
    <mergeCell ref="E122:E125"/>
    <mergeCell ref="F122:F125"/>
    <mergeCell ref="G122:G125"/>
    <mergeCell ref="H70:H73"/>
    <mergeCell ref="I70:I73"/>
    <mergeCell ref="A70:A73"/>
    <mergeCell ref="B70:B73"/>
    <mergeCell ref="C70:C73"/>
    <mergeCell ref="D70:D73"/>
    <mergeCell ref="E70:E73"/>
    <mergeCell ref="F70:F73"/>
    <mergeCell ref="G70:G73"/>
    <mergeCell ref="H74:H77"/>
    <mergeCell ref="I74:I77"/>
    <mergeCell ref="A74:A77"/>
    <mergeCell ref="B74:B77"/>
    <mergeCell ref="C74:C77"/>
    <mergeCell ref="D74:D77"/>
    <mergeCell ref="E74:E77"/>
    <mergeCell ref="F74:F77"/>
    <mergeCell ref="G74:G77"/>
    <mergeCell ref="H78:H81"/>
    <mergeCell ref="I78:I81"/>
    <mergeCell ref="A78:A81"/>
    <mergeCell ref="B78:B81"/>
    <mergeCell ref="C78:C81"/>
    <mergeCell ref="D78:D81"/>
    <mergeCell ref="E78:E81"/>
    <mergeCell ref="F78:F81"/>
    <mergeCell ref="G78:G81"/>
    <mergeCell ref="H82:H85"/>
    <mergeCell ref="I82:I85"/>
    <mergeCell ref="A82:A85"/>
    <mergeCell ref="B82:B85"/>
    <mergeCell ref="C82:C85"/>
    <mergeCell ref="D82:D85"/>
    <mergeCell ref="E82:E85"/>
    <mergeCell ref="F82:F85"/>
    <mergeCell ref="G82:G85"/>
    <mergeCell ref="H86:H89"/>
    <mergeCell ref="I86:I89"/>
    <mergeCell ref="A86:A89"/>
    <mergeCell ref="B86:B89"/>
    <mergeCell ref="C86:C89"/>
    <mergeCell ref="D86:D89"/>
    <mergeCell ref="E86:E89"/>
    <mergeCell ref="F86:F89"/>
    <mergeCell ref="G86:G89"/>
    <mergeCell ref="H90:H93"/>
    <mergeCell ref="I90:I93"/>
    <mergeCell ref="A90:A93"/>
    <mergeCell ref="B90:B93"/>
    <mergeCell ref="C90:C93"/>
    <mergeCell ref="D90:D93"/>
    <mergeCell ref="E90:E93"/>
    <mergeCell ref="F90:F93"/>
    <mergeCell ref="G90:G93"/>
    <mergeCell ref="H94:H97"/>
    <mergeCell ref="I94:I97"/>
    <mergeCell ref="A94:A97"/>
    <mergeCell ref="B94:B97"/>
    <mergeCell ref="C94:C97"/>
    <mergeCell ref="D94:D97"/>
    <mergeCell ref="E94:E97"/>
    <mergeCell ref="F94:F97"/>
    <mergeCell ref="G94:G9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0E00E7-0087-4544-B61E-00D000C7002F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45748</v>
      </c>
      <c r="B2" s="33"/>
      <c r="C2" s="28"/>
      <c r="D2" s="9"/>
      <c r="E2" s="10"/>
      <c r="F2" s="10"/>
      <c r="G2" s="10"/>
      <c r="H2" s="10"/>
      <c r="I2" s="10"/>
    </row>
    <row r="3" ht="15.75" customHeight="1">
      <c r="A3" s="11"/>
      <c r="B3" s="12"/>
      <c r="C3" s="23"/>
      <c r="D3" s="13"/>
    </row>
    <row r="4" ht="15.75" customHeight="1">
      <c r="A4" s="11"/>
      <c r="B4" s="12"/>
      <c r="C4" s="23"/>
      <c r="D4" s="13"/>
    </row>
    <row r="5" ht="15.75" customHeight="1">
      <c r="A5" s="14"/>
      <c r="B5" s="15"/>
      <c r="C5" s="24"/>
      <c r="D5" s="16"/>
    </row>
    <row r="6" ht="15.75" customHeight="1">
      <c r="A6" s="6">
        <v>45749</v>
      </c>
      <c r="B6" s="20"/>
      <c r="C6" s="22"/>
      <c r="D6" s="18"/>
      <c r="E6" s="10"/>
      <c r="F6" s="10"/>
      <c r="G6" s="10"/>
      <c r="H6" s="10"/>
      <c r="I6" s="10"/>
    </row>
    <row r="7" ht="15.75" customHeight="1">
      <c r="A7" s="11"/>
      <c r="B7" s="12"/>
      <c r="C7" s="23"/>
      <c r="D7" s="13"/>
    </row>
    <row r="8" ht="15.75" customHeight="1">
      <c r="A8" s="11"/>
      <c r="B8" s="12"/>
      <c r="C8" s="23"/>
      <c r="D8" s="13"/>
    </row>
    <row r="9" ht="15.75" customHeight="1">
      <c r="A9" s="14"/>
      <c r="B9" s="15"/>
      <c r="C9" s="24"/>
      <c r="D9" s="16"/>
    </row>
    <row r="10" ht="15.75" customHeight="1">
      <c r="A10" s="6">
        <v>45750</v>
      </c>
      <c r="B10" s="20"/>
      <c r="C10" s="22"/>
      <c r="D10" s="18"/>
      <c r="E10" s="10"/>
      <c r="F10" s="10"/>
      <c r="G10" s="10"/>
      <c r="H10" s="10"/>
      <c r="I10" s="10"/>
    </row>
    <row r="11" ht="15.75" customHeight="1">
      <c r="A11" s="11"/>
      <c r="B11" s="12"/>
      <c r="C11" s="23"/>
      <c r="D11" s="13"/>
    </row>
    <row r="12" ht="15.75" customHeight="1">
      <c r="A12" s="11"/>
      <c r="B12" s="12"/>
      <c r="C12" s="23"/>
      <c r="D12" s="13"/>
    </row>
    <row r="13" ht="15.75" customHeight="1">
      <c r="A13" s="14"/>
      <c r="B13" s="15"/>
      <c r="C13" s="24"/>
      <c r="D13" s="16"/>
    </row>
    <row r="14" ht="15.75" customHeight="1">
      <c r="A14" s="6">
        <v>45751</v>
      </c>
      <c r="B14" s="20"/>
      <c r="C14" s="22"/>
      <c r="D14" s="18"/>
      <c r="E14" s="10"/>
      <c r="F14" s="10"/>
      <c r="G14" s="10"/>
      <c r="H14" s="10"/>
      <c r="I14" s="10"/>
    </row>
    <row r="15" ht="15.75" customHeight="1">
      <c r="A15" s="11"/>
      <c r="B15" s="12"/>
      <c r="C15" s="23"/>
      <c r="D15" s="13"/>
    </row>
    <row r="16" ht="15.75" customHeight="1">
      <c r="A16" s="11"/>
      <c r="B16" s="12"/>
      <c r="C16" s="23"/>
      <c r="D16" s="13"/>
    </row>
    <row r="17" ht="15.75" customHeight="1">
      <c r="A17" s="14"/>
      <c r="B17" s="15"/>
      <c r="C17" s="24"/>
      <c r="D17" s="16"/>
    </row>
    <row r="18" ht="15.75" customHeight="1">
      <c r="A18" s="6">
        <v>45752</v>
      </c>
      <c r="B18" s="20"/>
      <c r="C18" s="34" t="s">
        <v>22</v>
      </c>
      <c r="D18" s="18"/>
      <c r="E18" s="10"/>
      <c r="F18" s="10"/>
      <c r="G18" s="10"/>
      <c r="H18" s="10"/>
      <c r="I18" s="10"/>
    </row>
    <row r="19" ht="15.75" customHeight="1">
      <c r="A19" s="11"/>
      <c r="B19" s="12"/>
      <c r="C19" s="23"/>
      <c r="D19" s="13"/>
    </row>
    <row r="20" ht="15.75" customHeight="1">
      <c r="A20" s="11"/>
      <c r="B20" s="12"/>
      <c r="C20" s="23"/>
      <c r="D20" s="13"/>
    </row>
    <row r="21" ht="15.75" customHeight="1">
      <c r="A21" s="14"/>
      <c r="B21" s="15"/>
      <c r="C21" s="24"/>
      <c r="D21" s="16"/>
    </row>
    <row r="22" ht="15.75" customHeight="1">
      <c r="A22" s="30">
        <v>45753</v>
      </c>
      <c r="B22" s="20"/>
      <c r="C22" s="34" t="s">
        <v>22</v>
      </c>
      <c r="D22" s="18"/>
      <c r="E22" s="10"/>
      <c r="F22" s="10"/>
      <c r="G22" s="10"/>
      <c r="H22" s="10"/>
      <c r="I22" s="10"/>
    </row>
    <row r="23" ht="15.75" customHeight="1">
      <c r="A23" s="31"/>
      <c r="B23" s="12"/>
      <c r="C23" s="23"/>
      <c r="D23" s="13"/>
    </row>
    <row r="24" ht="15.75" customHeight="1">
      <c r="A24" s="31"/>
      <c r="B24" s="12"/>
      <c r="C24" s="23"/>
      <c r="D24" s="13"/>
    </row>
    <row r="25" ht="15.75" customHeight="1">
      <c r="A25" s="32"/>
      <c r="B25" s="15"/>
      <c r="C25" s="24"/>
      <c r="D25" s="16"/>
    </row>
    <row r="26" ht="15.75" customHeight="1">
      <c r="A26" s="30">
        <v>45754</v>
      </c>
      <c r="B26" s="20"/>
      <c r="C26" s="34" t="s">
        <v>22</v>
      </c>
      <c r="D26" s="18"/>
      <c r="E26" s="10"/>
      <c r="F26" s="10"/>
      <c r="G26" s="10"/>
      <c r="H26" s="10"/>
      <c r="I26" s="10"/>
    </row>
    <row r="27" ht="15.75" customHeight="1">
      <c r="A27" s="31"/>
      <c r="B27" s="12"/>
      <c r="C27" s="23"/>
      <c r="D27" s="13"/>
    </row>
    <row r="28" ht="15.75" customHeight="1">
      <c r="A28" s="31"/>
      <c r="B28" s="12"/>
      <c r="C28" s="23"/>
      <c r="D28" s="13"/>
    </row>
    <row r="29" ht="15.75" customHeight="1">
      <c r="A29" s="32"/>
      <c r="B29" s="15"/>
      <c r="C29" s="24"/>
      <c r="D29" s="16"/>
    </row>
    <row r="30" ht="15.75" customHeight="1">
      <c r="A30" s="30">
        <v>45755</v>
      </c>
      <c r="B30" s="20"/>
      <c r="C30" s="20"/>
      <c r="D30" s="18"/>
      <c r="E30" s="10"/>
      <c r="F30" s="10"/>
      <c r="G30" s="10"/>
      <c r="H30" s="10"/>
      <c r="I30" s="10"/>
    </row>
    <row r="31" ht="15.75" customHeight="1">
      <c r="A31" s="31"/>
      <c r="B31" s="12"/>
      <c r="C31" s="12"/>
      <c r="D31" s="13"/>
    </row>
    <row r="32" ht="15.75" customHeight="1">
      <c r="A32" s="31"/>
      <c r="B32" s="12"/>
      <c r="C32" s="12"/>
      <c r="D32" s="13"/>
    </row>
    <row r="33" ht="15.75" customHeight="1">
      <c r="A33" s="32"/>
      <c r="B33" s="15"/>
      <c r="C33" s="15"/>
      <c r="D33" s="16"/>
    </row>
    <row r="34" ht="15.75" customHeight="1">
      <c r="A34" s="30">
        <v>45756</v>
      </c>
      <c r="B34" s="20"/>
      <c r="C34" s="20"/>
      <c r="D34" s="18"/>
      <c r="E34" s="10"/>
      <c r="F34" s="10"/>
      <c r="G34" s="10"/>
      <c r="H34" s="10"/>
      <c r="I34" s="10"/>
    </row>
    <row r="35" ht="15.75" customHeight="1">
      <c r="A35" s="31"/>
      <c r="B35" s="12"/>
      <c r="C35" s="12"/>
      <c r="D35" s="13"/>
    </row>
    <row r="36" ht="15.75" customHeight="1">
      <c r="A36" s="31"/>
      <c r="B36" s="12"/>
      <c r="C36" s="12"/>
      <c r="D36" s="13"/>
    </row>
    <row r="37" ht="15.75" customHeight="1">
      <c r="A37" s="32"/>
      <c r="B37" s="15"/>
      <c r="C37" s="15"/>
      <c r="D37" s="16"/>
    </row>
    <row r="38" ht="15.75" customHeight="1">
      <c r="A38" s="30">
        <v>45757</v>
      </c>
      <c r="B38" s="20"/>
      <c r="C38" s="20"/>
      <c r="D38" s="18"/>
      <c r="E38" s="10"/>
      <c r="F38" s="10"/>
      <c r="G38" s="10"/>
      <c r="H38" s="10"/>
      <c r="I38" s="10"/>
    </row>
    <row r="39" ht="15.75" customHeight="1">
      <c r="A39" s="31"/>
      <c r="B39" s="12"/>
      <c r="C39" s="12"/>
      <c r="D39" s="13"/>
    </row>
    <row r="40" ht="15.75" customHeight="1">
      <c r="A40" s="31"/>
      <c r="B40" s="12"/>
      <c r="C40" s="12"/>
      <c r="D40" s="13"/>
    </row>
    <row r="41" ht="15.75" customHeight="1">
      <c r="A41" s="32"/>
      <c r="B41" s="15"/>
      <c r="C41" s="15"/>
      <c r="D41" s="16"/>
    </row>
    <row r="42" ht="15.75" customHeight="1">
      <c r="A42" s="6">
        <v>45758</v>
      </c>
      <c r="B42" s="20"/>
      <c r="C42" s="20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12"/>
      <c r="D43" s="13"/>
    </row>
    <row r="44" ht="15.75" customHeight="1">
      <c r="A44" s="11"/>
      <c r="B44" s="12"/>
      <c r="C44" s="12"/>
      <c r="D44" s="13"/>
    </row>
    <row r="45" ht="15.75" customHeight="1">
      <c r="A45" s="14"/>
      <c r="B45" s="15"/>
      <c r="C45" s="15"/>
      <c r="D45" s="16"/>
    </row>
    <row r="46" ht="15.75" customHeight="1">
      <c r="A46" s="6">
        <v>45759</v>
      </c>
      <c r="B46" s="20"/>
      <c r="C46" s="20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6">
        <v>45760</v>
      </c>
      <c r="B50" s="34" t="s">
        <v>23</v>
      </c>
      <c r="C50" s="20"/>
      <c r="D50" s="18"/>
      <c r="E50" s="10"/>
      <c r="F50" s="10"/>
      <c r="G50" s="10"/>
      <c r="H50" s="10"/>
      <c r="I50" s="10"/>
    </row>
    <row r="51" ht="15.75" customHeight="1">
      <c r="A51" s="11"/>
      <c r="B51" s="23"/>
      <c r="C51" s="12"/>
      <c r="D51" s="13"/>
    </row>
    <row r="52" ht="15.75" customHeight="1">
      <c r="A52" s="11"/>
      <c r="B52" s="23"/>
      <c r="C52" s="12"/>
      <c r="D52" s="13"/>
    </row>
    <row r="53" ht="15.75" customHeight="1">
      <c r="A53" s="14"/>
      <c r="B53" s="24"/>
      <c r="C53" s="15"/>
      <c r="D53" s="16"/>
    </row>
    <row r="54" ht="15.75" customHeight="1">
      <c r="A54" s="6">
        <v>45761</v>
      </c>
      <c r="B54" s="34" t="s">
        <v>23</v>
      </c>
      <c r="C54" s="34" t="s">
        <v>24</v>
      </c>
      <c r="D54" s="18"/>
      <c r="E54" s="10"/>
      <c r="F54" s="10"/>
      <c r="G54" s="10"/>
      <c r="H54" s="10"/>
      <c r="I54" s="10"/>
    </row>
    <row r="55" ht="15.75" customHeight="1">
      <c r="A55" s="11"/>
      <c r="B55" s="23"/>
      <c r="C55" s="23"/>
      <c r="D55" s="13"/>
    </row>
    <row r="56" ht="15.75" customHeight="1">
      <c r="A56" s="11"/>
      <c r="B56" s="23"/>
      <c r="C56" s="23"/>
      <c r="D56" s="13"/>
    </row>
    <row r="57" ht="15.75" customHeight="1">
      <c r="A57" s="14"/>
      <c r="B57" s="24"/>
      <c r="C57" s="24"/>
      <c r="D57" s="16"/>
    </row>
    <row r="58" ht="15.75" customHeight="1">
      <c r="A58" s="6">
        <v>45762</v>
      </c>
      <c r="B58" s="34" t="s">
        <v>23</v>
      </c>
      <c r="C58" s="34" t="s">
        <v>24</v>
      </c>
      <c r="D58" s="18"/>
      <c r="E58" s="10"/>
      <c r="F58" s="10"/>
      <c r="G58" s="10"/>
      <c r="H58" s="10"/>
      <c r="I58" s="10"/>
    </row>
    <row r="59" ht="15.75" customHeight="1">
      <c r="A59" s="11"/>
      <c r="B59" s="23"/>
      <c r="C59" s="23"/>
      <c r="D59" s="13"/>
    </row>
    <row r="60" ht="15.75" customHeight="1">
      <c r="A60" s="11"/>
      <c r="B60" s="23"/>
      <c r="C60" s="23"/>
      <c r="D60" s="13"/>
    </row>
    <row r="61" ht="15.75" customHeight="1">
      <c r="A61" s="14"/>
      <c r="B61" s="24"/>
      <c r="C61" s="24"/>
      <c r="D61" s="16"/>
    </row>
    <row r="62" ht="15.75" customHeight="1">
      <c r="A62" s="6">
        <v>45763</v>
      </c>
      <c r="B62" s="34" t="s">
        <v>23</v>
      </c>
      <c r="C62" s="34" t="s">
        <v>24</v>
      </c>
      <c r="D62" s="18"/>
      <c r="E62" s="10"/>
      <c r="F62" s="10"/>
      <c r="G62" s="10"/>
      <c r="H62" s="10"/>
      <c r="I62" s="10"/>
    </row>
    <row r="63" ht="15.75" customHeight="1">
      <c r="A63" s="11"/>
      <c r="B63" s="23"/>
      <c r="C63" s="23"/>
      <c r="D63" s="13"/>
    </row>
    <row r="64" ht="15.75" customHeight="1">
      <c r="A64" s="11"/>
      <c r="B64" s="23"/>
      <c r="C64" s="23"/>
      <c r="D64" s="13"/>
    </row>
    <row r="65" ht="15.75" customHeight="1">
      <c r="A65" s="14"/>
      <c r="B65" s="24"/>
      <c r="C65" s="24"/>
      <c r="D65" s="16"/>
    </row>
    <row r="66" ht="15.75" customHeight="1">
      <c r="A66" s="6">
        <v>45764</v>
      </c>
      <c r="B66" s="20"/>
      <c r="C66" s="34" t="s">
        <v>24</v>
      </c>
      <c r="D66" s="18"/>
      <c r="E66" s="10"/>
      <c r="F66" s="10"/>
      <c r="G66" s="10"/>
      <c r="H66" s="10"/>
      <c r="I66" s="10"/>
    </row>
    <row r="67" ht="15.75" customHeight="1">
      <c r="A67" s="11"/>
      <c r="B67" s="12"/>
      <c r="C67" s="23"/>
      <c r="D67" s="13"/>
    </row>
    <row r="68" ht="15.75" customHeight="1">
      <c r="A68" s="11"/>
      <c r="B68" s="12"/>
      <c r="C68" s="23"/>
      <c r="D68" s="13"/>
    </row>
    <row r="69" ht="15.75" customHeight="1">
      <c r="A69" s="14"/>
      <c r="B69" s="15"/>
      <c r="C69" s="24"/>
      <c r="D69" s="16"/>
    </row>
    <row r="70" ht="15.75" customHeight="1">
      <c r="A70" s="6">
        <v>45765</v>
      </c>
      <c r="B70" s="20"/>
      <c r="C70" s="34" t="s">
        <v>24</v>
      </c>
      <c r="D70" s="18"/>
      <c r="E70" s="10"/>
      <c r="F70" s="10"/>
      <c r="G70" s="10"/>
      <c r="H70" s="10"/>
      <c r="I70" s="10"/>
    </row>
    <row r="71" ht="15.75" customHeight="1">
      <c r="A71" s="11"/>
      <c r="B71" s="12"/>
      <c r="C71" s="23"/>
      <c r="D71" s="13"/>
    </row>
    <row r="72" ht="15.75" customHeight="1">
      <c r="A72" s="11"/>
      <c r="B72" s="12"/>
      <c r="C72" s="23"/>
      <c r="D72" s="13"/>
    </row>
    <row r="73" ht="15.75" customHeight="1">
      <c r="A73" s="14"/>
      <c r="B73" s="15"/>
      <c r="C73" s="24"/>
      <c r="D73" s="16"/>
    </row>
    <row r="74" ht="15.75" customHeight="1">
      <c r="A74" s="6">
        <v>45766</v>
      </c>
      <c r="B74" s="20"/>
      <c r="C74" s="34" t="s">
        <v>24</v>
      </c>
      <c r="D74" s="18"/>
      <c r="E74" s="10"/>
      <c r="F74" s="10"/>
      <c r="G74" s="10"/>
      <c r="H74" s="10"/>
      <c r="I74" s="10"/>
    </row>
    <row r="75" ht="15.75" customHeight="1">
      <c r="A75" s="11"/>
      <c r="B75" s="12"/>
      <c r="C75" s="23"/>
      <c r="D75" s="13"/>
    </row>
    <row r="76" ht="15.75" customHeight="1">
      <c r="A76" s="11"/>
      <c r="B76" s="12"/>
      <c r="C76" s="23"/>
      <c r="D76" s="13"/>
    </row>
    <row r="77" ht="15.75" customHeight="1">
      <c r="A77" s="14"/>
      <c r="B77" s="15"/>
      <c r="C77" s="24"/>
      <c r="D77" s="16"/>
    </row>
    <row r="78" ht="15.75" customHeight="1">
      <c r="A78" s="6">
        <v>45767</v>
      </c>
      <c r="B78" s="20"/>
      <c r="C78" s="22"/>
      <c r="D78" s="18"/>
      <c r="E78" s="10"/>
      <c r="F78" s="10"/>
      <c r="G78" s="10"/>
      <c r="H78" s="10"/>
      <c r="I78" s="10"/>
    </row>
    <row r="79" ht="15.75" customHeight="1">
      <c r="A79" s="11"/>
      <c r="B79" s="12"/>
      <c r="C79" s="23"/>
      <c r="D79" s="13"/>
    </row>
    <row r="80" ht="15.75" customHeight="1">
      <c r="A80" s="11"/>
      <c r="B80" s="12"/>
      <c r="C80" s="23"/>
      <c r="D80" s="13"/>
    </row>
    <row r="81" ht="15.75" customHeight="1">
      <c r="A81" s="14"/>
      <c r="B81" s="15"/>
      <c r="C81" s="24"/>
      <c r="D81" s="16"/>
    </row>
    <row r="82" ht="15.75" customHeight="1">
      <c r="A82" s="6">
        <v>45768</v>
      </c>
      <c r="B82" s="20"/>
      <c r="C82" s="22"/>
      <c r="D82" s="18"/>
      <c r="E82" s="10"/>
      <c r="F82" s="10"/>
      <c r="G82" s="10"/>
      <c r="H82" s="10"/>
      <c r="I82" s="10"/>
    </row>
    <row r="83" ht="15.75" customHeight="1">
      <c r="A83" s="11"/>
      <c r="B83" s="12"/>
      <c r="C83" s="23"/>
      <c r="D83" s="13"/>
    </row>
    <row r="84" ht="15.75" customHeight="1">
      <c r="A84" s="11"/>
      <c r="B84" s="12"/>
      <c r="C84" s="23"/>
      <c r="D84" s="13"/>
    </row>
    <row r="85" ht="15.75" customHeight="1">
      <c r="A85" s="14"/>
      <c r="B85" s="15"/>
      <c r="C85" s="24"/>
      <c r="D85" s="16"/>
    </row>
    <row r="86" ht="15.75" customHeight="1">
      <c r="A86" s="6">
        <v>45769</v>
      </c>
      <c r="B86" s="20"/>
      <c r="C86" s="20"/>
      <c r="D86" s="18"/>
      <c r="E86" s="10"/>
      <c r="F86" s="10"/>
      <c r="G86" s="10"/>
      <c r="H86" s="10"/>
      <c r="I86" s="10"/>
    </row>
    <row r="87" ht="15.75" customHeight="1">
      <c r="A87" s="11"/>
      <c r="B87" s="12"/>
      <c r="C87" s="12"/>
      <c r="D87" s="13"/>
    </row>
    <row r="88" ht="15.75" customHeight="1">
      <c r="A88" s="11"/>
      <c r="B88" s="12"/>
      <c r="C88" s="12"/>
      <c r="D88" s="13"/>
    </row>
    <row r="89" ht="15.75" customHeight="1">
      <c r="A89" s="14"/>
      <c r="B89" s="15"/>
      <c r="C89" s="15"/>
      <c r="D89" s="16"/>
      <c r="K89" s="25" t="s">
        <v>10</v>
      </c>
      <c r="L89" s="25">
        <v>7800</v>
      </c>
    </row>
    <row r="90" ht="15.75" customHeight="1">
      <c r="A90" s="6">
        <v>45770</v>
      </c>
      <c r="B90" s="20"/>
      <c r="C90" s="20"/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11"/>
      <c r="B91" s="12"/>
      <c r="C91" s="12"/>
      <c r="D91" s="13"/>
      <c r="L91" s="25">
        <v>14400</v>
      </c>
    </row>
    <row r="92" ht="15.75" customHeight="1">
      <c r="A92" s="11"/>
      <c r="B92" s="12"/>
      <c r="C92" s="12"/>
      <c r="D92" s="13"/>
    </row>
    <row r="93" ht="15.75" customHeight="1">
      <c r="A93" s="14"/>
      <c r="B93" s="15"/>
      <c r="C93" s="15"/>
      <c r="D93" s="16"/>
    </row>
    <row r="94" ht="15.75" customHeight="1">
      <c r="A94" s="6">
        <v>45771</v>
      </c>
      <c r="B94" s="20"/>
      <c r="C94" s="34" t="s">
        <v>25</v>
      </c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23"/>
      <c r="D95" s="13"/>
      <c r="L95" s="25">
        <v>520</v>
      </c>
    </row>
    <row r="96" ht="15.75" customHeight="1">
      <c r="A96" s="11"/>
      <c r="B96" s="12"/>
      <c r="C96" s="23"/>
      <c r="D96" s="13"/>
    </row>
    <row r="97" ht="15.75" customHeight="1">
      <c r="A97" s="14"/>
      <c r="B97" s="15"/>
      <c r="C97" s="24"/>
      <c r="D97" s="16"/>
    </row>
    <row r="98" ht="15.75" customHeight="1">
      <c r="A98" s="6">
        <v>45772</v>
      </c>
      <c r="B98" s="20"/>
      <c r="C98" s="34" t="s">
        <v>25</v>
      </c>
      <c r="D98" s="18"/>
      <c r="E98" s="10"/>
      <c r="F98" s="10"/>
      <c r="G98" s="10"/>
      <c r="H98" s="10"/>
      <c r="I98" s="10"/>
    </row>
    <row r="99" ht="15.75" customHeight="1">
      <c r="A99" s="11"/>
      <c r="B99" s="12"/>
      <c r="C99" s="23"/>
      <c r="D99" s="13"/>
    </row>
    <row r="100" ht="15.75" customHeight="1">
      <c r="A100" s="11"/>
      <c r="B100" s="12"/>
      <c r="C100" s="23"/>
      <c r="D100" s="13"/>
    </row>
    <row r="101" ht="15.75" customHeight="1">
      <c r="A101" s="14"/>
      <c r="B101" s="15"/>
      <c r="C101" s="24"/>
      <c r="D101" s="16"/>
    </row>
    <row r="102" ht="15.75" customHeight="1">
      <c r="A102" s="6">
        <v>45773</v>
      </c>
      <c r="B102" s="20"/>
      <c r="C102" s="34" t="s">
        <v>25</v>
      </c>
      <c r="D102" s="18"/>
      <c r="E102" s="10"/>
      <c r="F102" s="10"/>
      <c r="G102" s="10"/>
      <c r="H102" s="10"/>
      <c r="I102" s="10"/>
    </row>
    <row r="103" ht="15.75" customHeight="1">
      <c r="A103" s="11"/>
      <c r="B103" s="12"/>
      <c r="C103" s="23"/>
      <c r="D103" s="13"/>
    </row>
    <row r="104" ht="15.75" customHeight="1">
      <c r="A104" s="11"/>
      <c r="B104" s="12"/>
      <c r="C104" s="23"/>
      <c r="D104" s="13"/>
    </row>
    <row r="105" ht="15.75" customHeight="1">
      <c r="A105" s="14"/>
      <c r="B105" s="15"/>
      <c r="C105" s="24"/>
      <c r="D105" s="16"/>
    </row>
    <row r="106" ht="15.75" customHeight="1">
      <c r="A106" s="6">
        <v>45774</v>
      </c>
      <c r="B106" s="20"/>
      <c r="C106" s="34" t="s">
        <v>25</v>
      </c>
      <c r="D106" s="18"/>
      <c r="E106" s="10"/>
      <c r="F106" s="10"/>
      <c r="G106" s="10"/>
      <c r="H106" s="10"/>
      <c r="I106" s="10"/>
    </row>
    <row r="107" ht="15.75" customHeight="1">
      <c r="A107" s="11"/>
      <c r="B107" s="12"/>
      <c r="C107" s="23"/>
      <c r="D107" s="13"/>
    </row>
    <row r="108" ht="15.75" customHeight="1">
      <c r="A108" s="11"/>
      <c r="B108" s="12"/>
      <c r="C108" s="23"/>
      <c r="D108" s="13"/>
    </row>
    <row r="109" ht="15.75" customHeight="1">
      <c r="A109" s="14"/>
      <c r="B109" s="15"/>
      <c r="C109" s="24"/>
      <c r="D109" s="16"/>
    </row>
    <row r="110" ht="15.75" customHeight="1">
      <c r="A110" s="6">
        <v>45775</v>
      </c>
      <c r="B110" s="20"/>
      <c r="C110" s="20"/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12"/>
      <c r="D111" s="13"/>
    </row>
    <row r="112" ht="15.75" customHeight="1">
      <c r="A112" s="11"/>
      <c r="B112" s="12"/>
      <c r="C112" s="12"/>
      <c r="D112" s="13"/>
    </row>
    <row r="113" ht="15.75" customHeight="1">
      <c r="A113" s="14"/>
      <c r="B113" s="15"/>
      <c r="C113" s="15"/>
      <c r="D113" s="16"/>
    </row>
    <row r="114" ht="15.75" customHeight="1">
      <c r="A114" s="30">
        <v>45776</v>
      </c>
      <c r="B114" s="20"/>
      <c r="C114" s="20"/>
      <c r="D114" s="18"/>
      <c r="E114" s="10"/>
      <c r="F114" s="10"/>
      <c r="G114" s="10"/>
      <c r="H114" s="10"/>
      <c r="I114" s="10"/>
    </row>
    <row r="115" ht="15.75" customHeight="1">
      <c r="A115" s="31"/>
      <c r="B115" s="12"/>
      <c r="C115" s="12"/>
      <c r="D115" s="13"/>
    </row>
    <row r="116" ht="15.75" customHeight="1">
      <c r="A116" s="31"/>
      <c r="B116" s="12"/>
      <c r="C116" s="12"/>
      <c r="D116" s="13"/>
    </row>
    <row r="117" ht="15.75" customHeight="1">
      <c r="A117" s="32"/>
      <c r="B117" s="15"/>
      <c r="C117" s="15"/>
      <c r="D117" s="16"/>
    </row>
    <row r="118" ht="15.75" customHeight="1">
      <c r="A118" s="30">
        <v>45777</v>
      </c>
      <c r="B118" s="20"/>
      <c r="C118" s="20"/>
      <c r="D118" s="18"/>
      <c r="E118" s="10"/>
      <c r="F118" s="10"/>
      <c r="G118" s="10"/>
      <c r="H118" s="10"/>
      <c r="I118" s="10"/>
    </row>
    <row r="119" ht="15.75" customHeight="1">
      <c r="A119" s="31"/>
      <c r="B119" s="12"/>
      <c r="C119" s="12"/>
      <c r="D119" s="13"/>
    </row>
    <row r="120" ht="15.75" customHeight="1">
      <c r="A120" s="31"/>
      <c r="B120" s="12"/>
      <c r="C120" s="12"/>
      <c r="D120" s="13"/>
    </row>
    <row r="121" ht="15.75" customHeight="1">
      <c r="A121" s="32"/>
      <c r="B121" s="15"/>
      <c r="C121" s="15"/>
      <c r="D121" s="16"/>
    </row>
    <row r="122" ht="15.75" customHeight="1">
      <c r="A122" s="35">
        <v>31</v>
      </c>
      <c r="B122" s="20"/>
      <c r="C122" s="20"/>
      <c r="D122" s="18"/>
      <c r="E122" s="10"/>
      <c r="F122" s="10"/>
      <c r="G122" s="10"/>
      <c r="H122" s="10"/>
      <c r="I122" s="10"/>
    </row>
    <row r="123" ht="15.75" customHeight="1">
      <c r="A123" s="31"/>
      <c r="B123" s="12"/>
      <c r="C123" s="12"/>
      <c r="D123" s="13"/>
    </row>
    <row r="124" ht="15.75" customHeight="1">
      <c r="A124" s="31"/>
      <c r="B124" s="12"/>
      <c r="C124" s="12"/>
      <c r="D124" s="13"/>
    </row>
    <row r="125" ht="15.75" customHeight="1">
      <c r="A125" s="32"/>
      <c r="B125" s="15"/>
      <c r="C125" s="15"/>
      <c r="D125" s="16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9">
    <mergeCell ref="H14:H17"/>
    <mergeCell ref="I14:I17"/>
    <mergeCell ref="A14:A17"/>
    <mergeCell ref="B14:B17"/>
    <mergeCell ref="C14:C17"/>
    <mergeCell ref="D14:D17"/>
    <mergeCell ref="E14:E17"/>
    <mergeCell ref="F14:F17"/>
    <mergeCell ref="G14:G17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22:H25"/>
    <mergeCell ref="I22:I25"/>
    <mergeCell ref="A22:A25"/>
    <mergeCell ref="B22:B25"/>
    <mergeCell ref="C22:C25"/>
    <mergeCell ref="D22:D25"/>
    <mergeCell ref="E22:E25"/>
    <mergeCell ref="F22:F25"/>
    <mergeCell ref="G22:G25"/>
    <mergeCell ref="H26:H29"/>
    <mergeCell ref="I26:I29"/>
    <mergeCell ref="A26:A29"/>
    <mergeCell ref="B26:B29"/>
    <mergeCell ref="C26:C29"/>
    <mergeCell ref="D26:D29"/>
    <mergeCell ref="E26:E29"/>
    <mergeCell ref="F26:F29"/>
    <mergeCell ref="G26:G29"/>
    <mergeCell ref="H30:H33"/>
    <mergeCell ref="I30:I33"/>
    <mergeCell ref="A30:A33"/>
    <mergeCell ref="B30:B33"/>
    <mergeCell ref="C30:C33"/>
    <mergeCell ref="D30:D33"/>
    <mergeCell ref="E30:E33"/>
    <mergeCell ref="F30:F33"/>
    <mergeCell ref="G30:G33"/>
    <mergeCell ref="H34:H37"/>
    <mergeCell ref="I34:I37"/>
    <mergeCell ref="A34:A37"/>
    <mergeCell ref="B34:B37"/>
    <mergeCell ref="C34:C37"/>
    <mergeCell ref="D34:D37"/>
    <mergeCell ref="E34:E37"/>
    <mergeCell ref="F34:F37"/>
    <mergeCell ref="G34:G37"/>
    <mergeCell ref="H38:H41"/>
    <mergeCell ref="I38:I41"/>
    <mergeCell ref="A38:A41"/>
    <mergeCell ref="B38:B41"/>
    <mergeCell ref="C38:C41"/>
    <mergeCell ref="D38:D41"/>
    <mergeCell ref="E38:E41"/>
    <mergeCell ref="F38:F41"/>
    <mergeCell ref="G38:G41"/>
    <mergeCell ref="H42:H45"/>
    <mergeCell ref="I42:I45"/>
    <mergeCell ref="A42:A45"/>
    <mergeCell ref="B42:B45"/>
    <mergeCell ref="C42:C45"/>
    <mergeCell ref="D42:D45"/>
    <mergeCell ref="E42:E45"/>
    <mergeCell ref="F42:F45"/>
    <mergeCell ref="G42:G45"/>
    <mergeCell ref="H46:H49"/>
    <mergeCell ref="I46:I49"/>
    <mergeCell ref="A46:A49"/>
    <mergeCell ref="B46:B49"/>
    <mergeCell ref="C46:C49"/>
    <mergeCell ref="D46:D49"/>
    <mergeCell ref="E46:E49"/>
    <mergeCell ref="F46:F49"/>
    <mergeCell ref="G46:G49"/>
    <mergeCell ref="H50:H53"/>
    <mergeCell ref="I50:I53"/>
    <mergeCell ref="A50:A53"/>
    <mergeCell ref="B50:B53"/>
    <mergeCell ref="C50:C53"/>
    <mergeCell ref="D50:D53"/>
    <mergeCell ref="E50:E53"/>
    <mergeCell ref="F50:F53"/>
    <mergeCell ref="G50:G53"/>
    <mergeCell ref="H54:H57"/>
    <mergeCell ref="I54:I57"/>
    <mergeCell ref="A54:A57"/>
    <mergeCell ref="B54:B57"/>
    <mergeCell ref="C54:C57"/>
    <mergeCell ref="D54:D57"/>
    <mergeCell ref="E54:E57"/>
    <mergeCell ref="F54:F57"/>
    <mergeCell ref="G54:G57"/>
    <mergeCell ref="H58:H61"/>
    <mergeCell ref="I58:I61"/>
    <mergeCell ref="A58:A61"/>
    <mergeCell ref="B58:B61"/>
    <mergeCell ref="C58:C61"/>
    <mergeCell ref="D58:D61"/>
    <mergeCell ref="E58:E61"/>
    <mergeCell ref="F58:F61"/>
    <mergeCell ref="G58:G61"/>
    <mergeCell ref="H62:H65"/>
    <mergeCell ref="I62:I65"/>
    <mergeCell ref="A62:A65"/>
    <mergeCell ref="B62:B65"/>
    <mergeCell ref="C62:C65"/>
    <mergeCell ref="D62:D65"/>
    <mergeCell ref="E62:E65"/>
    <mergeCell ref="F62:F65"/>
    <mergeCell ref="G62:G65"/>
    <mergeCell ref="H66:H69"/>
    <mergeCell ref="I66:I69"/>
    <mergeCell ref="A66:A69"/>
    <mergeCell ref="B66:B69"/>
    <mergeCell ref="C66:C69"/>
    <mergeCell ref="D66:D69"/>
    <mergeCell ref="E66:E69"/>
    <mergeCell ref="F66:F69"/>
    <mergeCell ref="G66:G69"/>
    <mergeCell ref="H98:H101"/>
    <mergeCell ref="I98:I101"/>
    <mergeCell ref="A98:A101"/>
    <mergeCell ref="B98:B101"/>
    <mergeCell ref="C98:C101"/>
    <mergeCell ref="D98:D101"/>
    <mergeCell ref="E98:E101"/>
    <mergeCell ref="F98:F101"/>
    <mergeCell ref="G98:G101"/>
    <mergeCell ref="H102:H105"/>
    <mergeCell ref="I102:I105"/>
    <mergeCell ref="A102:A105"/>
    <mergeCell ref="B102:B105"/>
    <mergeCell ref="C102:C105"/>
    <mergeCell ref="D102:D105"/>
    <mergeCell ref="E102:E105"/>
    <mergeCell ref="F102:F105"/>
    <mergeCell ref="G102:G105"/>
    <mergeCell ref="H106:H109"/>
    <mergeCell ref="I106:I109"/>
    <mergeCell ref="A106:A109"/>
    <mergeCell ref="B106:B109"/>
    <mergeCell ref="C106:C109"/>
    <mergeCell ref="D106:D109"/>
    <mergeCell ref="E106:E109"/>
    <mergeCell ref="F106:F109"/>
    <mergeCell ref="G106:G109"/>
    <mergeCell ref="H110:H113"/>
    <mergeCell ref="I110:I113"/>
    <mergeCell ref="A110:A113"/>
    <mergeCell ref="B110:B113"/>
    <mergeCell ref="C110:C113"/>
    <mergeCell ref="D110:D113"/>
    <mergeCell ref="E110:E113"/>
    <mergeCell ref="F110:F113"/>
    <mergeCell ref="G110:G113"/>
    <mergeCell ref="H114:H117"/>
    <mergeCell ref="I114:I117"/>
    <mergeCell ref="A114:A117"/>
    <mergeCell ref="B114:B117"/>
    <mergeCell ref="C114:C117"/>
    <mergeCell ref="D114:D117"/>
    <mergeCell ref="E114:E117"/>
    <mergeCell ref="F114:F117"/>
    <mergeCell ref="G114:G117"/>
    <mergeCell ref="H118:H121"/>
    <mergeCell ref="I118:I121"/>
    <mergeCell ref="A118:A121"/>
    <mergeCell ref="B118:B121"/>
    <mergeCell ref="C118:C121"/>
    <mergeCell ref="D118:D121"/>
    <mergeCell ref="E118:E121"/>
    <mergeCell ref="F118:F121"/>
    <mergeCell ref="G118:G121"/>
    <mergeCell ref="H2:H5"/>
    <mergeCell ref="I2:I5"/>
    <mergeCell ref="A2:A5"/>
    <mergeCell ref="B2:B5"/>
    <mergeCell ref="C2:C5"/>
    <mergeCell ref="D2:D5"/>
    <mergeCell ref="E2:E5"/>
    <mergeCell ref="F2:F5"/>
    <mergeCell ref="G2:G5"/>
    <mergeCell ref="H6:H9"/>
    <mergeCell ref="I6:I9"/>
    <mergeCell ref="A6:A9"/>
    <mergeCell ref="B6:B9"/>
    <mergeCell ref="C6:C9"/>
    <mergeCell ref="D6:D9"/>
    <mergeCell ref="E6:E9"/>
    <mergeCell ref="F6:F9"/>
    <mergeCell ref="G6:G9"/>
    <mergeCell ref="H10:H13"/>
    <mergeCell ref="I10:I13"/>
    <mergeCell ref="A10:A13"/>
    <mergeCell ref="B10:B13"/>
    <mergeCell ref="C10:C13"/>
    <mergeCell ref="D10:D13"/>
    <mergeCell ref="E10:E13"/>
    <mergeCell ref="F10:F13"/>
    <mergeCell ref="G10:G13"/>
    <mergeCell ref="H122:H125"/>
    <mergeCell ref="I122:I125"/>
    <mergeCell ref="A122:A125"/>
    <mergeCell ref="B122:B125"/>
    <mergeCell ref="C122:C125"/>
    <mergeCell ref="D122:D125"/>
    <mergeCell ref="E122:E125"/>
    <mergeCell ref="F122:F125"/>
    <mergeCell ref="G122:G125"/>
    <mergeCell ref="H70:H73"/>
    <mergeCell ref="I70:I73"/>
    <mergeCell ref="A70:A73"/>
    <mergeCell ref="B70:B73"/>
    <mergeCell ref="C70:C73"/>
    <mergeCell ref="D70:D73"/>
    <mergeCell ref="E70:E73"/>
    <mergeCell ref="F70:F73"/>
    <mergeCell ref="G70:G73"/>
    <mergeCell ref="H74:H77"/>
    <mergeCell ref="I74:I77"/>
    <mergeCell ref="A74:A77"/>
    <mergeCell ref="B74:B77"/>
    <mergeCell ref="C74:C77"/>
    <mergeCell ref="D74:D77"/>
    <mergeCell ref="E74:E77"/>
    <mergeCell ref="F74:F77"/>
    <mergeCell ref="G74:G77"/>
    <mergeCell ref="H78:H81"/>
    <mergeCell ref="I78:I81"/>
    <mergeCell ref="A78:A81"/>
    <mergeCell ref="B78:B81"/>
    <mergeCell ref="C78:C81"/>
    <mergeCell ref="D78:D81"/>
    <mergeCell ref="E78:E81"/>
    <mergeCell ref="F78:F81"/>
    <mergeCell ref="G78:G81"/>
    <mergeCell ref="H82:H85"/>
    <mergeCell ref="I82:I85"/>
    <mergeCell ref="A82:A85"/>
    <mergeCell ref="B82:B85"/>
    <mergeCell ref="C82:C85"/>
    <mergeCell ref="D82:D85"/>
    <mergeCell ref="E82:E85"/>
    <mergeCell ref="F82:F85"/>
    <mergeCell ref="G82:G85"/>
    <mergeCell ref="H86:H89"/>
    <mergeCell ref="I86:I89"/>
    <mergeCell ref="A86:A89"/>
    <mergeCell ref="B86:B89"/>
    <mergeCell ref="C86:C89"/>
    <mergeCell ref="D86:D89"/>
    <mergeCell ref="E86:E89"/>
    <mergeCell ref="F86:F89"/>
    <mergeCell ref="G86:G89"/>
    <mergeCell ref="H90:H93"/>
    <mergeCell ref="I90:I93"/>
    <mergeCell ref="A90:A93"/>
    <mergeCell ref="B90:B93"/>
    <mergeCell ref="C90:C93"/>
    <mergeCell ref="D90:D93"/>
    <mergeCell ref="E90:E93"/>
    <mergeCell ref="F90:F93"/>
    <mergeCell ref="G90:G93"/>
    <mergeCell ref="H94:H97"/>
    <mergeCell ref="I94:I97"/>
    <mergeCell ref="A94:A97"/>
    <mergeCell ref="B94:B97"/>
    <mergeCell ref="C94:C97"/>
    <mergeCell ref="D94:D97"/>
    <mergeCell ref="E94:E97"/>
    <mergeCell ref="F94:F97"/>
    <mergeCell ref="G94:G9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79002B-007B-4DD2-B31F-00E5003200E1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5" width="21.440000000000001"/>
    <col customWidth="1" min="6" max="7" width="21.780000000000001"/>
    <col customWidth="1" min="8" max="8" width="21.440000000000001"/>
    <col customWidth="1" min="9" max="9" width="21.780000000000001"/>
    <col customWidth="1" min="10" max="26" width="10.779999999999999"/>
  </cols>
  <sheetData>
    <row r="1" ht="41.25" customHeight="1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</row>
    <row r="2" ht="15.75" customHeight="1">
      <c r="A2" s="6">
        <v>45748</v>
      </c>
      <c r="B2" s="33"/>
      <c r="C2" s="28"/>
      <c r="D2" s="9"/>
      <c r="E2" s="10"/>
      <c r="F2" s="10"/>
      <c r="G2" s="10"/>
      <c r="H2" s="10"/>
      <c r="I2" s="10"/>
    </row>
    <row r="3" ht="15.75" customHeight="1">
      <c r="A3" s="11"/>
      <c r="B3" s="12"/>
      <c r="C3" s="23"/>
      <c r="D3" s="13"/>
    </row>
    <row r="4" ht="15.75" customHeight="1">
      <c r="A4" s="11"/>
      <c r="B4" s="12"/>
      <c r="C4" s="23"/>
      <c r="D4" s="13"/>
    </row>
    <row r="5" ht="15.75" customHeight="1">
      <c r="A5" s="14"/>
      <c r="B5" s="15"/>
      <c r="C5" s="24"/>
      <c r="D5" s="16"/>
    </row>
    <row r="6" ht="15.75" customHeight="1">
      <c r="A6" s="6">
        <v>45749</v>
      </c>
      <c r="B6" s="20"/>
      <c r="C6" s="22"/>
      <c r="D6" s="18"/>
      <c r="E6" s="10"/>
      <c r="F6" s="10"/>
      <c r="G6" s="10"/>
      <c r="H6" s="10"/>
      <c r="I6" s="10"/>
    </row>
    <row r="7" ht="15.75" customHeight="1">
      <c r="A7" s="11"/>
      <c r="B7" s="12"/>
      <c r="C7" s="23"/>
      <c r="D7" s="13"/>
    </row>
    <row r="8" ht="15.75" customHeight="1">
      <c r="A8" s="11"/>
      <c r="B8" s="12"/>
      <c r="C8" s="23"/>
      <c r="D8" s="13"/>
    </row>
    <row r="9" ht="15.75" customHeight="1">
      <c r="A9" s="14"/>
      <c r="B9" s="15"/>
      <c r="C9" s="24"/>
      <c r="D9" s="16"/>
    </row>
    <row r="10" ht="15.75" customHeight="1">
      <c r="A10" s="6">
        <v>45750</v>
      </c>
      <c r="B10" s="20"/>
      <c r="C10" s="22"/>
      <c r="D10" s="18"/>
      <c r="E10" s="10"/>
      <c r="F10" s="10"/>
      <c r="G10" s="10"/>
      <c r="H10" s="10"/>
      <c r="I10" s="10"/>
    </row>
    <row r="11" ht="15.75" customHeight="1">
      <c r="A11" s="11"/>
      <c r="B11" s="12"/>
      <c r="C11" s="23"/>
      <c r="D11" s="13"/>
    </row>
    <row r="12" ht="15.75" customHeight="1">
      <c r="A12" s="11"/>
      <c r="B12" s="12"/>
      <c r="C12" s="23"/>
      <c r="D12" s="13"/>
    </row>
    <row r="13" ht="15.75" customHeight="1">
      <c r="A13" s="14"/>
      <c r="B13" s="15"/>
      <c r="C13" s="24"/>
      <c r="D13" s="16"/>
    </row>
    <row r="14" ht="15.75" customHeight="1">
      <c r="A14" s="6">
        <v>45751</v>
      </c>
      <c r="B14" s="20"/>
      <c r="C14" s="22"/>
      <c r="D14" s="18"/>
      <c r="E14" s="10"/>
      <c r="F14" s="10"/>
      <c r="G14" s="10"/>
      <c r="H14" s="10"/>
      <c r="I14" s="10"/>
    </row>
    <row r="15" ht="15.75" customHeight="1">
      <c r="A15" s="11"/>
      <c r="B15" s="12"/>
      <c r="C15" s="23"/>
      <c r="D15" s="13"/>
    </row>
    <row r="16" ht="15.75" customHeight="1">
      <c r="A16" s="11"/>
      <c r="B16" s="12"/>
      <c r="C16" s="23"/>
      <c r="D16" s="13"/>
    </row>
    <row r="17" ht="15.75" customHeight="1">
      <c r="A17" s="14"/>
      <c r="B17" s="15"/>
      <c r="C17" s="24"/>
      <c r="D17" s="16"/>
    </row>
    <row r="18" ht="15.75" customHeight="1">
      <c r="A18" s="6">
        <v>45752</v>
      </c>
      <c r="B18" s="20"/>
      <c r="C18" s="20"/>
      <c r="D18" s="18"/>
      <c r="E18" s="10"/>
      <c r="F18" s="10"/>
      <c r="G18" s="10"/>
      <c r="H18" s="10"/>
      <c r="I18" s="10"/>
    </row>
    <row r="19" ht="15.75" customHeight="1">
      <c r="A19" s="11"/>
      <c r="B19" s="12"/>
      <c r="C19" s="12"/>
      <c r="D19" s="13"/>
    </row>
    <row r="20" ht="15.75" customHeight="1">
      <c r="A20" s="11"/>
      <c r="B20" s="12"/>
      <c r="C20" s="12"/>
      <c r="D20" s="13"/>
    </row>
    <row r="21" ht="15.75" customHeight="1">
      <c r="A21" s="14"/>
      <c r="B21" s="15"/>
      <c r="C21" s="15"/>
      <c r="D21" s="16"/>
    </row>
    <row r="22" ht="15.75" customHeight="1">
      <c r="A22" s="30">
        <v>45753</v>
      </c>
      <c r="B22" s="20"/>
      <c r="C22" s="20"/>
      <c r="D22" s="18"/>
      <c r="E22" s="10"/>
      <c r="F22" s="10"/>
      <c r="G22" s="10"/>
      <c r="H22" s="10"/>
      <c r="I22" s="10"/>
    </row>
    <row r="23" ht="15.75" customHeight="1">
      <c r="A23" s="31"/>
      <c r="B23" s="12"/>
      <c r="C23" s="12"/>
      <c r="D23" s="13"/>
    </row>
    <row r="24" ht="15.75" customHeight="1">
      <c r="A24" s="31"/>
      <c r="B24" s="12"/>
      <c r="C24" s="12"/>
      <c r="D24" s="13"/>
    </row>
    <row r="25" ht="15.75" customHeight="1">
      <c r="A25" s="32"/>
      <c r="B25" s="15"/>
      <c r="C25" s="15"/>
      <c r="D25" s="16"/>
    </row>
    <row r="26" ht="15.75" customHeight="1">
      <c r="A26" s="30">
        <v>45754</v>
      </c>
      <c r="B26" s="20"/>
      <c r="C26" s="20"/>
      <c r="D26" s="18"/>
      <c r="E26" s="10"/>
      <c r="F26" s="10"/>
      <c r="G26" s="10"/>
      <c r="H26" s="10"/>
      <c r="I26" s="10"/>
    </row>
    <row r="27" ht="15.75" customHeight="1">
      <c r="A27" s="31"/>
      <c r="B27" s="12"/>
      <c r="C27" s="12"/>
      <c r="D27" s="13"/>
    </row>
    <row r="28" ht="15.75" customHeight="1">
      <c r="A28" s="31"/>
      <c r="B28" s="12"/>
      <c r="C28" s="12"/>
      <c r="D28" s="13"/>
    </row>
    <row r="29" ht="15.75" customHeight="1">
      <c r="A29" s="32"/>
      <c r="B29" s="15"/>
      <c r="C29" s="15"/>
      <c r="D29" s="16"/>
    </row>
    <row r="30" ht="15.75" customHeight="1">
      <c r="A30" s="6">
        <v>45755</v>
      </c>
      <c r="B30" s="20"/>
      <c r="C30" s="20"/>
      <c r="D30" s="18"/>
      <c r="E30" s="10"/>
      <c r="F30" s="10"/>
      <c r="G30" s="10"/>
      <c r="H30" s="10"/>
      <c r="I30" s="10"/>
    </row>
    <row r="31" ht="15.75" customHeight="1">
      <c r="A31" s="11"/>
      <c r="B31" s="12"/>
      <c r="C31" s="12"/>
      <c r="D31" s="13"/>
    </row>
    <row r="32" ht="15.75" customHeight="1">
      <c r="A32" s="11"/>
      <c r="B32" s="12"/>
      <c r="C32" s="12"/>
      <c r="D32" s="13"/>
    </row>
    <row r="33" ht="15.75" customHeight="1">
      <c r="A33" s="14"/>
      <c r="B33" s="15"/>
      <c r="C33" s="15"/>
      <c r="D33" s="16"/>
    </row>
    <row r="34" ht="15.75" customHeight="1">
      <c r="A34" s="6">
        <v>45756</v>
      </c>
      <c r="B34" s="20"/>
      <c r="C34" s="20"/>
      <c r="D34" s="18"/>
      <c r="E34" s="10"/>
      <c r="F34" s="10"/>
      <c r="G34" s="10"/>
      <c r="H34" s="10"/>
      <c r="I34" s="10"/>
    </row>
    <row r="35" ht="15.75" customHeight="1">
      <c r="A35" s="11"/>
      <c r="B35" s="12"/>
      <c r="C35" s="12"/>
      <c r="D35" s="13"/>
    </row>
    <row r="36" ht="15.75" customHeight="1">
      <c r="A36" s="11"/>
      <c r="B36" s="12"/>
      <c r="C36" s="12"/>
      <c r="D36" s="13"/>
    </row>
    <row r="37" ht="15.75" customHeight="1">
      <c r="A37" s="14"/>
      <c r="B37" s="15"/>
      <c r="C37" s="15"/>
      <c r="D37" s="16"/>
    </row>
    <row r="38" ht="15.75" customHeight="1">
      <c r="A38" s="6">
        <v>45757</v>
      </c>
      <c r="B38" s="20"/>
      <c r="C38" s="20"/>
      <c r="D38" s="18"/>
      <c r="E38" s="10"/>
      <c r="F38" s="10"/>
      <c r="G38" s="10"/>
      <c r="H38" s="10"/>
      <c r="I38" s="10"/>
    </row>
    <row r="39" ht="15.75" customHeight="1">
      <c r="A39" s="11"/>
      <c r="B39" s="12"/>
      <c r="C39" s="12"/>
      <c r="D39" s="13"/>
    </row>
    <row r="40" ht="15.75" customHeight="1">
      <c r="A40" s="11"/>
      <c r="B40" s="12"/>
      <c r="C40" s="12"/>
      <c r="D40" s="13"/>
    </row>
    <row r="41" ht="15.75" customHeight="1">
      <c r="A41" s="14"/>
      <c r="B41" s="15"/>
      <c r="C41" s="15"/>
      <c r="D41" s="16"/>
    </row>
    <row r="42" ht="15.75" customHeight="1">
      <c r="A42" s="6">
        <v>45758</v>
      </c>
      <c r="B42" s="20"/>
      <c r="C42" s="20"/>
      <c r="D42" s="18"/>
      <c r="E42" s="10"/>
      <c r="F42" s="10"/>
      <c r="G42" s="10"/>
      <c r="H42" s="10"/>
      <c r="I42" s="10"/>
    </row>
    <row r="43" ht="15.75" customHeight="1">
      <c r="A43" s="11"/>
      <c r="B43" s="12"/>
      <c r="C43" s="12"/>
      <c r="D43" s="13"/>
    </row>
    <row r="44" ht="15.75" customHeight="1">
      <c r="A44" s="11"/>
      <c r="B44" s="12"/>
      <c r="C44" s="12"/>
      <c r="D44" s="13"/>
    </row>
    <row r="45" ht="15.75" customHeight="1">
      <c r="A45" s="14"/>
      <c r="B45" s="15"/>
      <c r="C45" s="15"/>
      <c r="D45" s="16"/>
    </row>
    <row r="46" ht="15.75" customHeight="1">
      <c r="A46" s="6">
        <v>45759</v>
      </c>
      <c r="B46" s="20"/>
      <c r="C46" s="20"/>
      <c r="D46" s="18"/>
      <c r="E46" s="10"/>
      <c r="F46" s="10"/>
      <c r="G46" s="10"/>
      <c r="H46" s="10"/>
      <c r="I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30">
        <v>45760</v>
      </c>
      <c r="B50" s="20"/>
      <c r="C50" s="20"/>
      <c r="D50" s="18"/>
      <c r="E50" s="10"/>
      <c r="F50" s="10"/>
      <c r="G50" s="10"/>
      <c r="H50" s="10"/>
      <c r="I50" s="10"/>
    </row>
    <row r="51" ht="15.75" customHeight="1">
      <c r="A51" s="31"/>
      <c r="B51" s="12"/>
      <c r="C51" s="12"/>
      <c r="D51" s="13"/>
    </row>
    <row r="52" ht="15.75" customHeight="1">
      <c r="A52" s="31"/>
      <c r="B52" s="12"/>
      <c r="C52" s="12"/>
      <c r="D52" s="13"/>
    </row>
    <row r="53" ht="15.75" customHeight="1">
      <c r="A53" s="32"/>
      <c r="B53" s="15"/>
      <c r="C53" s="15"/>
      <c r="D53" s="16"/>
    </row>
    <row r="54" ht="15.75" customHeight="1">
      <c r="A54" s="30">
        <v>45761</v>
      </c>
      <c r="B54" s="20"/>
      <c r="C54" s="20"/>
      <c r="D54" s="18"/>
      <c r="E54" s="10"/>
      <c r="F54" s="10"/>
      <c r="G54" s="10"/>
      <c r="H54" s="10"/>
      <c r="I54" s="10"/>
    </row>
    <row r="55" ht="15.75" customHeight="1">
      <c r="A55" s="31"/>
      <c r="B55" s="12"/>
      <c r="C55" s="12"/>
      <c r="D55" s="13"/>
    </row>
    <row r="56" ht="15.75" customHeight="1">
      <c r="A56" s="31"/>
      <c r="B56" s="12"/>
      <c r="C56" s="12"/>
      <c r="D56" s="13"/>
    </row>
    <row r="57" ht="15.75" customHeight="1">
      <c r="A57" s="32"/>
      <c r="B57" s="15"/>
      <c r="C57" s="15"/>
      <c r="D57" s="16"/>
    </row>
    <row r="58" ht="15.75" customHeight="1">
      <c r="A58" s="30">
        <v>45762</v>
      </c>
      <c r="B58" s="20"/>
      <c r="C58" s="20"/>
      <c r="D58" s="18"/>
      <c r="E58" s="10"/>
      <c r="F58" s="10"/>
      <c r="G58" s="10"/>
      <c r="H58" s="10"/>
      <c r="I58" s="10"/>
    </row>
    <row r="59" ht="15.75" customHeight="1">
      <c r="A59" s="31"/>
      <c r="B59" s="12"/>
      <c r="C59" s="12"/>
      <c r="D59" s="13"/>
    </row>
    <row r="60" ht="15.75" customHeight="1">
      <c r="A60" s="31"/>
      <c r="B60" s="12"/>
      <c r="C60" s="12"/>
      <c r="D60" s="13"/>
    </row>
    <row r="61" ht="15.75" customHeight="1">
      <c r="A61" s="32"/>
      <c r="B61" s="15"/>
      <c r="C61" s="15"/>
      <c r="D61" s="16"/>
    </row>
    <row r="62" ht="15.75" customHeight="1">
      <c r="A62" s="30">
        <v>45763</v>
      </c>
      <c r="B62" s="20"/>
      <c r="C62" s="20"/>
      <c r="D62" s="18"/>
      <c r="E62" s="10"/>
      <c r="F62" s="10"/>
      <c r="G62" s="10"/>
      <c r="H62" s="10"/>
      <c r="I62" s="10"/>
    </row>
    <row r="63" ht="15.75" customHeight="1">
      <c r="A63" s="31"/>
      <c r="B63" s="12"/>
      <c r="C63" s="12"/>
      <c r="D63" s="13"/>
    </row>
    <row r="64" ht="15.75" customHeight="1">
      <c r="A64" s="31"/>
      <c r="B64" s="12"/>
      <c r="C64" s="12"/>
      <c r="D64" s="13"/>
    </row>
    <row r="65" ht="15.75" customHeight="1">
      <c r="A65" s="32"/>
      <c r="B65" s="15"/>
      <c r="C65" s="15"/>
      <c r="D65" s="16"/>
    </row>
    <row r="66" ht="15.75" customHeight="1">
      <c r="A66" s="6">
        <v>45764</v>
      </c>
      <c r="B66" s="20"/>
      <c r="C66" s="22"/>
      <c r="D66" s="18"/>
      <c r="E66" s="10"/>
      <c r="F66" s="10"/>
      <c r="G66" s="10"/>
      <c r="H66" s="10"/>
      <c r="I66" s="10"/>
    </row>
    <row r="67" ht="15.75" customHeight="1">
      <c r="A67" s="11"/>
      <c r="B67" s="12"/>
      <c r="C67" s="23"/>
      <c r="D67" s="13"/>
    </row>
    <row r="68" ht="15.75" customHeight="1">
      <c r="A68" s="11"/>
      <c r="B68" s="12"/>
      <c r="C68" s="23"/>
      <c r="D68" s="13"/>
    </row>
    <row r="69" ht="15.75" customHeight="1">
      <c r="A69" s="14"/>
      <c r="B69" s="15"/>
      <c r="C69" s="24"/>
      <c r="D69" s="16"/>
    </row>
    <row r="70" ht="15.75" customHeight="1">
      <c r="A70" s="6">
        <v>45765</v>
      </c>
      <c r="B70" s="20"/>
      <c r="C70" s="22"/>
      <c r="D70" s="18"/>
      <c r="E70" s="10"/>
      <c r="F70" s="10"/>
      <c r="G70" s="10"/>
      <c r="H70" s="10"/>
      <c r="I70" s="10"/>
    </row>
    <row r="71" ht="15.75" customHeight="1">
      <c r="A71" s="11"/>
      <c r="B71" s="12"/>
      <c r="C71" s="23"/>
      <c r="D71" s="13"/>
    </row>
    <row r="72" ht="15.75" customHeight="1">
      <c r="A72" s="11"/>
      <c r="B72" s="12"/>
      <c r="C72" s="23"/>
      <c r="D72" s="13"/>
    </row>
    <row r="73" ht="15.75" customHeight="1">
      <c r="A73" s="14"/>
      <c r="B73" s="15"/>
      <c r="C73" s="24"/>
      <c r="D73" s="16"/>
    </row>
    <row r="74" ht="15.75" customHeight="1">
      <c r="A74" s="6">
        <v>45766</v>
      </c>
      <c r="B74" s="20"/>
      <c r="C74" s="22"/>
      <c r="D74" s="18"/>
      <c r="E74" s="10"/>
      <c r="F74" s="10"/>
      <c r="G74" s="10"/>
      <c r="H74" s="10"/>
      <c r="I74" s="10"/>
    </row>
    <row r="75" ht="15.75" customHeight="1">
      <c r="A75" s="11"/>
      <c r="B75" s="12"/>
      <c r="C75" s="23"/>
      <c r="D75" s="13"/>
    </row>
    <row r="76" ht="15.75" customHeight="1">
      <c r="A76" s="11"/>
      <c r="B76" s="12"/>
      <c r="C76" s="23"/>
      <c r="D76" s="13"/>
    </row>
    <row r="77" ht="15.75" customHeight="1">
      <c r="A77" s="14"/>
      <c r="B77" s="15"/>
      <c r="C77" s="24"/>
      <c r="D77" s="16"/>
    </row>
    <row r="78" ht="15.75" customHeight="1">
      <c r="A78" s="6">
        <v>45767</v>
      </c>
      <c r="B78" s="20"/>
      <c r="C78" s="22"/>
      <c r="D78" s="18"/>
      <c r="E78" s="10"/>
      <c r="F78" s="10"/>
      <c r="G78" s="10"/>
      <c r="H78" s="10"/>
      <c r="I78" s="10"/>
    </row>
    <row r="79" ht="15.75" customHeight="1">
      <c r="A79" s="11"/>
      <c r="B79" s="12"/>
      <c r="C79" s="23"/>
      <c r="D79" s="13"/>
    </row>
    <row r="80" ht="15.75" customHeight="1">
      <c r="A80" s="11"/>
      <c r="B80" s="12"/>
      <c r="C80" s="23"/>
      <c r="D80" s="13"/>
    </row>
    <row r="81" ht="15.75" customHeight="1">
      <c r="A81" s="14"/>
      <c r="B81" s="15"/>
      <c r="C81" s="24"/>
      <c r="D81" s="16"/>
    </row>
    <row r="82" ht="15.75" customHeight="1">
      <c r="A82" s="6">
        <v>45768</v>
      </c>
      <c r="B82" s="20"/>
      <c r="C82" s="22"/>
      <c r="D82" s="18"/>
      <c r="E82" s="10"/>
      <c r="F82" s="10"/>
      <c r="G82" s="10"/>
      <c r="H82" s="10"/>
      <c r="I82" s="10"/>
    </row>
    <row r="83" ht="15.75" customHeight="1">
      <c r="A83" s="11"/>
      <c r="B83" s="12"/>
      <c r="C83" s="23"/>
      <c r="D83" s="13"/>
    </row>
    <row r="84" ht="15.75" customHeight="1">
      <c r="A84" s="11"/>
      <c r="B84" s="12"/>
      <c r="C84" s="23"/>
      <c r="D84" s="13"/>
    </row>
    <row r="85" ht="15.75" customHeight="1">
      <c r="A85" s="14"/>
      <c r="B85" s="15"/>
      <c r="C85" s="24"/>
      <c r="D85" s="16"/>
    </row>
    <row r="86" ht="15.75" customHeight="1">
      <c r="A86" s="6">
        <v>45769</v>
      </c>
      <c r="B86" s="20"/>
      <c r="C86" s="20"/>
      <c r="D86" s="18"/>
      <c r="E86" s="10"/>
      <c r="F86" s="10"/>
      <c r="G86" s="10"/>
      <c r="H86" s="10"/>
      <c r="I86" s="10"/>
    </row>
    <row r="87" ht="15.75" customHeight="1">
      <c r="A87" s="11"/>
      <c r="B87" s="12"/>
      <c r="C87" s="12"/>
      <c r="D87" s="13"/>
    </row>
    <row r="88" ht="15.75" customHeight="1">
      <c r="A88" s="11"/>
      <c r="B88" s="12"/>
      <c r="C88" s="12"/>
      <c r="D88" s="13"/>
    </row>
    <row r="89" ht="15.75" customHeight="1">
      <c r="A89" s="14"/>
      <c r="B89" s="15"/>
      <c r="C89" s="15"/>
      <c r="D89" s="16"/>
      <c r="K89" s="25" t="s">
        <v>10</v>
      </c>
      <c r="L89" s="25">
        <v>7800</v>
      </c>
    </row>
    <row r="90" ht="15.75" customHeight="1">
      <c r="A90" s="6">
        <v>45770</v>
      </c>
      <c r="B90" s="20"/>
      <c r="C90" s="20"/>
      <c r="D90" s="18"/>
      <c r="E90" s="10"/>
      <c r="F90" s="10"/>
      <c r="G90" s="10"/>
      <c r="H90" s="10"/>
      <c r="I90" s="10"/>
      <c r="L90" s="25">
        <v>16000</v>
      </c>
    </row>
    <row r="91" ht="15.75" customHeight="1">
      <c r="A91" s="11"/>
      <c r="B91" s="12"/>
      <c r="C91" s="12"/>
      <c r="D91" s="13"/>
      <c r="L91" s="25">
        <v>14400</v>
      </c>
    </row>
    <row r="92" ht="15.75" customHeight="1">
      <c r="A92" s="11"/>
      <c r="B92" s="12"/>
      <c r="C92" s="12"/>
      <c r="D92" s="13"/>
    </row>
    <row r="93" ht="15.75" customHeight="1">
      <c r="A93" s="14"/>
      <c r="B93" s="15"/>
      <c r="C93" s="15"/>
      <c r="D93" s="16"/>
    </row>
    <row r="94" ht="15.75" customHeight="1">
      <c r="A94" s="6">
        <v>45771</v>
      </c>
      <c r="B94" s="20"/>
      <c r="C94" s="20"/>
      <c r="D94" s="18"/>
      <c r="E94" s="10"/>
      <c r="F94" s="10"/>
      <c r="G94" s="10"/>
      <c r="H94" s="10"/>
      <c r="I94" s="10"/>
      <c r="K94" s="25" t="s">
        <v>12</v>
      </c>
      <c r="L94" s="25">
        <v>11000</v>
      </c>
    </row>
    <row r="95" ht="15.75" customHeight="1">
      <c r="A95" s="11"/>
      <c r="B95" s="12"/>
      <c r="C95" s="12"/>
      <c r="D95" s="13"/>
      <c r="L95" s="25">
        <v>520</v>
      </c>
    </row>
    <row r="96" ht="15.75" customHeight="1">
      <c r="A96" s="11"/>
      <c r="B96" s="12"/>
      <c r="C96" s="12"/>
      <c r="D96" s="13"/>
    </row>
    <row r="97" ht="15.75" customHeight="1">
      <c r="A97" s="14"/>
      <c r="B97" s="15"/>
      <c r="C97" s="15"/>
      <c r="D97" s="16"/>
    </row>
    <row r="98" ht="15.75" customHeight="1">
      <c r="A98" s="6">
        <v>45772</v>
      </c>
      <c r="B98" s="20"/>
      <c r="C98" s="20"/>
      <c r="D98" s="18"/>
      <c r="E98" s="10"/>
      <c r="F98" s="10"/>
      <c r="G98" s="10"/>
      <c r="H98" s="10"/>
      <c r="I98" s="10"/>
    </row>
    <row r="99" ht="15.75" customHeight="1">
      <c r="A99" s="11"/>
      <c r="B99" s="12"/>
      <c r="C99" s="12"/>
      <c r="D99" s="13"/>
    </row>
    <row r="100" ht="15.75" customHeight="1">
      <c r="A100" s="11"/>
      <c r="B100" s="12"/>
      <c r="C100" s="12"/>
      <c r="D100" s="13"/>
    </row>
    <row r="101" ht="15.75" customHeight="1">
      <c r="A101" s="14"/>
      <c r="B101" s="15"/>
      <c r="C101" s="15"/>
      <c r="D101" s="16"/>
    </row>
    <row r="102" ht="15.75" customHeight="1">
      <c r="A102" s="6">
        <v>45773</v>
      </c>
      <c r="B102" s="20"/>
      <c r="C102" s="20"/>
      <c r="D102" s="18"/>
      <c r="E102" s="10"/>
      <c r="F102" s="10"/>
      <c r="G102" s="10"/>
      <c r="H102" s="10"/>
      <c r="I102" s="10"/>
    </row>
    <row r="103" ht="15.75" customHeight="1">
      <c r="A103" s="11"/>
      <c r="B103" s="12"/>
      <c r="C103" s="12"/>
      <c r="D103" s="13"/>
    </row>
    <row r="104" ht="15.75" customHeight="1">
      <c r="A104" s="11"/>
      <c r="B104" s="12"/>
      <c r="C104" s="12"/>
      <c r="D104" s="13"/>
    </row>
    <row r="105" ht="15.75" customHeight="1">
      <c r="A105" s="14"/>
      <c r="B105" s="15"/>
      <c r="C105" s="15"/>
      <c r="D105" s="16"/>
    </row>
    <row r="106" ht="15.75" customHeight="1">
      <c r="A106" s="6">
        <v>45774</v>
      </c>
      <c r="B106" s="20"/>
      <c r="C106" s="20"/>
      <c r="D106" s="18"/>
      <c r="E106" s="10"/>
      <c r="F106" s="10"/>
      <c r="G106" s="10"/>
      <c r="H106" s="10"/>
      <c r="I106" s="10"/>
    </row>
    <row r="107" ht="15.75" customHeight="1">
      <c r="A107" s="11"/>
      <c r="B107" s="12"/>
      <c r="C107" s="12"/>
      <c r="D107" s="13"/>
    </row>
    <row r="108" ht="15.75" customHeight="1">
      <c r="A108" s="11"/>
      <c r="B108" s="12"/>
      <c r="C108" s="12"/>
      <c r="D108" s="13"/>
    </row>
    <row r="109" ht="15.75" customHeight="1">
      <c r="A109" s="14"/>
      <c r="B109" s="15"/>
      <c r="C109" s="15"/>
      <c r="D109" s="16"/>
    </row>
    <row r="110" ht="15.75" customHeight="1">
      <c r="A110" s="6">
        <v>45775</v>
      </c>
      <c r="B110" s="20"/>
      <c r="C110" s="20"/>
      <c r="D110" s="18"/>
      <c r="E110" s="10"/>
      <c r="F110" s="10"/>
      <c r="G110" s="10"/>
      <c r="H110" s="10"/>
      <c r="I110" s="10"/>
    </row>
    <row r="111" ht="15.75" customHeight="1">
      <c r="A111" s="11"/>
      <c r="B111" s="12"/>
      <c r="C111" s="12"/>
      <c r="D111" s="13"/>
    </row>
    <row r="112" ht="15.75" customHeight="1">
      <c r="A112" s="11"/>
      <c r="B112" s="12"/>
      <c r="C112" s="12"/>
      <c r="D112" s="13"/>
    </row>
    <row r="113" ht="15.75" customHeight="1">
      <c r="A113" s="14"/>
      <c r="B113" s="15"/>
      <c r="C113" s="15"/>
      <c r="D113" s="16"/>
    </row>
    <row r="114" ht="15.75" customHeight="1">
      <c r="A114" s="30">
        <v>45776</v>
      </c>
      <c r="B114" s="20"/>
      <c r="C114" s="20"/>
      <c r="D114" s="18"/>
      <c r="E114" s="10"/>
      <c r="F114" s="10"/>
      <c r="G114" s="10"/>
      <c r="H114" s="10"/>
      <c r="I114" s="10"/>
    </row>
    <row r="115" ht="15.75" customHeight="1">
      <c r="A115" s="31"/>
      <c r="B115" s="12"/>
      <c r="C115" s="12"/>
      <c r="D115" s="13"/>
    </row>
    <row r="116" ht="15.75" customHeight="1">
      <c r="A116" s="31"/>
      <c r="B116" s="12"/>
      <c r="C116" s="12"/>
      <c r="D116" s="13"/>
    </row>
    <row r="117" ht="15.75" customHeight="1">
      <c r="A117" s="32"/>
      <c r="B117" s="15"/>
      <c r="C117" s="15"/>
      <c r="D117" s="16"/>
    </row>
    <row r="118" ht="15.75" customHeight="1">
      <c r="A118" s="30">
        <v>45777</v>
      </c>
      <c r="B118" s="20"/>
      <c r="C118" s="20"/>
      <c r="D118" s="18"/>
      <c r="E118" s="10"/>
      <c r="F118" s="10"/>
      <c r="G118" s="10"/>
      <c r="H118" s="10"/>
      <c r="I118" s="10"/>
    </row>
    <row r="119" ht="15.75" customHeight="1">
      <c r="A119" s="31"/>
      <c r="B119" s="12"/>
      <c r="C119" s="12"/>
      <c r="D119" s="13"/>
    </row>
    <row r="120" ht="15.75" customHeight="1">
      <c r="A120" s="31"/>
      <c r="B120" s="12"/>
      <c r="C120" s="12"/>
      <c r="D120" s="13"/>
    </row>
    <row r="121" ht="15.75" customHeight="1">
      <c r="A121" s="32"/>
      <c r="B121" s="15"/>
      <c r="C121" s="15"/>
      <c r="D121" s="16"/>
    </row>
    <row r="122" ht="15.75" customHeight="1">
      <c r="A122" s="35">
        <v>31</v>
      </c>
      <c r="B122" s="20"/>
      <c r="C122" s="20"/>
      <c r="D122" s="18"/>
      <c r="E122" s="10"/>
      <c r="F122" s="10"/>
      <c r="G122" s="10"/>
      <c r="H122" s="10"/>
      <c r="I122" s="10"/>
    </row>
    <row r="123" ht="15.75" customHeight="1">
      <c r="A123" s="31"/>
      <c r="B123" s="12"/>
      <c r="C123" s="12"/>
      <c r="D123" s="13"/>
    </row>
    <row r="124" ht="15.75" customHeight="1">
      <c r="A124" s="31"/>
      <c r="B124" s="12"/>
      <c r="C124" s="12"/>
      <c r="D124" s="13"/>
    </row>
    <row r="125" ht="15.75" customHeight="1">
      <c r="A125" s="32"/>
      <c r="B125" s="15"/>
      <c r="C125" s="15"/>
      <c r="D125" s="16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79">
    <mergeCell ref="H14:H17"/>
    <mergeCell ref="I14:I17"/>
    <mergeCell ref="A14:A17"/>
    <mergeCell ref="B14:B17"/>
    <mergeCell ref="C14:C17"/>
    <mergeCell ref="D14:D17"/>
    <mergeCell ref="E14:E17"/>
    <mergeCell ref="F14:F17"/>
    <mergeCell ref="G14:G17"/>
    <mergeCell ref="H18:H21"/>
    <mergeCell ref="I18:I21"/>
    <mergeCell ref="A18:A21"/>
    <mergeCell ref="B18:B21"/>
    <mergeCell ref="C18:C21"/>
    <mergeCell ref="D18:D21"/>
    <mergeCell ref="E18:E21"/>
    <mergeCell ref="F18:F21"/>
    <mergeCell ref="G18:G21"/>
    <mergeCell ref="H22:H25"/>
    <mergeCell ref="I22:I25"/>
    <mergeCell ref="A22:A25"/>
    <mergeCell ref="B22:B25"/>
    <mergeCell ref="C22:C25"/>
    <mergeCell ref="D22:D25"/>
    <mergeCell ref="E22:E25"/>
    <mergeCell ref="F22:F25"/>
    <mergeCell ref="G22:G25"/>
    <mergeCell ref="H26:H29"/>
    <mergeCell ref="I26:I29"/>
    <mergeCell ref="A26:A29"/>
    <mergeCell ref="B26:B29"/>
    <mergeCell ref="C26:C29"/>
    <mergeCell ref="D26:D29"/>
    <mergeCell ref="E26:E29"/>
    <mergeCell ref="F26:F29"/>
    <mergeCell ref="G26:G29"/>
    <mergeCell ref="H30:H33"/>
    <mergeCell ref="I30:I33"/>
    <mergeCell ref="A30:A33"/>
    <mergeCell ref="B30:B33"/>
    <mergeCell ref="C30:C33"/>
    <mergeCell ref="D30:D33"/>
    <mergeCell ref="E30:E33"/>
    <mergeCell ref="F30:F33"/>
    <mergeCell ref="G30:G33"/>
    <mergeCell ref="H34:H37"/>
    <mergeCell ref="I34:I37"/>
    <mergeCell ref="A34:A37"/>
    <mergeCell ref="B34:B37"/>
    <mergeCell ref="C34:C37"/>
    <mergeCell ref="D34:D37"/>
    <mergeCell ref="E34:E37"/>
    <mergeCell ref="F34:F37"/>
    <mergeCell ref="G34:G37"/>
    <mergeCell ref="H38:H41"/>
    <mergeCell ref="I38:I41"/>
    <mergeCell ref="A38:A41"/>
    <mergeCell ref="B38:B41"/>
    <mergeCell ref="C38:C41"/>
    <mergeCell ref="D38:D41"/>
    <mergeCell ref="E38:E41"/>
    <mergeCell ref="F38:F41"/>
    <mergeCell ref="G38:G41"/>
    <mergeCell ref="H42:H45"/>
    <mergeCell ref="I42:I45"/>
    <mergeCell ref="A42:A45"/>
    <mergeCell ref="B42:B45"/>
    <mergeCell ref="C42:C45"/>
    <mergeCell ref="D42:D45"/>
    <mergeCell ref="E42:E45"/>
    <mergeCell ref="F42:F45"/>
    <mergeCell ref="G42:G45"/>
    <mergeCell ref="H46:H49"/>
    <mergeCell ref="I46:I49"/>
    <mergeCell ref="A46:A49"/>
    <mergeCell ref="B46:B49"/>
    <mergeCell ref="C46:C49"/>
    <mergeCell ref="D46:D49"/>
    <mergeCell ref="E46:E49"/>
    <mergeCell ref="F46:F49"/>
    <mergeCell ref="G46:G49"/>
    <mergeCell ref="H50:H53"/>
    <mergeCell ref="I50:I53"/>
    <mergeCell ref="A50:A53"/>
    <mergeCell ref="B50:B53"/>
    <mergeCell ref="C50:C53"/>
    <mergeCell ref="D50:D53"/>
    <mergeCell ref="E50:E53"/>
    <mergeCell ref="F50:F53"/>
    <mergeCell ref="G50:G53"/>
    <mergeCell ref="H54:H57"/>
    <mergeCell ref="I54:I57"/>
    <mergeCell ref="A54:A57"/>
    <mergeCell ref="B54:B57"/>
    <mergeCell ref="C54:C57"/>
    <mergeCell ref="D54:D57"/>
    <mergeCell ref="E54:E57"/>
    <mergeCell ref="F54:F57"/>
    <mergeCell ref="G54:G57"/>
    <mergeCell ref="H58:H61"/>
    <mergeCell ref="I58:I61"/>
    <mergeCell ref="A58:A61"/>
    <mergeCell ref="B58:B61"/>
    <mergeCell ref="C58:C61"/>
    <mergeCell ref="D58:D61"/>
    <mergeCell ref="E58:E61"/>
    <mergeCell ref="F58:F61"/>
    <mergeCell ref="G58:G61"/>
    <mergeCell ref="H62:H65"/>
    <mergeCell ref="I62:I65"/>
    <mergeCell ref="A62:A65"/>
    <mergeCell ref="B62:B65"/>
    <mergeCell ref="C62:C65"/>
    <mergeCell ref="D62:D65"/>
    <mergeCell ref="E62:E65"/>
    <mergeCell ref="F62:F65"/>
    <mergeCell ref="G62:G65"/>
    <mergeCell ref="H66:H69"/>
    <mergeCell ref="I66:I69"/>
    <mergeCell ref="A66:A69"/>
    <mergeCell ref="B66:B69"/>
    <mergeCell ref="C66:C69"/>
    <mergeCell ref="D66:D69"/>
    <mergeCell ref="E66:E69"/>
    <mergeCell ref="F66:F69"/>
    <mergeCell ref="G66:G69"/>
    <mergeCell ref="H98:H101"/>
    <mergeCell ref="I98:I101"/>
    <mergeCell ref="A98:A101"/>
    <mergeCell ref="B98:B101"/>
    <mergeCell ref="C98:C101"/>
    <mergeCell ref="D98:D101"/>
    <mergeCell ref="E98:E101"/>
    <mergeCell ref="F98:F101"/>
    <mergeCell ref="G98:G101"/>
    <mergeCell ref="H102:H105"/>
    <mergeCell ref="I102:I105"/>
    <mergeCell ref="A102:A105"/>
    <mergeCell ref="B102:B105"/>
    <mergeCell ref="C102:C105"/>
    <mergeCell ref="D102:D105"/>
    <mergeCell ref="E102:E105"/>
    <mergeCell ref="F102:F105"/>
    <mergeCell ref="G102:G105"/>
    <mergeCell ref="H106:H109"/>
    <mergeCell ref="I106:I109"/>
    <mergeCell ref="A106:A109"/>
    <mergeCell ref="B106:B109"/>
    <mergeCell ref="C106:C109"/>
    <mergeCell ref="D106:D109"/>
    <mergeCell ref="E106:E109"/>
    <mergeCell ref="F106:F109"/>
    <mergeCell ref="G106:G109"/>
    <mergeCell ref="H110:H113"/>
    <mergeCell ref="I110:I113"/>
    <mergeCell ref="A110:A113"/>
    <mergeCell ref="B110:B113"/>
    <mergeCell ref="C110:C113"/>
    <mergeCell ref="D110:D113"/>
    <mergeCell ref="E110:E113"/>
    <mergeCell ref="F110:F113"/>
    <mergeCell ref="G110:G113"/>
    <mergeCell ref="H114:H117"/>
    <mergeCell ref="I114:I117"/>
    <mergeCell ref="A114:A117"/>
    <mergeCell ref="B114:B117"/>
    <mergeCell ref="C114:C117"/>
    <mergeCell ref="D114:D117"/>
    <mergeCell ref="E114:E117"/>
    <mergeCell ref="F114:F117"/>
    <mergeCell ref="G114:G117"/>
    <mergeCell ref="H118:H121"/>
    <mergeCell ref="I118:I121"/>
    <mergeCell ref="A118:A121"/>
    <mergeCell ref="B118:B121"/>
    <mergeCell ref="C118:C121"/>
    <mergeCell ref="D118:D121"/>
    <mergeCell ref="E118:E121"/>
    <mergeCell ref="F118:F121"/>
    <mergeCell ref="G118:G121"/>
    <mergeCell ref="H2:H5"/>
    <mergeCell ref="I2:I5"/>
    <mergeCell ref="A2:A5"/>
    <mergeCell ref="B2:B5"/>
    <mergeCell ref="C2:C5"/>
    <mergeCell ref="D2:D5"/>
    <mergeCell ref="E2:E5"/>
    <mergeCell ref="F2:F5"/>
    <mergeCell ref="G2:G5"/>
    <mergeCell ref="H6:H9"/>
    <mergeCell ref="I6:I9"/>
    <mergeCell ref="A6:A9"/>
    <mergeCell ref="B6:B9"/>
    <mergeCell ref="C6:C9"/>
    <mergeCell ref="D6:D9"/>
    <mergeCell ref="E6:E9"/>
    <mergeCell ref="F6:F9"/>
    <mergeCell ref="G6:G9"/>
    <mergeCell ref="H10:H13"/>
    <mergeCell ref="I10:I13"/>
    <mergeCell ref="A10:A13"/>
    <mergeCell ref="B10:B13"/>
    <mergeCell ref="C10:C13"/>
    <mergeCell ref="D10:D13"/>
    <mergeCell ref="E10:E13"/>
    <mergeCell ref="F10:F13"/>
    <mergeCell ref="G10:G13"/>
    <mergeCell ref="H122:H125"/>
    <mergeCell ref="I122:I125"/>
    <mergeCell ref="A122:A125"/>
    <mergeCell ref="B122:B125"/>
    <mergeCell ref="C122:C125"/>
    <mergeCell ref="D122:D125"/>
    <mergeCell ref="E122:E125"/>
    <mergeCell ref="F122:F125"/>
    <mergeCell ref="G122:G125"/>
    <mergeCell ref="H70:H73"/>
    <mergeCell ref="I70:I73"/>
    <mergeCell ref="A70:A73"/>
    <mergeCell ref="B70:B73"/>
    <mergeCell ref="C70:C73"/>
    <mergeCell ref="D70:D73"/>
    <mergeCell ref="E70:E73"/>
    <mergeCell ref="F70:F73"/>
    <mergeCell ref="G70:G73"/>
    <mergeCell ref="H74:H77"/>
    <mergeCell ref="I74:I77"/>
    <mergeCell ref="A74:A77"/>
    <mergeCell ref="B74:B77"/>
    <mergeCell ref="C74:C77"/>
    <mergeCell ref="D74:D77"/>
    <mergeCell ref="E74:E77"/>
    <mergeCell ref="F74:F77"/>
    <mergeCell ref="G74:G77"/>
    <mergeCell ref="H78:H81"/>
    <mergeCell ref="I78:I81"/>
    <mergeCell ref="A78:A81"/>
    <mergeCell ref="B78:B81"/>
    <mergeCell ref="C78:C81"/>
    <mergeCell ref="D78:D81"/>
    <mergeCell ref="E78:E81"/>
    <mergeCell ref="F78:F81"/>
    <mergeCell ref="G78:G81"/>
    <mergeCell ref="H82:H85"/>
    <mergeCell ref="I82:I85"/>
    <mergeCell ref="A82:A85"/>
    <mergeCell ref="B82:B85"/>
    <mergeCell ref="C82:C85"/>
    <mergeCell ref="D82:D85"/>
    <mergeCell ref="E82:E85"/>
    <mergeCell ref="F82:F85"/>
    <mergeCell ref="G82:G85"/>
    <mergeCell ref="H86:H89"/>
    <mergeCell ref="I86:I89"/>
    <mergeCell ref="A86:A89"/>
    <mergeCell ref="B86:B89"/>
    <mergeCell ref="C86:C89"/>
    <mergeCell ref="D86:D89"/>
    <mergeCell ref="E86:E89"/>
    <mergeCell ref="F86:F89"/>
    <mergeCell ref="G86:G89"/>
    <mergeCell ref="H90:H93"/>
    <mergeCell ref="I90:I93"/>
    <mergeCell ref="A90:A93"/>
    <mergeCell ref="B90:B93"/>
    <mergeCell ref="C90:C93"/>
    <mergeCell ref="D90:D93"/>
    <mergeCell ref="E90:E93"/>
    <mergeCell ref="F90:F93"/>
    <mergeCell ref="G90:G93"/>
    <mergeCell ref="H94:H97"/>
    <mergeCell ref="I94:I97"/>
    <mergeCell ref="A94:A97"/>
    <mergeCell ref="B94:B97"/>
    <mergeCell ref="C94:C97"/>
    <mergeCell ref="D94:D97"/>
    <mergeCell ref="E94:E97"/>
    <mergeCell ref="F94:F97"/>
    <mergeCell ref="G94:G97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6E00FA-009C-4918-98B3-004900C00070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0" zoomScale="100" workbookViewId="0">
      <pane ySplit="2" topLeftCell="A3" activePane="bottomLeft" state="frozen"/>
      <selection activeCell="B4" activeCellId="0" sqref="B4"/>
    </sheetView>
  </sheetViews>
  <sheetFormatPr defaultColWidth="11.220000000000001" defaultRowHeight="15" customHeight="1"/>
  <cols>
    <col customWidth="1" min="1" max="1" width="11.67"/>
    <col customWidth="1" min="2" max="2" width="7.8899999999999997"/>
    <col customWidth="1" min="3" max="3" width="75.890000000000001"/>
    <col customWidth="1" min="4" max="4" width="16.780000000000001"/>
    <col customWidth="1" min="5" max="5" width="16"/>
    <col customWidth="1" min="6" max="6" width="15.44"/>
    <col customWidth="1" min="7" max="7" width="15.779999999999999"/>
    <col customWidth="1" min="8" max="8" width="15.44"/>
    <col customWidth="1" min="9" max="9" width="16"/>
    <col customWidth="1" min="10" max="10" width="21.670000000000002"/>
    <col customWidth="1" min="11" max="27" width="10.779999999999999"/>
  </cols>
  <sheetData>
    <row r="1" ht="22.5" customHeight="1">
      <c r="A1" s="36" t="s">
        <v>26</v>
      </c>
      <c r="B1" s="37" t="s">
        <v>27</v>
      </c>
      <c r="C1" s="38" t="s">
        <v>28</v>
      </c>
      <c r="D1" s="39" t="s">
        <v>29</v>
      </c>
      <c r="E1" s="40"/>
      <c r="F1" s="41" t="s">
        <v>30</v>
      </c>
      <c r="G1" s="42"/>
      <c r="H1" s="43" t="s">
        <v>31</v>
      </c>
      <c r="I1" s="44"/>
      <c r="J1" s="45" t="s">
        <v>32</v>
      </c>
      <c r="K1" s="46"/>
      <c r="L1" s="46"/>
      <c r="M1" s="46"/>
      <c r="N1" s="46"/>
    </row>
    <row r="2" ht="31.5" customHeight="1">
      <c r="A2" s="47"/>
      <c r="B2" s="47"/>
      <c r="C2" s="47"/>
      <c r="D2" s="48" t="s">
        <v>33</v>
      </c>
      <c r="E2" s="49" t="s">
        <v>34</v>
      </c>
      <c r="F2" s="50" t="s">
        <v>33</v>
      </c>
      <c r="G2" s="51" t="s">
        <v>34</v>
      </c>
      <c r="H2" s="52" t="s">
        <v>33</v>
      </c>
      <c r="I2" s="53" t="s">
        <v>34</v>
      </c>
      <c r="J2" s="54">
        <f>SUM(D120:I120)</f>
        <v>727382.29599999997</v>
      </c>
      <c r="K2" s="46"/>
      <c r="L2" s="46"/>
      <c r="M2" s="46"/>
      <c r="N2" s="46"/>
    </row>
    <row r="3" ht="19.5" hidden="1" customHeight="1">
      <c r="A3" s="55">
        <v>45659</v>
      </c>
      <c r="B3" s="56">
        <v>1</v>
      </c>
      <c r="C3" s="57" t="s">
        <v>35</v>
      </c>
      <c r="D3" s="58"/>
      <c r="E3" s="59"/>
      <c r="F3" s="60"/>
      <c r="G3" s="61"/>
      <c r="H3" s="62">
        <v>83814.330000000002</v>
      </c>
      <c r="I3" s="63"/>
      <c r="J3" s="64"/>
      <c r="K3" s="46"/>
      <c r="L3" s="46"/>
      <c r="M3" s="46"/>
      <c r="N3" s="46"/>
    </row>
    <row r="4" ht="18.75" hidden="1" customHeight="1">
      <c r="A4" s="55">
        <v>45659</v>
      </c>
      <c r="B4" s="56">
        <v>1</v>
      </c>
      <c r="C4" s="57" t="s">
        <v>36</v>
      </c>
      <c r="D4" s="65"/>
      <c r="E4" s="59"/>
      <c r="F4" s="60"/>
      <c r="G4" s="66"/>
      <c r="H4" s="62">
        <v>30945.709999999999</v>
      </c>
      <c r="I4" s="63"/>
      <c r="J4" s="64"/>
      <c r="K4" s="46"/>
      <c r="L4" s="46"/>
      <c r="M4" s="46"/>
      <c r="N4" s="46"/>
    </row>
    <row r="5" ht="18.75" hidden="1" customHeight="1">
      <c r="A5" s="55">
        <v>45659</v>
      </c>
      <c r="B5" s="56">
        <v>1</v>
      </c>
      <c r="C5" s="57" t="s">
        <v>37</v>
      </c>
      <c r="D5" s="65"/>
      <c r="E5" s="59"/>
      <c r="F5" s="60"/>
      <c r="G5" s="61"/>
      <c r="H5" s="62">
        <v>6993</v>
      </c>
      <c r="I5" s="63"/>
      <c r="J5" s="64"/>
      <c r="K5" s="46"/>
      <c r="L5" s="46"/>
      <c r="M5" s="46"/>
      <c r="N5" s="46"/>
    </row>
    <row r="6" ht="18.75" hidden="1" customHeight="1">
      <c r="A6" s="55">
        <v>45659</v>
      </c>
      <c r="B6" s="56">
        <v>1</v>
      </c>
      <c r="C6" s="57" t="s">
        <v>38</v>
      </c>
      <c r="D6" s="65"/>
      <c r="E6" s="59"/>
      <c r="F6" s="60"/>
      <c r="G6" s="61"/>
      <c r="H6" s="62">
        <v>41689</v>
      </c>
      <c r="I6" s="63"/>
      <c r="J6" s="64"/>
      <c r="K6" s="46"/>
      <c r="L6" s="46"/>
      <c r="M6" s="46"/>
      <c r="N6" s="46"/>
    </row>
    <row r="7" ht="18.75" hidden="1" customHeight="1">
      <c r="A7" s="55">
        <v>45659</v>
      </c>
      <c r="B7" s="56">
        <v>1</v>
      </c>
      <c r="C7" s="67" t="s">
        <v>39</v>
      </c>
      <c r="D7" s="65"/>
      <c r="E7" s="59"/>
      <c r="F7" s="68">
        <v>30000</v>
      </c>
      <c r="G7" s="66"/>
      <c r="H7" s="69"/>
      <c r="I7" s="63"/>
      <c r="J7" s="64"/>
      <c r="K7" s="46"/>
      <c r="L7" s="46"/>
      <c r="M7" s="46"/>
      <c r="N7" s="46"/>
    </row>
    <row r="8" ht="18.75" hidden="1" customHeight="1">
      <c r="A8" s="55">
        <v>45660</v>
      </c>
      <c r="B8" s="56">
        <v>1</v>
      </c>
      <c r="C8" s="57" t="s">
        <v>40</v>
      </c>
      <c r="D8" s="65"/>
      <c r="E8" s="59"/>
      <c r="F8" s="60"/>
      <c r="G8" s="66"/>
      <c r="H8" s="69">
        <f t="shared" ref="H8:H9" si="0">I8*1.2%</f>
        <v>6303.4476119999999</v>
      </c>
      <c r="I8" s="63">
        <f>494.7*1061.83</f>
        <v>525287.30099999998</v>
      </c>
      <c r="J8" s="64"/>
      <c r="K8" s="46"/>
      <c r="L8" s="46"/>
      <c r="M8" s="46"/>
      <c r="N8" s="46"/>
    </row>
    <row r="9" ht="18.75" hidden="1" customHeight="1">
      <c r="A9" s="55">
        <v>45660</v>
      </c>
      <c r="B9" s="56">
        <v>1</v>
      </c>
      <c r="C9" s="57" t="s">
        <v>41</v>
      </c>
      <c r="D9" s="65"/>
      <c r="E9" s="59"/>
      <c r="F9" s="60"/>
      <c r="G9" s="66"/>
      <c r="H9" s="69">
        <f t="shared" si="0"/>
        <v>3950.0075999999999</v>
      </c>
      <c r="I9" s="63">
        <f>310*1061.83</f>
        <v>329167.29999999999</v>
      </c>
      <c r="J9" s="64"/>
      <c r="K9" s="46"/>
      <c r="L9" s="46"/>
      <c r="M9" s="46"/>
      <c r="N9" s="46"/>
    </row>
    <row r="10" ht="18.75" hidden="1" customHeight="1">
      <c r="A10" s="55">
        <v>45660</v>
      </c>
      <c r="B10" s="56">
        <v>1</v>
      </c>
      <c r="C10" s="67" t="s">
        <v>42</v>
      </c>
      <c r="D10" s="65"/>
      <c r="E10" s="59"/>
      <c r="F10" s="68">
        <v>15000</v>
      </c>
      <c r="G10" s="61"/>
      <c r="H10" s="69"/>
      <c r="I10" s="63"/>
      <c r="J10" s="64"/>
      <c r="K10" s="46"/>
      <c r="L10" s="46"/>
      <c r="M10" s="46"/>
      <c r="N10" s="46"/>
    </row>
    <row r="11" ht="18.75" hidden="1" customHeight="1">
      <c r="A11" s="55">
        <v>45661</v>
      </c>
      <c r="B11" s="56">
        <v>1</v>
      </c>
      <c r="C11" s="57" t="s">
        <v>43</v>
      </c>
      <c r="D11" s="65"/>
      <c r="E11" s="59"/>
      <c r="F11" s="60">
        <f>G11*1.2%</f>
        <v>7648.8000000000002</v>
      </c>
      <c r="G11" s="66">
        <v>637400</v>
      </c>
      <c r="H11" s="69"/>
      <c r="I11" s="63"/>
      <c r="J11" s="64"/>
      <c r="K11" s="46"/>
      <c r="L11" s="46"/>
      <c r="M11" s="46"/>
      <c r="N11" s="46"/>
    </row>
    <row r="12" ht="18.75" hidden="1" customHeight="1">
      <c r="A12" s="70">
        <v>45662</v>
      </c>
      <c r="B12" s="71">
        <v>1</v>
      </c>
      <c r="C12" s="67" t="s">
        <v>44</v>
      </c>
      <c r="D12" s="72"/>
      <c r="E12" s="73"/>
      <c r="F12" s="74"/>
      <c r="G12" s="75">
        <v>318840</v>
      </c>
      <c r="H12" s="76"/>
      <c r="I12" s="77"/>
      <c r="J12" s="78"/>
      <c r="K12" s="46"/>
      <c r="L12" s="46"/>
      <c r="M12" s="46"/>
      <c r="N12" s="46"/>
    </row>
    <row r="13" ht="18.75" hidden="1" customHeight="1">
      <c r="A13" s="70">
        <v>45663</v>
      </c>
      <c r="B13" s="71">
        <v>1</v>
      </c>
      <c r="C13" s="67" t="s">
        <v>45</v>
      </c>
      <c r="D13" s="79">
        <v>8200</v>
      </c>
      <c r="E13" s="73"/>
      <c r="F13" s="74"/>
      <c r="G13" s="80"/>
      <c r="H13" s="76"/>
      <c r="I13" s="77"/>
      <c r="J13" s="78"/>
      <c r="K13" s="46"/>
      <c r="L13" s="46"/>
      <c r="M13" s="46"/>
      <c r="N13" s="46"/>
    </row>
    <row r="14" ht="18.75" hidden="1" customHeight="1">
      <c r="A14" s="70">
        <v>45664</v>
      </c>
      <c r="B14" s="71">
        <v>1</v>
      </c>
      <c r="C14" s="67" t="s">
        <v>46</v>
      </c>
      <c r="D14" s="79">
        <v>7500</v>
      </c>
      <c r="E14" s="73"/>
      <c r="F14" s="74"/>
      <c r="G14" s="80"/>
      <c r="H14" s="76"/>
      <c r="I14" s="77"/>
      <c r="J14" s="78"/>
      <c r="K14" s="46"/>
      <c r="L14" s="46"/>
      <c r="M14" s="46"/>
      <c r="N14" s="46"/>
    </row>
    <row r="15" ht="18.75" hidden="1" customHeight="1">
      <c r="A15" s="70">
        <v>45664</v>
      </c>
      <c r="B15" s="71">
        <v>1</v>
      </c>
      <c r="C15" s="67" t="s">
        <v>47</v>
      </c>
      <c r="D15" s="81"/>
      <c r="E15" s="82"/>
      <c r="F15" s="83">
        <v>30000</v>
      </c>
      <c r="G15" s="80"/>
      <c r="H15" s="76"/>
      <c r="I15" s="77"/>
      <c r="J15" s="78"/>
      <c r="K15" s="46"/>
      <c r="L15" s="46"/>
      <c r="M15" s="46"/>
      <c r="N15" s="46"/>
    </row>
    <row r="16" ht="18.75" hidden="1" customHeight="1">
      <c r="A16" s="70">
        <v>45665</v>
      </c>
      <c r="B16" s="71">
        <v>1</v>
      </c>
      <c r="C16" s="67" t="s">
        <v>48</v>
      </c>
      <c r="D16" s="72"/>
      <c r="E16" s="73"/>
      <c r="F16" s="74"/>
      <c r="G16" s="75">
        <v>50000</v>
      </c>
      <c r="H16" s="76"/>
      <c r="I16" s="77"/>
      <c r="J16" s="78"/>
      <c r="K16" s="46"/>
      <c r="L16" s="46"/>
      <c r="M16" s="46"/>
      <c r="N16" s="46"/>
    </row>
    <row r="17" ht="18.75" hidden="1" customHeight="1">
      <c r="A17" s="70">
        <v>45666</v>
      </c>
      <c r="B17" s="71">
        <v>1</v>
      </c>
      <c r="C17" s="67" t="s">
        <v>49</v>
      </c>
      <c r="D17" s="72"/>
      <c r="E17" s="73"/>
      <c r="F17" s="74"/>
      <c r="G17" s="75">
        <v>300000</v>
      </c>
      <c r="H17" s="76"/>
      <c r="I17" s="84">
        <v>400000</v>
      </c>
      <c r="J17" s="78"/>
      <c r="K17" s="46"/>
      <c r="L17" s="46"/>
      <c r="M17" s="46"/>
      <c r="N17" s="46"/>
    </row>
    <row r="18" ht="18.75" hidden="1" customHeight="1">
      <c r="A18" s="70">
        <v>45666</v>
      </c>
      <c r="B18" s="71">
        <v>1</v>
      </c>
      <c r="C18" s="67" t="s">
        <v>50</v>
      </c>
      <c r="D18" s="72"/>
      <c r="E18" s="73"/>
      <c r="F18" s="85">
        <v>30000</v>
      </c>
      <c r="G18" s="80"/>
      <c r="H18" s="76"/>
      <c r="I18" s="77"/>
      <c r="J18" s="78"/>
      <c r="K18" s="46"/>
      <c r="L18" s="46"/>
      <c r="M18" s="46"/>
      <c r="N18" s="46"/>
    </row>
    <row r="19" ht="18.75" hidden="1" customHeight="1">
      <c r="A19" s="70">
        <v>45667</v>
      </c>
      <c r="B19" s="71">
        <v>1</v>
      </c>
      <c r="C19" s="67" t="s">
        <v>51</v>
      </c>
      <c r="D19" s="72"/>
      <c r="E19" s="73"/>
      <c r="F19" s="85">
        <v>550000</v>
      </c>
      <c r="G19" s="80"/>
      <c r="H19" s="76"/>
      <c r="I19" s="77"/>
      <c r="J19" s="78"/>
      <c r="K19" s="46"/>
      <c r="L19" s="46"/>
      <c r="M19" s="46"/>
      <c r="N19" s="46"/>
    </row>
    <row r="20" ht="18.75" hidden="1" customHeight="1">
      <c r="A20" s="70">
        <v>45670</v>
      </c>
      <c r="B20" s="71">
        <v>1</v>
      </c>
      <c r="C20" s="67" t="s">
        <v>52</v>
      </c>
      <c r="D20" s="72"/>
      <c r="E20" s="73"/>
      <c r="F20" s="74"/>
      <c r="G20" s="80"/>
      <c r="H20" s="69">
        <f>I20*1.2%</f>
        <v>4840.7570640000004</v>
      </c>
      <c r="I20" s="77">
        <f>378.3*1066.34</f>
        <v>403396.42200000002</v>
      </c>
      <c r="J20" s="78"/>
      <c r="K20" s="46"/>
      <c r="L20" s="46"/>
      <c r="M20" s="46"/>
      <c r="N20" s="46"/>
    </row>
    <row r="21" ht="18.75" hidden="1" customHeight="1">
      <c r="A21" s="70">
        <v>45670</v>
      </c>
      <c r="B21" s="71">
        <v>1</v>
      </c>
      <c r="C21" s="67" t="s">
        <v>53</v>
      </c>
      <c r="D21" s="79">
        <f>E21*1.2%</f>
        <v>9120</v>
      </c>
      <c r="E21" s="86">
        <f>460000+300000</f>
        <v>760000</v>
      </c>
      <c r="F21" s="60"/>
      <c r="G21" s="66">
        <v>300000</v>
      </c>
      <c r="H21" s="69"/>
      <c r="I21" s="84"/>
      <c r="J21" s="78"/>
      <c r="K21" s="46"/>
      <c r="L21" s="46"/>
      <c r="M21" s="46"/>
      <c r="N21" s="46"/>
    </row>
    <row r="22" ht="18.75" hidden="1" customHeight="1">
      <c r="A22" s="70">
        <v>45670</v>
      </c>
      <c r="B22" s="71">
        <v>1</v>
      </c>
      <c r="C22" s="67" t="s">
        <v>54</v>
      </c>
      <c r="D22" s="79">
        <v>3500</v>
      </c>
      <c r="E22" s="86"/>
      <c r="F22" s="74"/>
      <c r="G22" s="80"/>
      <c r="H22" s="76"/>
      <c r="I22" s="84"/>
      <c r="J22" s="78"/>
      <c r="K22" s="46"/>
      <c r="L22" s="46"/>
      <c r="M22" s="46"/>
      <c r="N22" s="46"/>
    </row>
    <row r="23" ht="18.75" hidden="1" customHeight="1">
      <c r="A23" s="70">
        <v>45670</v>
      </c>
      <c r="B23" s="71">
        <v>1</v>
      </c>
      <c r="C23" s="67" t="s">
        <v>55</v>
      </c>
      <c r="D23" s="72"/>
      <c r="E23" s="73"/>
      <c r="F23" s="85">
        <v>2530</v>
      </c>
      <c r="G23" s="75"/>
      <c r="H23" s="76"/>
      <c r="I23" s="84"/>
      <c r="J23" s="78"/>
      <c r="K23" s="46"/>
      <c r="L23" s="46"/>
      <c r="M23" s="46"/>
      <c r="N23" s="46"/>
    </row>
    <row r="24" ht="18.75" hidden="1" customHeight="1">
      <c r="A24" s="70">
        <v>45670</v>
      </c>
      <c r="B24" s="71">
        <v>1</v>
      </c>
      <c r="C24" s="67" t="s">
        <v>56</v>
      </c>
      <c r="D24" s="72"/>
      <c r="E24" s="73"/>
      <c r="F24" s="85">
        <v>15000</v>
      </c>
      <c r="G24" s="80"/>
      <c r="H24" s="76"/>
      <c r="I24" s="77"/>
      <c r="J24" s="78"/>
      <c r="K24" s="46"/>
      <c r="L24" s="46"/>
      <c r="M24" s="46"/>
      <c r="N24" s="46"/>
    </row>
    <row r="25" ht="18.75" hidden="1" customHeight="1">
      <c r="A25" s="70">
        <v>45671</v>
      </c>
      <c r="B25" s="71">
        <v>1</v>
      </c>
      <c r="C25" s="67" t="s">
        <v>57</v>
      </c>
      <c r="D25" s="72"/>
      <c r="E25" s="73"/>
      <c r="F25" s="85">
        <v>15000</v>
      </c>
      <c r="G25" s="75"/>
      <c r="H25" s="76"/>
      <c r="I25" s="84"/>
      <c r="J25" s="78"/>
      <c r="K25" s="46"/>
      <c r="L25" s="46"/>
      <c r="M25" s="46"/>
      <c r="N25" s="46"/>
    </row>
    <row r="26" ht="18.75" hidden="1" customHeight="1">
      <c r="A26" s="70">
        <v>45671</v>
      </c>
      <c r="B26" s="71">
        <v>1</v>
      </c>
      <c r="C26" s="67" t="s">
        <v>58</v>
      </c>
      <c r="D26" s="72"/>
      <c r="E26" s="73"/>
      <c r="F26" s="74"/>
      <c r="G26" s="80"/>
      <c r="H26" s="76"/>
      <c r="I26" s="84">
        <v>480685</v>
      </c>
      <c r="J26" s="78"/>
      <c r="K26" s="46"/>
      <c r="L26" s="46"/>
      <c r="M26" s="46"/>
      <c r="N26" s="46"/>
    </row>
    <row r="27" ht="18.75" hidden="1" customHeight="1">
      <c r="A27" s="70">
        <v>45672</v>
      </c>
      <c r="B27" s="71">
        <v>1</v>
      </c>
      <c r="C27" s="67" t="s">
        <v>59</v>
      </c>
      <c r="D27" s="72"/>
      <c r="E27" s="73"/>
      <c r="F27" s="74">
        <f>28000/5*2</f>
        <v>11200</v>
      </c>
      <c r="G27" s="80"/>
      <c r="H27" s="76"/>
      <c r="I27" s="84"/>
      <c r="J27" s="78"/>
      <c r="K27" s="46"/>
      <c r="L27" s="46"/>
      <c r="M27" s="46"/>
      <c r="N27" s="46"/>
    </row>
    <row r="28" ht="18.75" hidden="1" customHeight="1">
      <c r="A28" s="70">
        <v>45674</v>
      </c>
      <c r="B28" s="71">
        <v>1</v>
      </c>
      <c r="C28" s="67" t="s">
        <v>60</v>
      </c>
      <c r="D28" s="79">
        <v>15000</v>
      </c>
      <c r="E28" s="73"/>
      <c r="F28" s="74"/>
      <c r="G28" s="80"/>
      <c r="H28" s="76"/>
      <c r="I28" s="77"/>
      <c r="J28" s="78"/>
      <c r="K28" s="46"/>
      <c r="L28" s="46"/>
      <c r="M28" s="46"/>
      <c r="N28" s="46"/>
    </row>
    <row r="29" ht="18.75" hidden="1" customHeight="1">
      <c r="A29" s="70">
        <v>45674</v>
      </c>
      <c r="B29" s="71">
        <v>1</v>
      </c>
      <c r="C29" s="67" t="s">
        <v>61</v>
      </c>
      <c r="D29" s="72"/>
      <c r="E29" s="86">
        <v>481500</v>
      </c>
      <c r="F29" s="74"/>
      <c r="G29" s="80"/>
      <c r="H29" s="76"/>
      <c r="I29" s="77"/>
      <c r="J29" s="78"/>
      <c r="K29" s="46"/>
      <c r="L29" s="46"/>
      <c r="M29" s="46"/>
      <c r="N29" s="46"/>
    </row>
    <row r="30" ht="18.75" hidden="1" customHeight="1">
      <c r="A30" s="70">
        <v>45676</v>
      </c>
      <c r="B30" s="71">
        <v>1</v>
      </c>
      <c r="C30" s="67" t="s">
        <v>62</v>
      </c>
      <c r="D30" s="72"/>
      <c r="E30" s="73"/>
      <c r="F30" s="85">
        <v>113822.39999999999</v>
      </c>
      <c r="G30" s="80"/>
      <c r="H30" s="76"/>
      <c r="I30" s="77"/>
      <c r="J30" s="78"/>
      <c r="K30" s="46"/>
      <c r="L30" s="46"/>
      <c r="M30" s="46"/>
      <c r="N30" s="46"/>
    </row>
    <row r="31" ht="18.75" hidden="1" customHeight="1">
      <c r="A31" s="70">
        <v>45676</v>
      </c>
      <c r="B31" s="71">
        <v>1</v>
      </c>
      <c r="C31" s="67" t="s">
        <v>63</v>
      </c>
      <c r="D31" s="79"/>
      <c r="E31" s="73"/>
      <c r="F31" s="85">
        <v>10000</v>
      </c>
      <c r="G31" s="80"/>
      <c r="H31" s="76"/>
      <c r="I31" s="77"/>
      <c r="J31" s="78"/>
      <c r="K31" s="46"/>
      <c r="L31" s="46"/>
      <c r="M31" s="46"/>
      <c r="N31" s="46"/>
    </row>
    <row r="32" ht="18.75" hidden="1" customHeight="1">
      <c r="A32" s="70">
        <v>45676</v>
      </c>
      <c r="B32" s="71">
        <v>1</v>
      </c>
      <c r="C32" s="67" t="s">
        <v>64</v>
      </c>
      <c r="D32" s="79">
        <f t="shared" ref="D32:D33" si="1">E32*1.2%</f>
        <v>240</v>
      </c>
      <c r="E32" s="86">
        <v>20000</v>
      </c>
      <c r="F32" s="74"/>
      <c r="G32" s="80"/>
      <c r="H32" s="76"/>
      <c r="I32" s="77"/>
      <c r="J32" s="78"/>
      <c r="K32" s="46"/>
      <c r="L32" s="46"/>
      <c r="M32" s="46"/>
      <c r="N32" s="46"/>
    </row>
    <row r="33" ht="18.75" hidden="1" customHeight="1">
      <c r="A33" s="70">
        <v>45676</v>
      </c>
      <c r="B33" s="71">
        <v>1</v>
      </c>
      <c r="C33" s="67" t="s">
        <v>65</v>
      </c>
      <c r="D33" s="79">
        <f t="shared" si="1"/>
        <v>240</v>
      </c>
      <c r="E33" s="86">
        <v>20000</v>
      </c>
      <c r="F33" s="74"/>
      <c r="G33" s="80"/>
      <c r="H33" s="76"/>
      <c r="I33" s="77"/>
      <c r="J33" s="78"/>
      <c r="K33" s="46"/>
      <c r="L33" s="46"/>
      <c r="M33" s="46"/>
      <c r="N33" s="46"/>
    </row>
    <row r="34" ht="18.75" hidden="1" customHeight="1">
      <c r="A34" s="70">
        <v>45677</v>
      </c>
      <c r="B34" s="71">
        <v>1</v>
      </c>
      <c r="C34" s="67" t="s">
        <v>66</v>
      </c>
      <c r="D34" s="79">
        <v>6319</v>
      </c>
      <c r="E34" s="87"/>
      <c r="F34" s="74"/>
      <c r="G34" s="80"/>
      <c r="H34" s="76"/>
      <c r="I34" s="88"/>
      <c r="J34" s="78"/>
      <c r="K34" s="46"/>
      <c r="L34" s="46"/>
      <c r="M34" s="46"/>
      <c r="N34" s="46"/>
    </row>
    <row r="35" ht="18.75" hidden="1" customHeight="1">
      <c r="A35" s="70">
        <v>45677</v>
      </c>
      <c r="B35" s="71">
        <v>1</v>
      </c>
      <c r="C35" s="67" t="s">
        <v>67</v>
      </c>
      <c r="D35" s="72"/>
      <c r="E35" s="86">
        <v>400000</v>
      </c>
      <c r="F35" s="74"/>
      <c r="G35" s="89">
        <v>200000</v>
      </c>
      <c r="H35" s="76"/>
      <c r="I35" s="88"/>
      <c r="J35" s="78"/>
      <c r="K35" s="46"/>
      <c r="L35" s="46"/>
      <c r="M35" s="46"/>
      <c r="N35" s="46"/>
    </row>
    <row r="36" ht="18.75" hidden="1" customHeight="1">
      <c r="A36" s="70">
        <v>45678</v>
      </c>
      <c r="B36" s="71">
        <v>1</v>
      </c>
      <c r="C36" s="67" t="s">
        <v>68</v>
      </c>
      <c r="D36" s="79">
        <v>30000</v>
      </c>
      <c r="E36" s="90"/>
      <c r="F36" s="74"/>
      <c r="G36" s="89"/>
      <c r="H36" s="76"/>
      <c r="I36" s="88"/>
      <c r="J36" s="78"/>
      <c r="K36" s="46"/>
      <c r="L36" s="46"/>
      <c r="M36" s="46"/>
      <c r="N36" s="46"/>
    </row>
    <row r="37" ht="18.75" hidden="1" customHeight="1">
      <c r="A37" s="70">
        <v>45680</v>
      </c>
      <c r="B37" s="71">
        <v>1</v>
      </c>
      <c r="C37" s="67" t="s">
        <v>69</v>
      </c>
      <c r="D37" s="72"/>
      <c r="E37" s="86"/>
      <c r="F37" s="74"/>
      <c r="G37" s="91"/>
      <c r="H37" s="69">
        <f>I37*1.2%</f>
        <v>5424.6959999999999</v>
      </c>
      <c r="I37" s="88">
        <v>452058</v>
      </c>
      <c r="J37" s="78"/>
      <c r="K37" s="46"/>
      <c r="L37" s="46"/>
      <c r="M37" s="46"/>
      <c r="N37" s="46"/>
    </row>
    <row r="38" ht="18.75" hidden="1" customHeight="1">
      <c r="A38" s="70">
        <v>45681</v>
      </c>
      <c r="B38" s="71">
        <v>1</v>
      </c>
      <c r="C38" s="67" t="s">
        <v>70</v>
      </c>
      <c r="D38" s="72"/>
      <c r="E38" s="73"/>
      <c r="F38" s="85">
        <v>30000</v>
      </c>
      <c r="G38" s="91"/>
      <c r="H38" s="76"/>
      <c r="I38" s="88"/>
      <c r="J38" s="78"/>
      <c r="K38" s="46"/>
      <c r="L38" s="46"/>
      <c r="M38" s="46"/>
      <c r="N38" s="46"/>
    </row>
    <row r="39" ht="18.75" hidden="1" customHeight="1">
      <c r="A39" s="70">
        <v>45682</v>
      </c>
      <c r="B39" s="71">
        <v>1</v>
      </c>
      <c r="C39" s="67" t="s">
        <v>71</v>
      </c>
      <c r="D39" s="79"/>
      <c r="E39" s="90"/>
      <c r="F39" s="85">
        <v>15000</v>
      </c>
      <c r="G39" s="89"/>
      <c r="H39" s="76"/>
      <c r="I39" s="88"/>
      <c r="J39" s="78"/>
      <c r="K39" s="46"/>
      <c r="L39" s="46"/>
      <c r="M39" s="46"/>
      <c r="N39" s="46"/>
    </row>
    <row r="40" ht="18.75" hidden="1" customHeight="1">
      <c r="A40" s="70">
        <v>45683</v>
      </c>
      <c r="B40" s="71">
        <v>1</v>
      </c>
      <c r="C40" s="67" t="s">
        <v>72</v>
      </c>
      <c r="D40" s="72"/>
      <c r="E40" s="90"/>
      <c r="F40" s="74"/>
      <c r="G40" s="89">
        <v>236600</v>
      </c>
      <c r="H40" s="76"/>
      <c r="I40" s="88"/>
      <c r="J40" s="78"/>
      <c r="K40" s="46"/>
      <c r="L40" s="46"/>
      <c r="M40" s="46"/>
      <c r="N40" s="46"/>
    </row>
    <row r="41" ht="18.75" hidden="1" customHeight="1">
      <c r="A41" s="70">
        <v>45684</v>
      </c>
      <c r="B41" s="71">
        <v>1</v>
      </c>
      <c r="C41" s="67" t="s">
        <v>73</v>
      </c>
      <c r="D41" s="79">
        <v>15000</v>
      </c>
      <c r="E41" s="90"/>
      <c r="F41" s="85"/>
      <c r="G41" s="89"/>
      <c r="H41" s="76"/>
      <c r="I41" s="88"/>
      <c r="J41" s="78"/>
      <c r="K41" s="46"/>
      <c r="L41" s="46"/>
      <c r="M41" s="46"/>
      <c r="N41" s="46"/>
    </row>
    <row r="42" ht="18.75" hidden="1" customHeight="1">
      <c r="A42" s="70">
        <v>45685</v>
      </c>
      <c r="B42" s="71">
        <v>1</v>
      </c>
      <c r="C42" s="67" t="s">
        <v>74</v>
      </c>
      <c r="D42" s="72"/>
      <c r="E42" s="73"/>
      <c r="F42" s="74"/>
      <c r="G42" s="80"/>
      <c r="H42" s="92">
        <v>77926.720000000001</v>
      </c>
      <c r="I42" s="77"/>
      <c r="J42" s="78"/>
      <c r="K42" s="46"/>
      <c r="L42" s="46"/>
      <c r="M42" s="46"/>
      <c r="N42" s="46"/>
    </row>
    <row r="43" ht="18.75" hidden="1" customHeight="1">
      <c r="A43" s="70">
        <v>45685</v>
      </c>
      <c r="B43" s="71">
        <v>1</v>
      </c>
      <c r="C43" s="67" t="s">
        <v>75</v>
      </c>
      <c r="D43" s="72"/>
      <c r="E43" s="73"/>
      <c r="F43" s="60">
        <f>G43*1.2%</f>
        <v>1200</v>
      </c>
      <c r="G43" s="66">
        <v>100000</v>
      </c>
      <c r="H43" s="76"/>
      <c r="I43" s="77"/>
      <c r="J43" s="78"/>
      <c r="K43" s="46"/>
      <c r="L43" s="46"/>
      <c r="M43" s="46"/>
      <c r="N43" s="46"/>
    </row>
    <row r="44" ht="18.75" hidden="1" customHeight="1">
      <c r="A44" s="70">
        <v>45685</v>
      </c>
      <c r="B44" s="71">
        <v>1</v>
      </c>
      <c r="C44" s="67" t="s">
        <v>76</v>
      </c>
      <c r="D44" s="72"/>
      <c r="E44" s="73"/>
      <c r="F44" s="85">
        <v>15000</v>
      </c>
      <c r="G44" s="80"/>
      <c r="H44" s="76"/>
      <c r="I44" s="77"/>
      <c r="J44" s="78"/>
      <c r="K44" s="46"/>
      <c r="L44" s="46"/>
      <c r="M44" s="46"/>
      <c r="N44" s="46"/>
    </row>
    <row r="45" ht="18.75" hidden="1" customHeight="1">
      <c r="A45" s="70">
        <v>45685</v>
      </c>
      <c r="B45" s="71">
        <v>1</v>
      </c>
      <c r="C45" s="67" t="s">
        <v>77</v>
      </c>
      <c r="D45" s="72"/>
      <c r="E45" s="73"/>
      <c r="F45" s="74"/>
      <c r="G45" s="80"/>
      <c r="H45" s="69">
        <f>I45*1.2%</f>
        <v>5400</v>
      </c>
      <c r="I45" s="88">
        <v>450000</v>
      </c>
      <c r="J45" s="78"/>
      <c r="K45" s="46"/>
      <c r="L45" s="46"/>
      <c r="M45" s="46"/>
      <c r="N45" s="46"/>
    </row>
    <row r="46" ht="18.75" hidden="1" customHeight="1">
      <c r="A46" s="70">
        <v>45686</v>
      </c>
      <c r="B46" s="71">
        <v>1</v>
      </c>
      <c r="C46" s="67" t="s">
        <v>78</v>
      </c>
      <c r="D46" s="72">
        <f>8111.6+1101.1+845.02</f>
        <v>10057.719999999999</v>
      </c>
      <c r="E46" s="73"/>
      <c r="F46" s="74"/>
      <c r="G46" s="80"/>
      <c r="H46" s="76"/>
      <c r="I46" s="77"/>
      <c r="J46" s="78"/>
      <c r="K46" s="46"/>
      <c r="L46" s="46"/>
      <c r="M46" s="46"/>
      <c r="N46" s="46"/>
    </row>
    <row r="47" ht="18.75" hidden="1" customHeight="1">
      <c r="A47" s="70">
        <v>45686</v>
      </c>
      <c r="B47" s="71">
        <v>1</v>
      </c>
      <c r="C47" s="67" t="s">
        <v>79</v>
      </c>
      <c r="D47" s="79">
        <v>11200</v>
      </c>
      <c r="E47" s="73"/>
      <c r="F47" s="74"/>
      <c r="G47" s="80"/>
      <c r="H47" s="76"/>
      <c r="I47" s="77"/>
      <c r="J47" s="78"/>
      <c r="K47" s="46"/>
      <c r="L47" s="46"/>
      <c r="M47" s="46"/>
      <c r="N47" s="46"/>
    </row>
    <row r="48" ht="18.75" hidden="1" customHeight="1">
      <c r="A48" s="70">
        <v>45686</v>
      </c>
      <c r="B48" s="71">
        <v>1</v>
      </c>
      <c r="C48" s="67" t="s">
        <v>80</v>
      </c>
      <c r="D48" s="72"/>
      <c r="E48" s="86"/>
      <c r="F48" s="74"/>
      <c r="G48" s="75">
        <v>280000</v>
      </c>
      <c r="H48" s="69">
        <f>I48*1.2%</f>
        <v>1680</v>
      </c>
      <c r="I48" s="88">
        <v>140000</v>
      </c>
      <c r="J48" s="78"/>
      <c r="K48" s="46"/>
      <c r="L48" s="46"/>
      <c r="M48" s="46"/>
      <c r="N48" s="46"/>
    </row>
    <row r="49" ht="18.75" hidden="1" customHeight="1">
      <c r="A49" s="70">
        <v>45687</v>
      </c>
      <c r="B49" s="71">
        <v>1</v>
      </c>
      <c r="C49" s="67" t="s">
        <v>81</v>
      </c>
      <c r="D49" s="72"/>
      <c r="E49" s="73"/>
      <c r="F49" s="85">
        <v>30000</v>
      </c>
      <c r="G49" s="80"/>
      <c r="H49" s="76"/>
      <c r="I49" s="77"/>
      <c r="J49" s="78"/>
      <c r="K49" s="46"/>
      <c r="L49" s="46"/>
      <c r="M49" s="46"/>
      <c r="N49" s="46"/>
    </row>
    <row r="50" ht="18.75" hidden="1" customHeight="1">
      <c r="A50" s="70">
        <v>45688</v>
      </c>
      <c r="B50" s="71">
        <v>1</v>
      </c>
      <c r="C50" s="67" t="s">
        <v>82</v>
      </c>
      <c r="D50" s="72"/>
      <c r="E50" s="87">
        <v>-70576.171319000001</v>
      </c>
      <c r="F50" s="85"/>
      <c r="G50" s="80"/>
      <c r="H50" s="69"/>
      <c r="I50" s="93">
        <v>70576.171318999957</v>
      </c>
      <c r="J50" s="78"/>
      <c r="K50" s="46"/>
      <c r="L50" s="46"/>
      <c r="M50" s="46"/>
      <c r="N50" s="46"/>
    </row>
    <row r="51" ht="18.75" hidden="1" customHeight="1">
      <c r="A51" s="70">
        <v>45688</v>
      </c>
      <c r="B51" s="71">
        <v>1</v>
      </c>
      <c r="C51" s="67" t="s">
        <v>83</v>
      </c>
      <c r="D51" s="72"/>
      <c r="E51" s="94"/>
      <c r="F51" s="85"/>
      <c r="G51" s="89">
        <v>-6891.6913189997404</v>
      </c>
      <c r="H51" s="76"/>
      <c r="I51" s="93">
        <v>6891.6913189997431</v>
      </c>
      <c r="J51" s="78"/>
      <c r="K51" s="46"/>
      <c r="L51" s="46"/>
      <c r="M51" s="46"/>
      <c r="N51" s="46"/>
    </row>
    <row r="52" ht="18.75" hidden="1" customHeight="1">
      <c r="A52" s="95">
        <v>45688</v>
      </c>
      <c r="B52" s="96">
        <v>0</v>
      </c>
      <c r="C52" s="97" t="s">
        <v>84</v>
      </c>
      <c r="D52" s="98">
        <v>-116376.72</v>
      </c>
      <c r="E52" s="99">
        <v>-1610923.828681</v>
      </c>
      <c r="F52" s="98">
        <v>-921401.19999999995</v>
      </c>
      <c r="G52" s="100">
        <v>-2415948.308681</v>
      </c>
      <c r="H52" s="98">
        <v>-268967.66827600001</v>
      </c>
      <c r="I52" s="101">
        <v>-3258061.885638</v>
      </c>
      <c r="J52" s="102" t="s">
        <v>85</v>
      </c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</row>
    <row r="53" ht="18.75" hidden="1" customHeight="1">
      <c r="A53" s="70">
        <v>45689</v>
      </c>
      <c r="B53" s="71">
        <v>2</v>
      </c>
      <c r="C53" s="67" t="s">
        <v>86</v>
      </c>
      <c r="D53" s="72"/>
      <c r="E53" s="73"/>
      <c r="F53" s="85"/>
      <c r="G53" s="75">
        <v>112500</v>
      </c>
      <c r="H53" s="76"/>
      <c r="I53" s="77"/>
      <c r="J53" s="78"/>
      <c r="K53" s="46"/>
      <c r="L53" s="46"/>
      <c r="M53" s="46"/>
      <c r="N53" s="46"/>
    </row>
    <row r="54" ht="18.75" hidden="1" customHeight="1">
      <c r="A54" s="70">
        <v>45689</v>
      </c>
      <c r="B54" s="71">
        <v>2</v>
      </c>
      <c r="C54" s="67" t="s">
        <v>87</v>
      </c>
      <c r="D54" s="79">
        <v>15000</v>
      </c>
      <c r="E54" s="73"/>
      <c r="F54" s="74"/>
      <c r="G54" s="80"/>
      <c r="H54" s="76"/>
      <c r="I54" s="77"/>
      <c r="J54" s="78"/>
      <c r="K54" s="46"/>
      <c r="L54" s="46"/>
      <c r="M54" s="46"/>
      <c r="N54" s="46"/>
    </row>
    <row r="55" ht="18.75" hidden="1" customHeight="1">
      <c r="A55" s="70">
        <v>45689</v>
      </c>
      <c r="B55" s="71">
        <v>2</v>
      </c>
      <c r="C55" s="67" t="s">
        <v>88</v>
      </c>
      <c r="D55" s="79"/>
      <c r="E55" s="86">
        <v>240000</v>
      </c>
      <c r="F55" s="74"/>
      <c r="G55" s="80"/>
      <c r="H55" s="76"/>
      <c r="I55" s="77"/>
      <c r="J55" s="78"/>
      <c r="K55" s="46"/>
      <c r="L55" s="46"/>
      <c r="M55" s="46"/>
      <c r="N55" s="46"/>
    </row>
    <row r="56" ht="18.75" hidden="1" customHeight="1">
      <c r="A56" s="70">
        <v>45690</v>
      </c>
      <c r="B56" s="71">
        <v>2</v>
      </c>
      <c r="C56" s="67" t="s">
        <v>89</v>
      </c>
      <c r="D56" s="79">
        <v>30000</v>
      </c>
      <c r="E56" s="73"/>
      <c r="F56" s="74"/>
      <c r="G56" s="80"/>
      <c r="H56" s="76"/>
      <c r="I56" s="77"/>
      <c r="J56" s="78"/>
      <c r="K56" s="46"/>
      <c r="L56" s="46"/>
      <c r="M56" s="46"/>
      <c r="N56" s="46"/>
    </row>
    <row r="57" ht="18.75" hidden="1" customHeight="1">
      <c r="A57" s="70">
        <v>45694</v>
      </c>
      <c r="B57" s="71">
        <v>2</v>
      </c>
      <c r="C57" s="67" t="s">
        <v>90</v>
      </c>
      <c r="D57" s="79">
        <v>30000</v>
      </c>
      <c r="E57" s="73"/>
      <c r="F57" s="74"/>
      <c r="G57" s="80"/>
      <c r="H57" s="76"/>
      <c r="I57" s="77"/>
      <c r="J57" s="78"/>
      <c r="K57" s="46"/>
      <c r="L57" s="46"/>
      <c r="M57" s="46"/>
      <c r="N57" s="46"/>
    </row>
    <row r="58" ht="18.75" hidden="1" customHeight="1">
      <c r="A58" s="70">
        <v>45694</v>
      </c>
      <c r="B58" s="71">
        <v>2</v>
      </c>
      <c r="C58" s="67" t="s">
        <v>91</v>
      </c>
      <c r="D58" s="72">
        <f>8400+2000</f>
        <v>10400</v>
      </c>
      <c r="E58" s="73"/>
      <c r="F58" s="74"/>
      <c r="G58" s="80"/>
      <c r="H58" s="92"/>
      <c r="I58" s="77"/>
      <c r="J58" s="78"/>
      <c r="K58" s="46"/>
      <c r="L58" s="46"/>
      <c r="M58" s="46"/>
      <c r="N58" s="46"/>
    </row>
    <row r="59" ht="18.75" hidden="1" customHeight="1">
      <c r="A59" s="70">
        <v>45694</v>
      </c>
      <c r="B59" s="71">
        <v>2</v>
      </c>
      <c r="C59" s="67" t="s">
        <v>92</v>
      </c>
      <c r="D59" s="72"/>
      <c r="E59" s="73"/>
      <c r="F59" s="74"/>
      <c r="G59" s="80"/>
      <c r="H59" s="92">
        <f>I59*1.2%</f>
        <v>5499.7687880000003</v>
      </c>
      <c r="I59" s="77">
        <f>422.53*1084.69</f>
        <v>458314.06569999998</v>
      </c>
      <c r="J59" s="78"/>
      <c r="K59" s="46"/>
      <c r="L59" s="46"/>
      <c r="M59" s="46"/>
      <c r="N59" s="46"/>
    </row>
    <row r="60" ht="18.75" hidden="1" customHeight="1">
      <c r="A60" s="70">
        <v>45695</v>
      </c>
      <c r="B60" s="71">
        <v>2</v>
      </c>
      <c r="C60" s="67" t="s">
        <v>93</v>
      </c>
      <c r="D60" s="79">
        <v>30000</v>
      </c>
      <c r="E60" s="73"/>
      <c r="F60" s="74"/>
      <c r="G60" s="80"/>
      <c r="H60" s="76"/>
      <c r="I60" s="84"/>
      <c r="J60" s="78"/>
      <c r="K60" s="46"/>
      <c r="L60" s="46"/>
      <c r="M60" s="46"/>
      <c r="N60" s="46"/>
    </row>
    <row r="61" ht="18.75" hidden="1" customHeight="1">
      <c r="A61" s="70">
        <v>45698</v>
      </c>
      <c r="B61" s="56">
        <v>2</v>
      </c>
      <c r="C61" s="57" t="s">
        <v>94</v>
      </c>
      <c r="D61" s="72"/>
      <c r="E61" s="73"/>
      <c r="F61" s="74"/>
      <c r="G61" s="80"/>
      <c r="H61" s="92">
        <v>195781.79000000001</v>
      </c>
      <c r="I61" s="77"/>
      <c r="J61" s="78"/>
      <c r="K61" s="46"/>
      <c r="L61" s="46"/>
      <c r="M61" s="46"/>
      <c r="N61" s="46"/>
    </row>
    <row r="62" ht="18.75" hidden="1" customHeight="1">
      <c r="A62" s="70">
        <v>45698</v>
      </c>
      <c r="B62" s="56">
        <v>2</v>
      </c>
      <c r="C62" s="57" t="s">
        <v>95</v>
      </c>
      <c r="D62" s="72"/>
      <c r="E62" s="73"/>
      <c r="F62" s="74"/>
      <c r="G62" s="80"/>
      <c r="H62" s="92">
        <v>106351.92</v>
      </c>
      <c r="I62" s="77"/>
      <c r="J62" s="78"/>
      <c r="K62" s="46"/>
      <c r="L62" s="46"/>
      <c r="M62" s="46"/>
      <c r="N62" s="46"/>
    </row>
    <row r="63" ht="18.75" hidden="1" customHeight="1">
      <c r="A63" s="70">
        <v>45698</v>
      </c>
      <c r="B63" s="56">
        <v>2</v>
      </c>
      <c r="C63" s="57" t="s">
        <v>96</v>
      </c>
      <c r="D63" s="72"/>
      <c r="E63" s="73"/>
      <c r="F63" s="74"/>
      <c r="G63" s="80"/>
      <c r="H63" s="92">
        <v>6993</v>
      </c>
      <c r="I63" s="77"/>
      <c r="J63" s="78"/>
      <c r="K63" s="46"/>
      <c r="L63" s="46"/>
      <c r="M63" s="46"/>
      <c r="N63" s="46"/>
    </row>
    <row r="64" ht="18.75" hidden="1" customHeight="1">
      <c r="A64" s="70">
        <v>45698</v>
      </c>
      <c r="B64" s="56">
        <v>2</v>
      </c>
      <c r="C64" s="57" t="s">
        <v>97</v>
      </c>
      <c r="D64" s="72"/>
      <c r="E64" s="73"/>
      <c r="F64" s="74"/>
      <c r="G64" s="80"/>
      <c r="H64" s="92">
        <v>44812.010000000002</v>
      </c>
      <c r="I64" s="77"/>
      <c r="J64" s="78"/>
      <c r="K64" s="46"/>
      <c r="L64" s="46"/>
      <c r="M64" s="46"/>
      <c r="N64" s="46"/>
    </row>
    <row r="65" ht="18.75" hidden="1" customHeight="1">
      <c r="A65" s="70">
        <v>45701</v>
      </c>
      <c r="B65" s="71">
        <v>2</v>
      </c>
      <c r="C65" s="67" t="s">
        <v>90</v>
      </c>
      <c r="D65" s="79">
        <v>30000</v>
      </c>
      <c r="E65" s="73"/>
      <c r="F65" s="74"/>
      <c r="G65" s="80"/>
      <c r="H65" s="76"/>
      <c r="I65" s="77"/>
      <c r="J65" s="78"/>
      <c r="K65" s="46"/>
      <c r="L65" s="46"/>
      <c r="M65" s="46"/>
      <c r="N65" s="46"/>
    </row>
    <row r="66" ht="18.75" hidden="1" customHeight="1">
      <c r="A66" s="70">
        <v>45704</v>
      </c>
      <c r="B66" s="71">
        <v>2</v>
      </c>
      <c r="C66" s="67" t="s">
        <v>98</v>
      </c>
      <c r="D66" s="79">
        <v>22000</v>
      </c>
      <c r="E66" s="73"/>
      <c r="F66" s="74"/>
      <c r="G66" s="80"/>
      <c r="H66" s="76"/>
      <c r="I66" s="77"/>
      <c r="J66" s="78"/>
      <c r="K66" s="46"/>
      <c r="L66" s="46"/>
      <c r="M66" s="46"/>
      <c r="N66" s="46"/>
    </row>
    <row r="67" ht="18.75" hidden="1" customHeight="1">
      <c r="A67" s="70">
        <v>45705</v>
      </c>
      <c r="B67" s="71">
        <v>2</v>
      </c>
      <c r="C67" s="67" t="s">
        <v>99</v>
      </c>
      <c r="D67" s="72">
        <f>4700+11200</f>
        <v>15900</v>
      </c>
      <c r="E67" s="73"/>
      <c r="F67" s="74"/>
      <c r="G67" s="80"/>
      <c r="H67" s="76"/>
      <c r="I67" s="77"/>
      <c r="J67" s="78"/>
      <c r="K67" s="46"/>
      <c r="L67" s="46"/>
      <c r="M67" s="46"/>
      <c r="N67" s="46"/>
    </row>
    <row r="68" ht="18.75" hidden="1" customHeight="1">
      <c r="A68" s="70">
        <v>45705</v>
      </c>
      <c r="B68" s="71">
        <v>2</v>
      </c>
      <c r="C68" s="67" t="s">
        <v>100</v>
      </c>
      <c r="D68" s="72"/>
      <c r="E68" s="86"/>
      <c r="F68" s="74"/>
      <c r="G68" s="75">
        <v>584000</v>
      </c>
      <c r="H68" s="76"/>
      <c r="I68" s="84"/>
      <c r="J68" s="78"/>
      <c r="K68" s="46"/>
      <c r="L68" s="46"/>
      <c r="M68" s="46"/>
      <c r="N68" s="46"/>
    </row>
    <row r="69" ht="18.75" hidden="1" customHeight="1">
      <c r="A69" s="70">
        <v>45706</v>
      </c>
      <c r="B69" s="71">
        <v>2</v>
      </c>
      <c r="C69" s="67" t="s">
        <v>101</v>
      </c>
      <c r="D69" s="72"/>
      <c r="E69" s="73"/>
      <c r="F69" s="74"/>
      <c r="G69" s="75">
        <v>323700</v>
      </c>
      <c r="H69" s="76"/>
      <c r="I69" s="77"/>
      <c r="J69" s="78"/>
      <c r="K69" s="46"/>
      <c r="L69" s="46"/>
      <c r="M69" s="46"/>
      <c r="N69" s="46"/>
    </row>
    <row r="70" ht="18.75" hidden="1" customHeight="1">
      <c r="A70" s="70">
        <v>45706</v>
      </c>
      <c r="B70" s="71">
        <v>2</v>
      </c>
      <c r="C70" s="67" t="s">
        <v>102</v>
      </c>
      <c r="D70" s="79">
        <v>26200</v>
      </c>
      <c r="E70" s="73"/>
      <c r="F70" s="74"/>
      <c r="G70" s="80"/>
      <c r="H70" s="76"/>
      <c r="I70" s="77"/>
      <c r="J70" s="78"/>
      <c r="K70" s="46"/>
      <c r="L70" s="46"/>
      <c r="M70" s="46"/>
      <c r="N70" s="46"/>
    </row>
    <row r="71" ht="18.75" hidden="1" customHeight="1">
      <c r="A71" s="70">
        <v>45706</v>
      </c>
      <c r="B71" s="71">
        <v>2</v>
      </c>
      <c r="C71" s="67" t="s">
        <v>103</v>
      </c>
      <c r="D71" s="79">
        <v>6207.3000000000002</v>
      </c>
      <c r="E71" s="73"/>
      <c r="F71" s="74"/>
      <c r="G71" s="80"/>
      <c r="H71" s="76"/>
      <c r="I71" s="77"/>
      <c r="J71" s="78"/>
      <c r="K71" s="46"/>
      <c r="L71" s="46"/>
      <c r="M71" s="46"/>
      <c r="N71" s="46"/>
    </row>
    <row r="72" ht="18.75" hidden="1" customHeight="1">
      <c r="A72" s="70">
        <v>45707</v>
      </c>
      <c r="B72" s="71">
        <v>2</v>
      </c>
      <c r="C72" s="67" t="s">
        <v>104</v>
      </c>
      <c r="D72" s="72"/>
      <c r="E72" s="73"/>
      <c r="F72" s="85">
        <v>271091.54999999999</v>
      </c>
      <c r="G72" s="80"/>
      <c r="H72" s="76"/>
      <c r="I72" s="77"/>
      <c r="J72" s="78"/>
      <c r="K72" s="46"/>
      <c r="L72" s="46"/>
      <c r="M72" s="46"/>
      <c r="N72" s="46"/>
    </row>
    <row r="73" ht="18.75" hidden="1" customHeight="1">
      <c r="A73" s="70">
        <v>45707</v>
      </c>
      <c r="B73" s="71">
        <v>2</v>
      </c>
      <c r="C73" s="67" t="s">
        <v>105</v>
      </c>
      <c r="D73" s="72"/>
      <c r="E73" s="73"/>
      <c r="F73" s="85">
        <v>116632.41</v>
      </c>
      <c r="G73" s="80"/>
      <c r="H73" s="76"/>
      <c r="I73" s="77"/>
      <c r="J73" s="78"/>
      <c r="K73" s="46"/>
      <c r="L73" s="46"/>
      <c r="M73" s="46"/>
      <c r="N73" s="46"/>
    </row>
    <row r="74" ht="18.75" hidden="1" customHeight="1">
      <c r="A74" s="70">
        <v>45707</v>
      </c>
      <c r="B74" s="71">
        <v>2</v>
      </c>
      <c r="C74" s="67" t="s">
        <v>106</v>
      </c>
      <c r="D74" s="72"/>
      <c r="E74" s="86"/>
      <c r="F74" s="85">
        <v>31863</v>
      </c>
      <c r="G74" s="75"/>
      <c r="H74" s="76"/>
      <c r="I74" s="84"/>
      <c r="J74" s="78"/>
      <c r="K74" s="46"/>
      <c r="L74" s="46"/>
      <c r="M74" s="46"/>
      <c r="N74" s="46"/>
    </row>
    <row r="75" ht="18.75" hidden="1" customHeight="1">
      <c r="A75" s="70">
        <v>45708</v>
      </c>
      <c r="B75" s="71">
        <v>2</v>
      </c>
      <c r="C75" s="67" t="s">
        <v>107</v>
      </c>
      <c r="D75" s="79">
        <v>30000</v>
      </c>
      <c r="E75" s="73"/>
      <c r="F75" s="74"/>
      <c r="G75" s="80"/>
      <c r="H75" s="76"/>
      <c r="I75" s="77"/>
      <c r="J75" s="78"/>
      <c r="K75" s="46"/>
      <c r="L75" s="46"/>
      <c r="M75" s="46"/>
      <c r="N75" s="46"/>
    </row>
    <row r="76" ht="18.75" hidden="1" customHeight="1">
      <c r="A76" s="70">
        <v>45708</v>
      </c>
      <c r="B76" s="71">
        <v>2</v>
      </c>
      <c r="C76" s="67" t="s">
        <v>108</v>
      </c>
      <c r="D76" s="79">
        <v>15000</v>
      </c>
      <c r="E76" s="73"/>
      <c r="F76" s="74"/>
      <c r="G76" s="80"/>
      <c r="H76" s="76"/>
      <c r="I76" s="77"/>
      <c r="J76" s="78"/>
      <c r="K76" s="46"/>
      <c r="L76" s="46"/>
      <c r="M76" s="46"/>
      <c r="N76" s="46"/>
    </row>
    <row r="77" ht="18.75" hidden="1" customHeight="1">
      <c r="A77" s="70">
        <v>45709</v>
      </c>
      <c r="B77" s="71">
        <v>2</v>
      </c>
      <c r="C77" s="67" t="s">
        <v>109</v>
      </c>
      <c r="D77" s="79">
        <v>15000</v>
      </c>
      <c r="E77" s="73"/>
      <c r="F77" s="74"/>
      <c r="G77" s="80"/>
      <c r="H77" s="76"/>
      <c r="I77" s="77"/>
      <c r="J77" s="78"/>
      <c r="K77" s="46"/>
      <c r="L77" s="46"/>
      <c r="M77" s="46"/>
      <c r="N77" s="46"/>
    </row>
    <row r="78" ht="18.75" hidden="1" customHeight="1">
      <c r="A78" s="70">
        <v>45709</v>
      </c>
      <c r="B78" s="71">
        <v>2</v>
      </c>
      <c r="C78" s="67" t="s">
        <v>110</v>
      </c>
      <c r="D78" s="79"/>
      <c r="E78" s="73"/>
      <c r="F78" s="85"/>
      <c r="G78" s="75">
        <v>441000</v>
      </c>
      <c r="H78" s="76"/>
      <c r="I78" s="77"/>
      <c r="J78" s="78"/>
      <c r="K78" s="46"/>
      <c r="L78" s="46"/>
      <c r="M78" s="46"/>
      <c r="N78" s="46"/>
    </row>
    <row r="79" ht="18.75" hidden="1" customHeight="1">
      <c r="A79" s="70">
        <v>45709</v>
      </c>
      <c r="B79" s="71">
        <v>2</v>
      </c>
      <c r="C79" s="67" t="s">
        <v>111</v>
      </c>
      <c r="D79" s="79"/>
      <c r="E79" s="86">
        <v>300000</v>
      </c>
      <c r="F79" s="74"/>
      <c r="G79" s="80"/>
      <c r="H79" s="76"/>
      <c r="I79" s="77"/>
      <c r="J79" s="78"/>
      <c r="K79" s="46"/>
      <c r="L79" s="46"/>
      <c r="M79" s="46"/>
      <c r="N79" s="46"/>
    </row>
    <row r="80" ht="18.75" hidden="1" customHeight="1">
      <c r="A80" s="70">
        <v>45713</v>
      </c>
      <c r="B80" s="71">
        <v>2</v>
      </c>
      <c r="C80" s="67" t="s">
        <v>112</v>
      </c>
      <c r="D80" s="79"/>
      <c r="E80" s="73"/>
      <c r="F80" s="85">
        <v>25000</v>
      </c>
      <c r="G80" s="80"/>
      <c r="H80" s="76"/>
      <c r="I80" s="77"/>
      <c r="J80" s="78"/>
      <c r="K80" s="46"/>
      <c r="L80" s="46"/>
      <c r="M80" s="46"/>
      <c r="N80" s="46"/>
    </row>
    <row r="81" ht="18.75" hidden="1" customHeight="1">
      <c r="A81" s="70">
        <v>45713</v>
      </c>
      <c r="B81" s="71">
        <v>2</v>
      </c>
      <c r="C81" s="67" t="s">
        <v>113</v>
      </c>
      <c r="D81" s="72"/>
      <c r="E81" s="73"/>
      <c r="F81" s="85">
        <v>31623</v>
      </c>
      <c r="G81" s="80"/>
      <c r="H81" s="76"/>
      <c r="I81" s="77"/>
      <c r="J81" s="78"/>
      <c r="K81" s="46"/>
      <c r="L81" s="46"/>
      <c r="M81" s="46"/>
      <c r="N81" s="46"/>
    </row>
    <row r="82" ht="18.75" hidden="1" customHeight="1">
      <c r="A82" s="70">
        <v>45713</v>
      </c>
      <c r="B82" s="71">
        <v>2</v>
      </c>
      <c r="C82" s="67" t="s">
        <v>114</v>
      </c>
      <c r="D82" s="72"/>
      <c r="E82" s="73"/>
      <c r="F82" s="85">
        <v>10000</v>
      </c>
      <c r="G82" s="80"/>
      <c r="H82" s="76"/>
      <c r="I82" s="77"/>
      <c r="J82" s="78"/>
      <c r="K82" s="46"/>
      <c r="L82" s="46"/>
      <c r="M82" s="46"/>
      <c r="N82" s="46"/>
    </row>
    <row r="83" ht="18.75" hidden="1" customHeight="1">
      <c r="A83" s="70">
        <v>45713</v>
      </c>
      <c r="B83" s="71">
        <v>2</v>
      </c>
      <c r="C83" s="67" t="s">
        <v>115</v>
      </c>
      <c r="D83" s="79">
        <v>22620</v>
      </c>
      <c r="E83" s="73"/>
      <c r="F83" s="85"/>
      <c r="G83" s="80"/>
      <c r="H83" s="76"/>
      <c r="I83" s="77"/>
      <c r="J83" s="78"/>
      <c r="K83" s="46"/>
      <c r="L83" s="46"/>
      <c r="M83" s="46"/>
      <c r="N83" s="46"/>
    </row>
    <row r="84" ht="18.75" hidden="1" customHeight="1">
      <c r="A84" s="70">
        <v>45713</v>
      </c>
      <c r="B84" s="71">
        <v>2</v>
      </c>
      <c r="C84" s="67" t="s">
        <v>116</v>
      </c>
      <c r="D84" s="72"/>
      <c r="E84" s="73"/>
      <c r="F84" s="85">
        <v>78000</v>
      </c>
      <c r="G84" s="80"/>
      <c r="H84" s="76"/>
      <c r="I84" s="77"/>
      <c r="J84" s="78"/>
      <c r="K84" s="46"/>
      <c r="L84" s="46"/>
      <c r="M84" s="46"/>
      <c r="N84" s="46"/>
    </row>
    <row r="85" ht="18.75" hidden="1" customHeight="1">
      <c r="A85" s="70">
        <v>45713</v>
      </c>
      <c r="B85" s="71">
        <v>2</v>
      </c>
      <c r="C85" s="67" t="s">
        <v>117</v>
      </c>
      <c r="D85" s="72"/>
      <c r="E85" s="73"/>
      <c r="F85" s="85">
        <v>30000</v>
      </c>
      <c r="G85" s="80"/>
      <c r="H85" s="76"/>
      <c r="I85" s="77"/>
      <c r="J85" s="78"/>
      <c r="K85" s="46"/>
      <c r="L85" s="46"/>
      <c r="M85" s="46"/>
      <c r="N85" s="46"/>
    </row>
    <row r="86" ht="18.75" hidden="1" customHeight="1">
      <c r="A86" s="70">
        <v>45713</v>
      </c>
      <c r="B86" s="71">
        <v>2</v>
      </c>
      <c r="C86" s="67" t="s">
        <v>118</v>
      </c>
      <c r="D86" s="72"/>
      <c r="E86" s="73"/>
      <c r="F86" s="85">
        <v>30000</v>
      </c>
      <c r="G86" s="80"/>
      <c r="H86" s="76"/>
      <c r="I86" s="77"/>
      <c r="J86" s="78"/>
      <c r="K86" s="46"/>
      <c r="L86" s="46"/>
      <c r="M86" s="46"/>
      <c r="N86" s="46"/>
    </row>
    <row r="87" ht="18.75" hidden="1" customHeight="1">
      <c r="A87" s="70">
        <v>45713</v>
      </c>
      <c r="B87" s="71">
        <v>2</v>
      </c>
      <c r="C87" s="67" t="s">
        <v>119</v>
      </c>
      <c r="D87" s="72"/>
      <c r="E87" s="73"/>
      <c r="F87" s="74"/>
      <c r="G87" s="80"/>
      <c r="H87" s="92">
        <f>I87*1.2%</f>
        <v>4148.0181839999996</v>
      </c>
      <c r="I87" s="76">
        <f>316.9*1090.78</f>
        <v>345668.18199999997</v>
      </c>
      <c r="J87" s="78"/>
      <c r="K87" s="46"/>
      <c r="L87" s="46"/>
      <c r="M87" s="46"/>
      <c r="N87" s="46"/>
    </row>
    <row r="88" ht="18.75" hidden="1" customHeight="1">
      <c r="A88" s="70">
        <v>45713</v>
      </c>
      <c r="B88" s="71">
        <v>2</v>
      </c>
      <c r="C88" s="67" t="s">
        <v>120</v>
      </c>
      <c r="D88" s="72"/>
      <c r="E88" s="73"/>
      <c r="F88" s="85">
        <v>15390</v>
      </c>
      <c r="G88" s="80"/>
      <c r="H88" s="76"/>
      <c r="I88" s="77"/>
      <c r="J88" s="78"/>
      <c r="K88" s="46"/>
      <c r="L88" s="46"/>
      <c r="M88" s="46"/>
      <c r="N88" s="46"/>
    </row>
    <row r="89" ht="18.75" hidden="1" customHeight="1">
      <c r="A89" s="70">
        <v>45716</v>
      </c>
      <c r="B89" s="71">
        <v>2</v>
      </c>
      <c r="C89" s="67" t="s">
        <v>121</v>
      </c>
      <c r="D89" s="72"/>
      <c r="E89" s="73"/>
      <c r="F89" s="74"/>
      <c r="G89" s="75">
        <v>312000</v>
      </c>
      <c r="H89" s="76"/>
      <c r="I89" s="77"/>
      <c r="J89" s="78"/>
      <c r="K89" s="46"/>
      <c r="L89" s="46"/>
      <c r="M89" s="46"/>
      <c r="N89" s="46"/>
    </row>
    <row r="90" ht="18.75" hidden="1" customHeight="1">
      <c r="A90" s="70">
        <v>45716</v>
      </c>
      <c r="B90" s="71">
        <v>2</v>
      </c>
      <c r="C90" s="67" t="s">
        <v>122</v>
      </c>
      <c r="D90" s="72"/>
      <c r="E90" s="73"/>
      <c r="F90" s="85">
        <v>15000</v>
      </c>
      <c r="G90" s="80"/>
      <c r="H90" s="76"/>
      <c r="I90" s="77"/>
      <c r="J90" s="78"/>
      <c r="K90" s="46"/>
      <c r="L90" s="46"/>
      <c r="M90" s="46"/>
      <c r="N90" s="46"/>
    </row>
    <row r="91" ht="18.75" hidden="1" customHeight="1">
      <c r="A91" s="70">
        <v>45716</v>
      </c>
      <c r="B91" s="71">
        <v>2</v>
      </c>
      <c r="C91" s="67" t="s">
        <v>123</v>
      </c>
      <c r="D91" s="72"/>
      <c r="E91" s="87">
        <v>208494.42000000001</v>
      </c>
      <c r="F91" s="85"/>
      <c r="G91" s="75">
        <v>-208494.42000000001</v>
      </c>
      <c r="H91" s="76"/>
      <c r="I91" s="93"/>
      <c r="J91" s="78"/>
      <c r="K91" s="46"/>
      <c r="L91" s="46"/>
      <c r="M91" s="46"/>
      <c r="N91" s="46"/>
    </row>
    <row r="92" ht="18.75" hidden="1" customHeight="1">
      <c r="A92" s="70">
        <v>45716</v>
      </c>
      <c r="B92" s="71">
        <v>2</v>
      </c>
      <c r="C92" s="67" t="s">
        <v>124</v>
      </c>
      <c r="D92" s="72"/>
      <c r="E92" s="94"/>
      <c r="F92" s="85"/>
      <c r="G92" s="89">
        <v>-459938.5</v>
      </c>
      <c r="H92" s="76"/>
      <c r="I92" s="88">
        <v>459938.5</v>
      </c>
      <c r="J92" s="78"/>
      <c r="K92" s="46"/>
      <c r="L92" s="46"/>
      <c r="M92" s="46"/>
      <c r="N92" s="46"/>
    </row>
    <row r="93" ht="18.75" hidden="1" customHeight="1">
      <c r="A93" s="95">
        <v>45716</v>
      </c>
      <c r="B93" s="96">
        <v>0</v>
      </c>
      <c r="C93" s="97" t="s">
        <v>84</v>
      </c>
      <c r="D93" s="98">
        <v>-298327.29999999999</v>
      </c>
      <c r="E93" s="99">
        <v>-748494.42000000004</v>
      </c>
      <c r="F93" s="98">
        <v>-654599.95999999996</v>
      </c>
      <c r="G93" s="100">
        <v>-1104767.0800000001</v>
      </c>
      <c r="H93" s="98">
        <v>-363586.50697240001</v>
      </c>
      <c r="I93" s="101">
        <v>-1263920.7476999999</v>
      </c>
      <c r="J93" s="102" t="s">
        <v>125</v>
      </c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</row>
    <row r="94" ht="18.75" customHeight="1">
      <c r="A94" s="70">
        <v>45718</v>
      </c>
      <c r="B94" s="71">
        <v>3</v>
      </c>
      <c r="C94" s="67" t="s">
        <v>126</v>
      </c>
      <c r="D94" s="72"/>
      <c r="E94" s="73"/>
      <c r="F94" s="74"/>
      <c r="G94" s="75">
        <v>492000</v>
      </c>
      <c r="H94" s="76"/>
      <c r="I94" s="77"/>
      <c r="J94" s="78"/>
      <c r="K94" s="46"/>
      <c r="L94" s="46"/>
      <c r="M94" s="46"/>
      <c r="N94" s="46"/>
    </row>
    <row r="95" ht="18.75" customHeight="1">
      <c r="A95" s="70">
        <v>45718</v>
      </c>
      <c r="B95" s="71">
        <v>3</v>
      </c>
      <c r="C95" s="67" t="s">
        <v>127</v>
      </c>
      <c r="D95" s="72"/>
      <c r="E95" s="73"/>
      <c r="F95" s="85">
        <v>15000</v>
      </c>
      <c r="G95" s="80"/>
      <c r="H95" s="76"/>
      <c r="I95" s="77"/>
      <c r="J95" s="78"/>
      <c r="K95" s="46"/>
      <c r="L95" s="46"/>
      <c r="M95" s="46"/>
      <c r="N95" s="46"/>
    </row>
    <row r="96" ht="18.75" customHeight="1">
      <c r="A96" s="70">
        <v>45719</v>
      </c>
      <c r="B96" s="71">
        <v>3</v>
      </c>
      <c r="C96" s="67" t="s">
        <v>128</v>
      </c>
      <c r="D96" s="72"/>
      <c r="E96" s="73"/>
      <c r="F96" s="85">
        <v>15000</v>
      </c>
      <c r="G96" s="80"/>
      <c r="H96" s="76"/>
      <c r="I96" s="77"/>
      <c r="J96" s="78"/>
      <c r="K96" s="46"/>
      <c r="L96" s="46"/>
      <c r="M96" s="46"/>
      <c r="N96" s="46"/>
    </row>
    <row r="97" ht="18.75" customHeight="1">
      <c r="A97" s="70">
        <v>45720</v>
      </c>
      <c r="B97" s="71">
        <v>3</v>
      </c>
      <c r="C97" s="67" t="s">
        <v>129</v>
      </c>
      <c r="D97" s="72">
        <f>E97*1.2%</f>
        <v>600</v>
      </c>
      <c r="E97" s="86">
        <v>50000</v>
      </c>
      <c r="F97" s="74"/>
      <c r="G97" s="80"/>
      <c r="H97" s="76"/>
      <c r="I97" s="77"/>
      <c r="J97" s="78"/>
      <c r="K97" s="46"/>
      <c r="L97" s="46"/>
      <c r="M97" s="46"/>
      <c r="N97" s="46"/>
    </row>
    <row r="98" ht="18.75" customHeight="1">
      <c r="A98" s="70">
        <v>45720</v>
      </c>
      <c r="B98" s="71">
        <v>3</v>
      </c>
      <c r="C98" s="67" t="s">
        <v>115</v>
      </c>
      <c r="D98" s="79">
        <v>10351</v>
      </c>
      <c r="E98" s="73"/>
      <c r="F98" s="74"/>
      <c r="G98" s="80"/>
      <c r="H98" s="76"/>
      <c r="I98" s="77"/>
      <c r="J98" s="78"/>
      <c r="K98" s="46"/>
      <c r="L98" s="46"/>
      <c r="M98" s="46"/>
      <c r="N98" s="46"/>
    </row>
    <row r="99" ht="18.75" customHeight="1">
      <c r="A99" s="70">
        <v>45721</v>
      </c>
      <c r="B99" s="56">
        <v>3</v>
      </c>
      <c r="C99" s="57" t="s">
        <v>130</v>
      </c>
      <c r="D99" s="72"/>
      <c r="E99" s="73"/>
      <c r="F99" s="74"/>
      <c r="G99" s="80"/>
      <c r="H99" s="92">
        <v>187593.92999999999</v>
      </c>
      <c r="I99" s="77"/>
      <c r="J99" s="78"/>
      <c r="K99" s="46"/>
      <c r="L99" s="46"/>
      <c r="M99" s="46"/>
      <c r="N99" s="46"/>
    </row>
    <row r="100" ht="18.75" customHeight="1">
      <c r="A100" s="70">
        <v>45721</v>
      </c>
      <c r="B100" s="56">
        <v>3</v>
      </c>
      <c r="C100" s="57" t="s">
        <v>131</v>
      </c>
      <c r="D100" s="72"/>
      <c r="E100" s="73"/>
      <c r="F100" s="74"/>
      <c r="G100" s="80"/>
      <c r="H100" s="92">
        <v>138218.73000000001</v>
      </c>
      <c r="I100" s="77"/>
      <c r="J100" s="78"/>
      <c r="K100" s="46"/>
      <c r="L100" s="46"/>
      <c r="M100" s="46"/>
      <c r="N100" s="46"/>
    </row>
    <row r="101" ht="18.75" customHeight="1">
      <c r="A101" s="70">
        <v>45721</v>
      </c>
      <c r="B101" s="56">
        <v>3</v>
      </c>
      <c r="C101" s="57" t="s">
        <v>96</v>
      </c>
      <c r="D101" s="72"/>
      <c r="E101" s="73"/>
      <c r="F101" s="74"/>
      <c r="G101" s="80"/>
      <c r="H101" s="92">
        <v>6993</v>
      </c>
      <c r="I101" s="77"/>
      <c r="J101" s="78"/>
      <c r="K101" s="46"/>
      <c r="L101" s="46"/>
      <c r="M101" s="46"/>
      <c r="N101" s="46"/>
    </row>
    <row r="102" ht="18.75" customHeight="1">
      <c r="A102" s="70">
        <v>45721</v>
      </c>
      <c r="B102" s="56">
        <v>3</v>
      </c>
      <c r="C102" s="57" t="s">
        <v>132</v>
      </c>
      <c r="D102" s="72"/>
      <c r="E102" s="73"/>
      <c r="F102" s="74"/>
      <c r="G102" s="80"/>
      <c r="H102" s="92">
        <v>60641.5</v>
      </c>
      <c r="I102" s="77"/>
      <c r="J102" s="78"/>
      <c r="K102" s="46"/>
      <c r="L102" s="46"/>
      <c r="M102" s="46"/>
      <c r="N102" s="46"/>
    </row>
    <row r="103" ht="18.75" customHeight="1">
      <c r="A103" s="70">
        <v>45722</v>
      </c>
      <c r="B103" s="56">
        <v>3</v>
      </c>
      <c r="C103" s="67" t="s">
        <v>133</v>
      </c>
      <c r="D103" s="72"/>
      <c r="E103" s="73"/>
      <c r="F103" s="74"/>
      <c r="G103" s="80"/>
      <c r="H103" s="76">
        <f t="shared" ref="H103:H104" si="2">I103*1.2%</f>
        <v>4920.9264000000003</v>
      </c>
      <c r="I103" s="84">
        <f>1084*378.3</f>
        <v>410077.20000000001</v>
      </c>
      <c r="J103" s="78"/>
      <c r="K103" s="46"/>
      <c r="L103" s="46"/>
      <c r="M103" s="46"/>
      <c r="N103" s="46"/>
    </row>
    <row r="104" ht="18.75" customHeight="1">
      <c r="A104" s="70">
        <v>45722</v>
      </c>
      <c r="B104" s="56">
        <v>3</v>
      </c>
      <c r="C104" s="57" t="s">
        <v>133</v>
      </c>
      <c r="D104" s="72"/>
      <c r="E104" s="73"/>
      <c r="F104" s="74"/>
      <c r="G104" s="80"/>
      <c r="H104" s="76">
        <f t="shared" si="2"/>
        <v>3280.6176</v>
      </c>
      <c r="I104" s="84">
        <f>1084*252.2</f>
        <v>273384.79999999999</v>
      </c>
      <c r="J104" s="78"/>
      <c r="K104" s="46"/>
      <c r="L104" s="46"/>
      <c r="M104" s="46"/>
      <c r="N104" s="46"/>
    </row>
    <row r="105" ht="18.75" customHeight="1">
      <c r="A105" s="70">
        <v>45722</v>
      </c>
      <c r="B105" s="56">
        <v>3</v>
      </c>
      <c r="C105" s="57" t="s">
        <v>134</v>
      </c>
      <c r="D105" s="72"/>
      <c r="E105" s="73"/>
      <c r="F105" s="85">
        <v>30000</v>
      </c>
      <c r="G105" s="80"/>
      <c r="H105" s="76"/>
      <c r="I105" s="77"/>
      <c r="J105" s="78"/>
      <c r="K105" s="46"/>
      <c r="L105" s="46"/>
      <c r="M105" s="46"/>
      <c r="N105" s="46"/>
    </row>
    <row r="106" ht="18.75" customHeight="1">
      <c r="A106" s="70">
        <v>45722</v>
      </c>
      <c r="B106" s="56">
        <v>3</v>
      </c>
      <c r="C106" s="57" t="s">
        <v>135</v>
      </c>
      <c r="D106" s="72"/>
      <c r="E106" s="73"/>
      <c r="F106" s="85">
        <v>30000</v>
      </c>
      <c r="G106" s="80"/>
      <c r="H106" s="76"/>
      <c r="I106" s="77"/>
      <c r="J106" s="78"/>
      <c r="K106" s="46"/>
      <c r="L106" s="46"/>
      <c r="M106" s="46"/>
      <c r="N106" s="46"/>
    </row>
    <row r="107" ht="18.75" customHeight="1">
      <c r="A107" s="70">
        <v>45722</v>
      </c>
      <c r="B107" s="56">
        <v>3</v>
      </c>
      <c r="C107" s="57" t="s">
        <v>136</v>
      </c>
      <c r="D107" s="72"/>
      <c r="E107" s="73"/>
      <c r="F107" s="85">
        <v>15000</v>
      </c>
      <c r="G107" s="80"/>
      <c r="H107" s="76"/>
      <c r="I107" s="77"/>
      <c r="J107" s="78"/>
      <c r="K107" s="46"/>
      <c r="L107" s="46"/>
      <c r="M107" s="46"/>
      <c r="N107" s="46"/>
    </row>
    <row r="108" ht="18.75" customHeight="1">
      <c r="A108" s="70">
        <v>45722</v>
      </c>
      <c r="B108" s="56">
        <v>3</v>
      </c>
      <c r="C108" s="57" t="s">
        <v>137</v>
      </c>
      <c r="D108" s="72"/>
      <c r="E108" s="73"/>
      <c r="F108" s="85">
        <v>15000</v>
      </c>
      <c r="G108" s="80"/>
      <c r="H108" s="76"/>
      <c r="I108" s="77"/>
      <c r="J108" s="78"/>
      <c r="K108" s="46"/>
      <c r="L108" s="46"/>
      <c r="M108" s="46"/>
      <c r="N108" s="46"/>
    </row>
    <row r="109" ht="18.75" customHeight="1">
      <c r="A109" s="70">
        <v>45722</v>
      </c>
      <c r="B109" s="56">
        <v>3</v>
      </c>
      <c r="C109" s="57" t="s">
        <v>138</v>
      </c>
      <c r="D109" s="72"/>
      <c r="E109" s="73"/>
      <c r="F109" s="85">
        <v>5000</v>
      </c>
      <c r="G109" s="80"/>
      <c r="H109" s="76"/>
      <c r="I109" s="77"/>
      <c r="J109" s="78"/>
      <c r="K109" s="46"/>
      <c r="L109" s="46"/>
      <c r="M109" s="46"/>
      <c r="N109" s="46"/>
    </row>
    <row r="110" ht="18.75" customHeight="1">
      <c r="A110" s="70">
        <v>45723</v>
      </c>
      <c r="B110" s="56">
        <v>3</v>
      </c>
      <c r="C110" s="57" t="s">
        <v>139</v>
      </c>
      <c r="D110" s="72">
        <f>E110*1.2%</f>
        <v>480</v>
      </c>
      <c r="E110" s="86">
        <v>40000</v>
      </c>
      <c r="F110" s="74"/>
      <c r="G110" s="80"/>
      <c r="H110" s="76"/>
      <c r="I110" s="77"/>
      <c r="J110" s="78"/>
      <c r="K110" s="46"/>
      <c r="L110" s="46"/>
      <c r="M110" s="46"/>
      <c r="N110" s="46"/>
    </row>
    <row r="111" ht="18.75" customHeight="1">
      <c r="A111" s="70"/>
      <c r="B111" s="56"/>
      <c r="C111" s="64"/>
      <c r="D111" s="72"/>
      <c r="E111" s="73"/>
      <c r="F111" s="74"/>
      <c r="G111" s="80"/>
      <c r="H111" s="76"/>
      <c r="I111" s="77"/>
      <c r="J111" s="78"/>
      <c r="K111" s="46"/>
      <c r="L111" s="46"/>
      <c r="M111" s="46"/>
      <c r="N111" s="46"/>
    </row>
    <row r="112" ht="18.75" customHeight="1">
      <c r="A112" s="70"/>
      <c r="B112" s="56"/>
      <c r="C112" s="64"/>
      <c r="D112" s="72"/>
      <c r="E112" s="73"/>
      <c r="F112" s="74"/>
      <c r="G112" s="80"/>
      <c r="H112" s="76"/>
      <c r="I112" s="77"/>
      <c r="J112" s="78"/>
      <c r="K112" s="46"/>
      <c r="L112" s="46"/>
      <c r="M112" s="46"/>
      <c r="N112" s="46"/>
    </row>
    <row r="113" ht="18.75" customHeight="1">
      <c r="A113" s="70"/>
      <c r="B113" s="56"/>
      <c r="C113" s="64"/>
      <c r="D113" s="72"/>
      <c r="E113" s="73"/>
      <c r="F113" s="74"/>
      <c r="G113" s="80"/>
      <c r="H113" s="76"/>
      <c r="I113" s="77"/>
      <c r="J113" s="78"/>
      <c r="K113" s="46"/>
      <c r="L113" s="46"/>
      <c r="M113" s="46"/>
      <c r="N113" s="46"/>
    </row>
    <row r="114" ht="18.75" customHeight="1">
      <c r="A114" s="70"/>
      <c r="B114" s="71"/>
      <c r="C114" s="78"/>
      <c r="D114" s="72"/>
      <c r="E114" s="73"/>
      <c r="F114" s="74"/>
      <c r="G114" s="80"/>
      <c r="H114" s="76"/>
      <c r="I114" s="77"/>
      <c r="J114" s="78"/>
      <c r="K114" s="46"/>
      <c r="L114" s="46"/>
      <c r="M114" s="46"/>
      <c r="N114" s="46"/>
    </row>
    <row r="115" ht="18.75" customHeight="1">
      <c r="A115" s="70"/>
      <c r="B115" s="71"/>
      <c r="C115" s="78"/>
      <c r="D115" s="72"/>
      <c r="E115" s="73"/>
      <c r="F115" s="74"/>
      <c r="G115" s="80"/>
      <c r="H115" s="76"/>
      <c r="I115" s="77"/>
      <c r="J115" s="78"/>
      <c r="K115" s="46"/>
      <c r="L115" s="46"/>
      <c r="M115" s="46"/>
      <c r="N115" s="46"/>
    </row>
    <row r="116" ht="18.75" customHeight="1">
      <c r="A116" s="70"/>
      <c r="B116" s="71"/>
      <c r="C116" s="78"/>
      <c r="D116" s="72"/>
      <c r="E116" s="73"/>
      <c r="F116" s="74"/>
      <c r="G116" s="80"/>
      <c r="H116" s="76"/>
      <c r="I116" s="77"/>
      <c r="J116" s="78"/>
      <c r="K116" s="46"/>
      <c r="L116" s="46"/>
      <c r="M116" s="46"/>
      <c r="N116" s="46"/>
    </row>
    <row r="117" ht="18.75" customHeight="1">
      <c r="A117" s="70"/>
      <c r="B117" s="71"/>
      <c r="C117" s="78"/>
      <c r="D117" s="72"/>
      <c r="E117" s="73"/>
      <c r="F117" s="74"/>
      <c r="G117" s="80"/>
      <c r="H117" s="76"/>
      <c r="I117" s="77"/>
      <c r="J117" s="78"/>
      <c r="K117" s="46"/>
      <c r="L117" s="46"/>
      <c r="M117" s="46"/>
      <c r="N117" s="46"/>
    </row>
    <row r="118" ht="18.75" customHeight="1">
      <c r="A118" s="70"/>
      <c r="B118" s="71"/>
      <c r="C118" s="78"/>
      <c r="D118" s="72"/>
      <c r="E118" s="73"/>
      <c r="F118" s="74"/>
      <c r="G118" s="80"/>
      <c r="H118" s="76"/>
      <c r="I118" s="77"/>
      <c r="J118" s="78"/>
      <c r="K118" s="46"/>
      <c r="L118" s="46"/>
      <c r="M118" s="46"/>
      <c r="N118" s="46"/>
    </row>
    <row r="119" ht="18.75" customHeight="1">
      <c r="A119" s="104"/>
      <c r="B119" s="105"/>
      <c r="C119" s="106"/>
      <c r="D119" s="107">
        <f t="shared" ref="D119:I119" si="3">SUM(D3:D118)</f>
        <v>11431</v>
      </c>
      <c r="E119" s="108">
        <f t="shared" si="3"/>
        <v>90000</v>
      </c>
      <c r="F119" s="109">
        <f t="shared" si="3"/>
        <v>125000</v>
      </c>
      <c r="G119" s="110">
        <f t="shared" si="3"/>
        <v>492000</v>
      </c>
      <c r="H119" s="76">
        <f t="shared" si="3"/>
        <v>401648.70400000003</v>
      </c>
      <c r="I119" s="111">
        <f t="shared" si="3"/>
        <v>683462</v>
      </c>
      <c r="J119" s="112"/>
      <c r="K119" s="46"/>
      <c r="L119" s="46"/>
      <c r="M119" s="46"/>
      <c r="N119" s="46"/>
    </row>
    <row r="120" ht="30.75" customHeight="1">
      <c r="A120" s="32"/>
      <c r="B120" s="113"/>
      <c r="C120" s="15"/>
      <c r="D120" s="114">
        <f>E119-D119</f>
        <v>78569</v>
      </c>
      <c r="E120" s="115"/>
      <c r="F120" s="114">
        <f>G119-F119</f>
        <v>367000</v>
      </c>
      <c r="G120" s="115"/>
      <c r="H120" s="114">
        <f>I119-H119</f>
        <v>281813.29599999997</v>
      </c>
      <c r="I120" s="115"/>
      <c r="J120" s="24"/>
      <c r="K120" s="46"/>
      <c r="L120" s="46"/>
      <c r="M120" s="46"/>
      <c r="N120" s="46"/>
    </row>
    <row r="121" ht="24.75" customHeight="1">
      <c r="A121" s="116"/>
      <c r="B121" s="117"/>
      <c r="C121" s="118"/>
      <c r="D121" s="118"/>
      <c r="E121" s="119"/>
      <c r="F121" s="120"/>
      <c r="G121" s="118"/>
      <c r="H121" s="120"/>
      <c r="I121" s="25"/>
      <c r="J121" s="118"/>
    </row>
    <row r="122" ht="18.75" customHeight="1">
      <c r="A122" s="121" t="s">
        <v>140</v>
      </c>
      <c r="B122" s="122"/>
      <c r="C122" s="122"/>
      <c r="D122" s="123">
        <f>D119+F119+H119</f>
        <v>538079.70400000003</v>
      </c>
      <c r="E122" s="119"/>
      <c r="F122" s="118"/>
      <c r="G122" s="124"/>
      <c r="H122" s="120"/>
      <c r="I122" s="25"/>
      <c r="J122" s="118"/>
    </row>
    <row r="123" ht="18.75" customHeight="1">
      <c r="A123" s="118"/>
      <c r="B123" s="117"/>
      <c r="C123" s="118"/>
      <c r="D123" s="118"/>
      <c r="E123" s="119"/>
      <c r="F123" s="118"/>
      <c r="G123" s="124"/>
      <c r="H123" s="120"/>
      <c r="I123" s="25"/>
      <c r="J123" s="118"/>
    </row>
    <row r="124" ht="18.75" customHeight="1">
      <c r="A124" s="125" t="s">
        <v>141</v>
      </c>
      <c r="B124" s="122"/>
      <c r="C124" s="122"/>
      <c r="D124" s="126">
        <f>E119+G119+I119</f>
        <v>1265462</v>
      </c>
      <c r="E124" s="119"/>
      <c r="F124" s="118"/>
      <c r="G124" s="124"/>
      <c r="H124" s="120"/>
      <c r="I124" s="25"/>
      <c r="J124" s="118"/>
    </row>
    <row r="125" ht="18.75" customHeight="1">
      <c r="A125" s="118"/>
      <c r="B125" s="117"/>
      <c r="C125" s="118"/>
      <c r="D125" s="118"/>
      <c r="E125" s="118"/>
      <c r="F125" s="118"/>
      <c r="G125" s="124"/>
      <c r="H125" s="127"/>
      <c r="I125" s="124"/>
      <c r="J125" s="118"/>
      <c r="K125" s="118"/>
      <c r="L125" s="118"/>
    </row>
    <row r="126" ht="18.75" customHeight="1">
      <c r="A126" s="116"/>
      <c r="B126" s="117"/>
      <c r="C126" s="118"/>
      <c r="D126" s="118"/>
      <c r="E126" s="118"/>
      <c r="F126" s="118"/>
      <c r="G126" s="124"/>
      <c r="H126" s="120"/>
      <c r="I126" s="118"/>
      <c r="J126" s="118"/>
      <c r="K126" s="118"/>
      <c r="L126" s="118"/>
    </row>
    <row r="127" ht="18.75" customHeight="1">
      <c r="A127" s="116"/>
      <c r="B127" s="117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</row>
    <row r="128" ht="18.75" customHeight="1">
      <c r="A128" s="116"/>
      <c r="B128" s="117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</row>
    <row r="129" ht="18.75" customHeight="1">
      <c r="A129" s="116"/>
      <c r="B129" s="117"/>
      <c r="C129" s="118"/>
      <c r="D129" s="118"/>
      <c r="E129" s="118"/>
      <c r="F129" s="118"/>
      <c r="G129" s="10"/>
      <c r="H129" s="118"/>
      <c r="I129" s="118"/>
      <c r="J129" s="118"/>
      <c r="K129" s="118"/>
      <c r="L129" s="118"/>
    </row>
    <row r="130" ht="18.75" customHeight="1">
      <c r="A130" s="116"/>
      <c r="B130" s="117"/>
      <c r="C130" s="118"/>
      <c r="D130" s="118"/>
      <c r="E130" s="118"/>
      <c r="F130" s="118"/>
      <c r="H130" s="118"/>
      <c r="I130" s="118"/>
      <c r="J130" s="118"/>
      <c r="K130" s="118"/>
      <c r="L130" s="118"/>
    </row>
    <row r="131" ht="18.75" customHeight="1">
      <c r="A131" s="116"/>
      <c r="B131" s="117"/>
      <c r="C131" s="118"/>
      <c r="D131" s="118"/>
      <c r="E131" s="118"/>
      <c r="F131" s="118"/>
      <c r="H131" s="118"/>
      <c r="I131" s="118"/>
      <c r="J131" s="118"/>
      <c r="K131" s="118"/>
      <c r="L131" s="118"/>
    </row>
    <row r="132" ht="18.75" customHeight="1">
      <c r="A132" s="116"/>
      <c r="B132" s="117"/>
      <c r="C132" s="118"/>
      <c r="D132" s="118"/>
      <c r="E132" s="118"/>
      <c r="F132" s="118"/>
      <c r="H132" s="118"/>
      <c r="I132" s="118"/>
      <c r="J132" s="118"/>
      <c r="K132" s="118"/>
      <c r="L132" s="118"/>
    </row>
    <row r="133" ht="18.75" customHeight="1">
      <c r="A133" s="116"/>
      <c r="B133" s="117"/>
      <c r="C133" s="118"/>
      <c r="D133" s="118"/>
      <c r="E133" s="118"/>
      <c r="F133" s="118"/>
      <c r="G133" s="10"/>
      <c r="H133" s="118"/>
      <c r="I133" s="118"/>
      <c r="J133" s="118"/>
      <c r="K133" s="118"/>
      <c r="L133" s="118"/>
      <c r="AA133" s="128" t="s">
        <v>142</v>
      </c>
    </row>
    <row r="134" ht="18.75" customHeight="1">
      <c r="A134" s="116"/>
      <c r="B134" s="117"/>
      <c r="C134" s="118"/>
      <c r="D134" s="118"/>
      <c r="E134" s="118"/>
      <c r="F134" s="118"/>
      <c r="H134" s="118"/>
      <c r="I134" s="118"/>
      <c r="J134" s="118"/>
      <c r="K134" s="118"/>
      <c r="L134" s="118"/>
    </row>
    <row r="135" ht="18.75" customHeight="1">
      <c r="A135" s="116"/>
      <c r="B135" s="117"/>
      <c r="C135" s="118"/>
      <c r="D135" s="118"/>
      <c r="E135" s="118"/>
      <c r="F135" s="120"/>
      <c r="H135" s="118"/>
      <c r="I135" s="25"/>
      <c r="J135" s="118"/>
    </row>
    <row r="136" ht="18.75" customHeight="1">
      <c r="A136" s="116"/>
      <c r="B136" s="117"/>
      <c r="C136" s="118"/>
      <c r="D136" s="118"/>
      <c r="E136" s="118"/>
      <c r="F136" s="120"/>
      <c r="H136" s="120"/>
      <c r="I136" s="25"/>
      <c r="J136" s="118"/>
    </row>
    <row r="137" ht="18.75" customHeight="1">
      <c r="A137" s="116"/>
      <c r="B137" s="117"/>
      <c r="C137" s="118"/>
      <c r="D137" s="118"/>
      <c r="E137" s="118"/>
      <c r="F137" s="120"/>
      <c r="G137" s="10"/>
      <c r="H137" s="120"/>
      <c r="I137" s="25"/>
      <c r="J137" s="118"/>
    </row>
    <row r="138" ht="18.75" customHeight="1">
      <c r="A138" s="116"/>
      <c r="B138" s="117"/>
      <c r="C138" s="118"/>
      <c r="D138" s="118"/>
      <c r="E138" s="118"/>
      <c r="F138" s="120"/>
      <c r="H138" s="120"/>
      <c r="I138" s="25"/>
      <c r="J138" s="118"/>
    </row>
    <row r="139" ht="18.75" customHeight="1">
      <c r="A139" s="116"/>
      <c r="B139" s="117"/>
      <c r="C139" s="118"/>
      <c r="D139" s="118"/>
      <c r="E139" s="118"/>
      <c r="F139" s="120"/>
      <c r="H139" s="120"/>
      <c r="I139" s="25"/>
      <c r="J139" s="118"/>
    </row>
    <row r="140" ht="18.75" customHeight="1">
      <c r="A140" s="116"/>
      <c r="B140" s="117"/>
      <c r="C140" s="118"/>
      <c r="D140" s="118"/>
      <c r="E140" s="118"/>
      <c r="F140" s="120"/>
      <c r="H140" s="120"/>
      <c r="I140" s="25"/>
      <c r="J140" s="118"/>
    </row>
    <row r="141" ht="18.75" customHeight="1">
      <c r="A141" s="116"/>
      <c r="B141" s="117"/>
      <c r="C141" s="118"/>
      <c r="D141" s="118"/>
      <c r="E141" s="118"/>
      <c r="F141" s="120"/>
      <c r="G141" s="10"/>
      <c r="H141" s="120"/>
      <c r="I141" s="25"/>
      <c r="J141" s="118"/>
    </row>
    <row r="142" ht="18.75" customHeight="1">
      <c r="A142" s="116"/>
      <c r="B142" s="117"/>
      <c r="C142" s="118"/>
      <c r="D142" s="118"/>
      <c r="E142" s="118"/>
      <c r="F142" s="120"/>
      <c r="H142" s="120"/>
      <c r="I142" s="25"/>
      <c r="J142" s="118"/>
    </row>
    <row r="143" ht="18.75" customHeight="1">
      <c r="A143" s="116"/>
      <c r="B143" s="117"/>
      <c r="C143" s="118"/>
      <c r="D143" s="118"/>
      <c r="E143" s="118"/>
      <c r="F143" s="120"/>
      <c r="H143" s="120"/>
      <c r="I143" s="25"/>
      <c r="J143" s="118"/>
    </row>
    <row r="144" ht="18.75" customHeight="1">
      <c r="A144" s="116"/>
      <c r="B144" s="117"/>
      <c r="C144" s="118"/>
      <c r="D144" s="118"/>
      <c r="E144" s="119"/>
      <c r="F144" s="120"/>
      <c r="H144" s="120"/>
      <c r="I144" s="25"/>
      <c r="J144" s="118"/>
    </row>
    <row r="145" ht="18.75" customHeight="1">
      <c r="A145" s="116"/>
      <c r="B145" s="117"/>
      <c r="C145" s="118"/>
      <c r="D145" s="118"/>
      <c r="E145" s="119"/>
      <c r="F145" s="120"/>
      <c r="G145" s="118"/>
      <c r="H145" s="120"/>
      <c r="I145" s="25"/>
      <c r="J145" s="118"/>
    </row>
    <row r="146" ht="18.75" customHeight="1">
      <c r="A146" s="116"/>
      <c r="B146" s="117"/>
      <c r="C146" s="118"/>
      <c r="D146" s="118"/>
      <c r="E146" s="119"/>
      <c r="F146" s="120"/>
      <c r="G146" s="118"/>
      <c r="H146" s="120"/>
      <c r="I146" s="25"/>
      <c r="J146" s="118"/>
    </row>
    <row r="147" ht="18.75" customHeight="1">
      <c r="A147" s="116"/>
      <c r="B147" s="117"/>
      <c r="C147" s="118"/>
      <c r="D147" s="118"/>
      <c r="E147" s="119"/>
      <c r="F147" s="120"/>
      <c r="G147" s="118"/>
      <c r="H147" s="120"/>
      <c r="I147" s="25"/>
      <c r="J147" s="118"/>
    </row>
    <row r="148" ht="18.75" customHeight="1">
      <c r="A148" s="116"/>
      <c r="B148" s="117"/>
      <c r="C148" s="118"/>
      <c r="D148" s="118"/>
      <c r="E148" s="119"/>
      <c r="F148" s="120"/>
      <c r="G148" s="118"/>
      <c r="H148" s="120"/>
      <c r="I148" s="25"/>
      <c r="J148" s="118"/>
    </row>
    <row r="149" ht="18.75" customHeight="1">
      <c r="A149" s="116"/>
      <c r="B149" s="117"/>
      <c r="C149" s="118"/>
      <c r="D149" s="118"/>
      <c r="E149" s="119"/>
      <c r="F149" s="120"/>
      <c r="G149" s="118"/>
      <c r="H149" s="120"/>
      <c r="I149" s="25"/>
      <c r="J149" s="118"/>
    </row>
    <row r="150" ht="18.75" customHeight="1">
      <c r="A150" s="116"/>
      <c r="B150" s="117"/>
      <c r="C150" s="118"/>
      <c r="D150" s="118"/>
      <c r="E150" s="119"/>
      <c r="F150" s="120"/>
      <c r="G150" s="118"/>
      <c r="H150" s="120"/>
      <c r="I150" s="25"/>
      <c r="J150" s="118"/>
    </row>
    <row r="151" ht="18.75" customHeight="1">
      <c r="A151" s="116"/>
      <c r="B151" s="117"/>
      <c r="C151" s="118"/>
      <c r="D151" s="118"/>
      <c r="E151" s="119"/>
      <c r="F151" s="120"/>
      <c r="G151" s="118"/>
      <c r="H151" s="120"/>
      <c r="I151" s="25"/>
      <c r="J151" s="118"/>
    </row>
    <row r="152" ht="18.75" customHeight="1">
      <c r="A152" s="116"/>
      <c r="B152" s="117"/>
      <c r="C152" s="118"/>
      <c r="D152" s="118"/>
      <c r="E152" s="119"/>
      <c r="F152" s="120"/>
      <c r="G152" s="118"/>
      <c r="H152" s="120"/>
      <c r="I152" s="25"/>
      <c r="J152" s="118"/>
    </row>
    <row r="153" ht="18.75" customHeight="1">
      <c r="A153" s="116"/>
      <c r="B153" s="117"/>
      <c r="C153" s="118"/>
      <c r="D153" s="118"/>
      <c r="E153" s="119"/>
      <c r="F153" s="120"/>
      <c r="G153" s="118"/>
      <c r="H153" s="120"/>
      <c r="I153" s="25"/>
      <c r="J153" s="118"/>
    </row>
    <row r="154" ht="18.75" customHeight="1">
      <c r="A154" s="116"/>
      <c r="B154" s="117"/>
      <c r="C154" s="118"/>
      <c r="D154" s="118"/>
      <c r="E154" s="119"/>
      <c r="F154" s="120"/>
      <c r="G154" s="118"/>
      <c r="H154" s="120"/>
      <c r="I154" s="25"/>
      <c r="J154" s="118"/>
    </row>
    <row r="155" ht="18.75" customHeight="1">
      <c r="A155" s="116"/>
      <c r="B155" s="117"/>
      <c r="C155" s="118"/>
      <c r="D155" s="118"/>
      <c r="E155" s="119"/>
      <c r="F155" s="120"/>
      <c r="G155" s="118"/>
      <c r="H155" s="120"/>
      <c r="I155" s="25"/>
      <c r="J155" s="118"/>
    </row>
    <row r="156" ht="18.75" customHeight="1">
      <c r="A156" s="116"/>
      <c r="B156" s="117"/>
      <c r="C156" s="118"/>
      <c r="D156" s="118"/>
      <c r="E156" s="119"/>
      <c r="F156" s="120"/>
      <c r="G156" s="118"/>
      <c r="H156" s="120"/>
      <c r="I156" s="25"/>
      <c r="J156" s="118"/>
    </row>
    <row r="157" ht="18.75" customHeight="1">
      <c r="A157" s="116"/>
      <c r="B157" s="117"/>
      <c r="C157" s="118"/>
      <c r="D157" s="118"/>
      <c r="E157" s="119"/>
      <c r="F157" s="120"/>
      <c r="G157" s="118"/>
      <c r="H157" s="120"/>
      <c r="I157" s="25"/>
      <c r="J157" s="118"/>
    </row>
    <row r="158" ht="18.75" customHeight="1">
      <c r="A158" s="116"/>
      <c r="B158" s="117"/>
      <c r="C158" s="118"/>
      <c r="D158" s="118"/>
      <c r="E158" s="119"/>
      <c r="F158" s="120"/>
      <c r="G158" s="118"/>
      <c r="H158" s="120"/>
      <c r="I158" s="25"/>
      <c r="J158" s="118"/>
    </row>
    <row r="159" ht="18.75" customHeight="1">
      <c r="A159" s="116"/>
      <c r="B159" s="117"/>
      <c r="C159" s="118"/>
      <c r="D159" s="118"/>
      <c r="E159" s="119"/>
      <c r="F159" s="120"/>
      <c r="G159" s="118"/>
      <c r="H159" s="120"/>
      <c r="I159" s="25"/>
      <c r="J159" s="118"/>
    </row>
    <row r="160" ht="18.75" customHeight="1">
      <c r="A160" s="116"/>
      <c r="B160" s="117"/>
      <c r="C160" s="118"/>
      <c r="D160" s="118"/>
      <c r="E160" s="119"/>
      <c r="F160" s="120"/>
      <c r="G160" s="118"/>
      <c r="H160" s="120"/>
      <c r="I160" s="25"/>
      <c r="J160" s="118"/>
    </row>
    <row r="161" ht="18.75" customHeight="1">
      <c r="A161" s="116"/>
      <c r="B161" s="117"/>
      <c r="C161" s="118"/>
      <c r="D161" s="118"/>
      <c r="E161" s="119"/>
      <c r="F161" s="120"/>
      <c r="G161" s="118"/>
      <c r="H161" s="120"/>
      <c r="I161" s="25"/>
      <c r="J161" s="118"/>
    </row>
    <row r="162" ht="18.75" customHeight="1">
      <c r="A162" s="116"/>
      <c r="B162" s="117"/>
      <c r="C162" s="118"/>
      <c r="D162" s="118"/>
      <c r="E162" s="119"/>
      <c r="F162" s="120"/>
      <c r="G162" s="118"/>
      <c r="H162" s="120"/>
      <c r="I162" s="25"/>
      <c r="J162" s="118"/>
    </row>
    <row r="163" ht="18.75" customHeight="1">
      <c r="A163" s="116"/>
      <c r="B163" s="117"/>
      <c r="C163" s="118"/>
      <c r="D163" s="118"/>
      <c r="E163" s="119"/>
      <c r="F163" s="120"/>
      <c r="G163" s="118"/>
      <c r="H163" s="120"/>
      <c r="I163" s="25"/>
      <c r="J163" s="118"/>
    </row>
    <row r="164" ht="18.75" customHeight="1">
      <c r="A164" s="116"/>
      <c r="B164" s="117"/>
      <c r="C164" s="118"/>
      <c r="D164" s="118"/>
      <c r="E164" s="119"/>
      <c r="F164" s="120"/>
      <c r="G164" s="118"/>
      <c r="H164" s="120"/>
      <c r="I164" s="25"/>
      <c r="J164" s="118"/>
    </row>
    <row r="165" ht="18.75" customHeight="1">
      <c r="A165" s="116"/>
      <c r="B165" s="117"/>
      <c r="C165" s="118"/>
      <c r="D165" s="118"/>
      <c r="E165" s="119"/>
      <c r="F165" s="120"/>
      <c r="G165" s="118"/>
      <c r="H165" s="120"/>
      <c r="I165" s="25"/>
      <c r="J165" s="118"/>
    </row>
    <row r="166" ht="18.75" customHeight="1">
      <c r="A166" s="116"/>
      <c r="B166" s="117"/>
      <c r="C166" s="118"/>
      <c r="D166" s="118"/>
      <c r="E166" s="119"/>
      <c r="F166" s="120"/>
      <c r="G166" s="118"/>
      <c r="H166" s="120"/>
      <c r="I166" s="25"/>
      <c r="J166" s="118"/>
    </row>
    <row r="167" ht="18.75" customHeight="1">
      <c r="A167" s="116"/>
      <c r="B167" s="117"/>
      <c r="C167" s="118"/>
      <c r="D167" s="118"/>
      <c r="E167" s="119"/>
      <c r="F167" s="120"/>
      <c r="G167" s="118"/>
      <c r="H167" s="120"/>
      <c r="I167" s="25"/>
      <c r="J167" s="118"/>
    </row>
    <row r="168" ht="18.75" customHeight="1">
      <c r="A168" s="116"/>
      <c r="B168" s="117"/>
      <c r="C168" s="118"/>
      <c r="D168" s="118"/>
      <c r="E168" s="119"/>
      <c r="F168" s="120"/>
      <c r="G168" s="118"/>
      <c r="H168" s="120"/>
      <c r="I168" s="25"/>
      <c r="J168" s="118"/>
    </row>
    <row r="169" ht="18.75" customHeight="1">
      <c r="A169" s="116"/>
      <c r="B169" s="117"/>
      <c r="C169" s="118"/>
      <c r="D169" s="118"/>
      <c r="E169" s="119"/>
      <c r="F169" s="120"/>
      <c r="G169" s="118"/>
      <c r="H169" s="120"/>
      <c r="I169" s="25"/>
      <c r="J169" s="118"/>
    </row>
    <row r="170" ht="18.75" customHeight="1">
      <c r="A170" s="116"/>
      <c r="B170" s="117"/>
      <c r="C170" s="118"/>
      <c r="D170" s="118"/>
      <c r="E170" s="119"/>
      <c r="F170" s="120"/>
      <c r="G170" s="118"/>
      <c r="H170" s="120"/>
      <c r="I170" s="25"/>
      <c r="J170" s="118"/>
    </row>
    <row r="171" ht="18.75" customHeight="1">
      <c r="A171" s="116"/>
      <c r="B171" s="117"/>
      <c r="C171" s="118"/>
      <c r="D171" s="118"/>
      <c r="E171" s="119"/>
      <c r="F171" s="120"/>
      <c r="G171" s="118"/>
      <c r="H171" s="120"/>
      <c r="I171" s="25"/>
      <c r="J171" s="118"/>
    </row>
    <row r="172" ht="18.75" customHeight="1">
      <c r="A172" s="116"/>
      <c r="B172" s="117"/>
      <c r="C172" s="118"/>
      <c r="D172" s="118"/>
      <c r="E172" s="119"/>
      <c r="F172" s="120"/>
      <c r="G172" s="118"/>
      <c r="H172" s="120"/>
      <c r="I172" s="25"/>
      <c r="J172" s="118"/>
    </row>
    <row r="173" ht="18.75" customHeight="1">
      <c r="A173" s="116"/>
      <c r="B173" s="117"/>
      <c r="C173" s="118"/>
      <c r="D173" s="118"/>
      <c r="E173" s="119"/>
      <c r="F173" s="120"/>
      <c r="G173" s="118"/>
      <c r="H173" s="120"/>
      <c r="I173" s="25"/>
      <c r="J173" s="118"/>
    </row>
    <row r="174" ht="18.75" customHeight="1">
      <c r="A174" s="116"/>
      <c r="B174" s="117"/>
      <c r="C174" s="118"/>
      <c r="D174" s="118"/>
      <c r="E174" s="119"/>
      <c r="F174" s="120"/>
      <c r="G174" s="118"/>
      <c r="H174" s="120"/>
      <c r="I174" s="25"/>
      <c r="J174" s="118"/>
    </row>
    <row r="175" ht="18.75" customHeight="1">
      <c r="A175" s="116"/>
      <c r="B175" s="117"/>
      <c r="C175" s="118"/>
      <c r="D175" s="118"/>
      <c r="E175" s="119"/>
      <c r="F175" s="120"/>
      <c r="G175" s="118"/>
      <c r="H175" s="120"/>
      <c r="I175" s="25"/>
      <c r="J175" s="118"/>
    </row>
    <row r="176" ht="18.75" customHeight="1">
      <c r="A176" s="116"/>
      <c r="B176" s="117"/>
      <c r="C176" s="118"/>
      <c r="D176" s="118"/>
      <c r="E176" s="119"/>
      <c r="F176" s="120"/>
      <c r="G176" s="118"/>
      <c r="H176" s="120"/>
      <c r="I176" s="25"/>
      <c r="J176" s="118"/>
    </row>
    <row r="177" ht="18.75" customHeight="1">
      <c r="A177" s="116"/>
      <c r="B177" s="117"/>
      <c r="C177" s="118"/>
      <c r="D177" s="118"/>
      <c r="E177" s="119"/>
      <c r="F177" s="120"/>
      <c r="G177" s="118"/>
      <c r="H177" s="120"/>
      <c r="I177" s="25"/>
      <c r="J177" s="118"/>
    </row>
    <row r="178" ht="18.75" customHeight="1">
      <c r="A178" s="116"/>
      <c r="B178" s="117"/>
      <c r="C178" s="118"/>
      <c r="D178" s="118"/>
      <c r="E178" s="119"/>
      <c r="F178" s="120"/>
      <c r="G178" s="118"/>
      <c r="H178" s="120"/>
      <c r="I178" s="25"/>
      <c r="J178" s="118"/>
    </row>
    <row r="179" ht="18.75" customHeight="1">
      <c r="A179" s="116"/>
      <c r="B179" s="117"/>
      <c r="C179" s="118"/>
      <c r="D179" s="118"/>
      <c r="E179" s="119"/>
      <c r="F179" s="120"/>
      <c r="G179" s="118"/>
      <c r="H179" s="120"/>
      <c r="I179" s="25"/>
      <c r="J179" s="118"/>
    </row>
    <row r="180" ht="18.75" customHeight="1">
      <c r="A180" s="116"/>
      <c r="B180" s="117"/>
      <c r="C180" s="118"/>
      <c r="D180" s="118"/>
      <c r="E180" s="119"/>
      <c r="F180" s="120"/>
      <c r="G180" s="118"/>
      <c r="H180" s="120"/>
      <c r="I180" s="25"/>
      <c r="J180" s="118"/>
    </row>
    <row r="181" ht="18.75" customHeight="1">
      <c r="A181" s="116"/>
      <c r="B181" s="117"/>
      <c r="C181" s="118"/>
      <c r="D181" s="118"/>
      <c r="E181" s="119"/>
      <c r="F181" s="120"/>
      <c r="G181" s="118"/>
      <c r="H181" s="120"/>
      <c r="I181" s="25"/>
      <c r="J181" s="118"/>
    </row>
    <row r="182" ht="18.75" customHeight="1">
      <c r="A182" s="116"/>
      <c r="B182" s="117"/>
      <c r="C182" s="118"/>
      <c r="D182" s="118"/>
      <c r="E182" s="119"/>
      <c r="F182" s="120"/>
      <c r="G182" s="118"/>
      <c r="H182" s="120"/>
      <c r="I182" s="25"/>
      <c r="J182" s="118"/>
    </row>
    <row r="183" ht="18.75" customHeight="1">
      <c r="A183" s="116"/>
      <c r="B183" s="117"/>
      <c r="C183" s="118"/>
      <c r="D183" s="118"/>
      <c r="E183" s="119"/>
      <c r="F183" s="120"/>
      <c r="G183" s="118"/>
      <c r="H183" s="120"/>
      <c r="I183" s="25"/>
      <c r="J183" s="118"/>
    </row>
    <row r="184" ht="18.75" customHeight="1">
      <c r="A184" s="116"/>
      <c r="B184" s="117"/>
      <c r="C184" s="118"/>
      <c r="D184" s="118"/>
      <c r="E184" s="119"/>
      <c r="F184" s="120"/>
      <c r="G184" s="118"/>
      <c r="H184" s="120"/>
      <c r="I184" s="25"/>
      <c r="J184" s="118"/>
    </row>
    <row r="185" ht="18.75" customHeight="1">
      <c r="A185" s="116"/>
      <c r="B185" s="117"/>
      <c r="C185" s="118"/>
      <c r="D185" s="118"/>
      <c r="E185" s="119"/>
      <c r="F185" s="120"/>
      <c r="G185" s="118"/>
      <c r="H185" s="120"/>
      <c r="I185" s="25"/>
      <c r="J185" s="118"/>
    </row>
    <row r="186" ht="18.75" customHeight="1">
      <c r="A186" s="116"/>
      <c r="B186" s="117"/>
      <c r="C186" s="118"/>
      <c r="D186" s="118"/>
      <c r="E186" s="119"/>
      <c r="F186" s="120"/>
      <c r="G186" s="118"/>
      <c r="H186" s="120"/>
      <c r="I186" s="25"/>
      <c r="J186" s="118"/>
    </row>
    <row r="187" ht="18.75" customHeight="1">
      <c r="A187" s="116"/>
      <c r="B187" s="117"/>
      <c r="C187" s="118"/>
      <c r="D187" s="118"/>
      <c r="E187" s="119"/>
      <c r="F187" s="120"/>
      <c r="G187" s="118"/>
      <c r="H187" s="120"/>
      <c r="I187" s="25"/>
      <c r="J187" s="118"/>
    </row>
    <row r="188" ht="18.75" customHeight="1">
      <c r="A188" s="116"/>
      <c r="B188" s="117"/>
      <c r="C188" s="118"/>
      <c r="D188" s="118"/>
      <c r="E188" s="119"/>
      <c r="F188" s="120"/>
      <c r="G188" s="118"/>
      <c r="H188" s="120"/>
      <c r="I188" s="25"/>
      <c r="J188" s="118"/>
    </row>
    <row r="189" ht="18.75" customHeight="1">
      <c r="A189" s="116"/>
      <c r="B189" s="117"/>
      <c r="C189" s="118"/>
      <c r="D189" s="118"/>
      <c r="E189" s="119"/>
      <c r="F189" s="120"/>
      <c r="G189" s="118"/>
      <c r="H189" s="120"/>
      <c r="I189" s="25"/>
      <c r="J189" s="118"/>
    </row>
    <row r="190" ht="18.75" customHeight="1">
      <c r="A190" s="116"/>
      <c r="B190" s="117"/>
      <c r="C190" s="118"/>
      <c r="D190" s="118"/>
      <c r="E190" s="119"/>
      <c r="F190" s="120"/>
      <c r="G190" s="118"/>
      <c r="H190" s="120"/>
      <c r="I190" s="25"/>
      <c r="J190" s="118"/>
    </row>
    <row r="191" ht="18.75" customHeight="1">
      <c r="A191" s="116"/>
      <c r="B191" s="117"/>
      <c r="C191" s="118"/>
      <c r="D191" s="118"/>
      <c r="E191" s="119"/>
      <c r="F191" s="120"/>
      <c r="G191" s="118"/>
      <c r="H191" s="120"/>
      <c r="I191" s="25"/>
      <c r="J191" s="118"/>
    </row>
    <row r="192" ht="18.75" customHeight="1">
      <c r="A192" s="116"/>
      <c r="B192" s="117"/>
      <c r="C192" s="118"/>
      <c r="D192" s="118"/>
      <c r="E192" s="119"/>
      <c r="F192" s="120"/>
      <c r="G192" s="118"/>
      <c r="H192" s="120"/>
      <c r="I192" s="25"/>
      <c r="J192" s="118"/>
    </row>
    <row r="193" ht="18.75" customHeight="1">
      <c r="A193" s="116"/>
      <c r="B193" s="117"/>
      <c r="C193" s="118"/>
      <c r="D193" s="118"/>
      <c r="E193" s="119"/>
      <c r="F193" s="120"/>
      <c r="G193" s="118"/>
      <c r="H193" s="120"/>
      <c r="I193" s="25"/>
      <c r="J193" s="118"/>
    </row>
    <row r="194" ht="18.75" customHeight="1">
      <c r="A194" s="116"/>
      <c r="B194" s="117"/>
      <c r="C194" s="118"/>
      <c r="D194" s="118"/>
      <c r="E194" s="119"/>
      <c r="F194" s="120"/>
      <c r="G194" s="118"/>
      <c r="H194" s="120"/>
      <c r="I194" s="25"/>
      <c r="J194" s="118"/>
    </row>
    <row r="195" ht="18.75" customHeight="1">
      <c r="A195" s="116"/>
      <c r="B195" s="117"/>
      <c r="C195" s="118"/>
      <c r="D195" s="118"/>
      <c r="E195" s="119"/>
      <c r="F195" s="120"/>
      <c r="G195" s="118"/>
      <c r="H195" s="120"/>
      <c r="I195" s="25"/>
      <c r="J195" s="118"/>
    </row>
    <row r="196" ht="18.75" customHeight="1">
      <c r="A196" s="116"/>
      <c r="B196" s="117"/>
      <c r="C196" s="118"/>
      <c r="D196" s="118"/>
      <c r="E196" s="119"/>
      <c r="F196" s="120"/>
      <c r="G196" s="118"/>
      <c r="H196" s="120"/>
      <c r="I196" s="25"/>
      <c r="J196" s="118"/>
    </row>
    <row r="197" ht="18.75" customHeight="1">
      <c r="A197" s="116"/>
      <c r="B197" s="117"/>
      <c r="C197" s="118"/>
      <c r="D197" s="118"/>
      <c r="E197" s="119"/>
      <c r="F197" s="120"/>
      <c r="G197" s="118"/>
      <c r="H197" s="120"/>
      <c r="I197" s="25"/>
      <c r="J197" s="118"/>
    </row>
    <row r="198" ht="18.75" customHeight="1">
      <c r="A198" s="116"/>
      <c r="B198" s="117"/>
      <c r="C198" s="118"/>
      <c r="D198" s="118"/>
      <c r="E198" s="119"/>
      <c r="F198" s="120"/>
      <c r="G198" s="118"/>
      <c r="H198" s="120"/>
      <c r="I198" s="25"/>
      <c r="J198" s="118"/>
    </row>
    <row r="199" ht="18.75" customHeight="1">
      <c r="A199" s="116"/>
      <c r="B199" s="117"/>
      <c r="C199" s="118"/>
      <c r="D199" s="118"/>
      <c r="E199" s="119"/>
      <c r="F199" s="120"/>
      <c r="G199" s="118"/>
      <c r="H199" s="120"/>
      <c r="I199" s="25"/>
      <c r="J199" s="118"/>
    </row>
    <row r="200" ht="18.75" customHeight="1">
      <c r="A200" s="116"/>
      <c r="B200" s="117"/>
      <c r="C200" s="118"/>
      <c r="D200" s="118"/>
      <c r="E200" s="119"/>
      <c r="F200" s="120"/>
      <c r="G200" s="118"/>
      <c r="H200" s="120"/>
      <c r="I200" s="25"/>
      <c r="J200" s="118"/>
    </row>
    <row r="201" ht="18.75" customHeight="1">
      <c r="A201" s="116"/>
      <c r="B201" s="117"/>
      <c r="C201" s="118"/>
      <c r="D201" s="118"/>
      <c r="E201" s="119"/>
      <c r="F201" s="120"/>
      <c r="G201" s="118"/>
      <c r="H201" s="120"/>
      <c r="I201" s="25"/>
      <c r="J201" s="118"/>
    </row>
    <row r="202" ht="18.75" customHeight="1">
      <c r="A202" s="116"/>
      <c r="B202" s="117"/>
      <c r="C202" s="118"/>
      <c r="D202" s="118"/>
      <c r="E202" s="119"/>
      <c r="F202" s="120"/>
      <c r="G202" s="118"/>
      <c r="H202" s="120"/>
      <c r="I202" s="25"/>
      <c r="J202" s="118"/>
    </row>
    <row r="203" ht="18.75" customHeight="1">
      <c r="A203" s="116"/>
      <c r="B203" s="117"/>
      <c r="C203" s="118"/>
      <c r="D203" s="118"/>
      <c r="E203" s="119"/>
      <c r="F203" s="120"/>
      <c r="G203" s="118"/>
      <c r="H203" s="120"/>
      <c r="I203" s="25"/>
      <c r="J203" s="118"/>
    </row>
    <row r="204" ht="18.75" customHeight="1">
      <c r="A204" s="116"/>
      <c r="B204" s="117"/>
      <c r="C204" s="118"/>
      <c r="D204" s="118"/>
      <c r="E204" s="119"/>
      <c r="F204" s="120"/>
      <c r="G204" s="118"/>
      <c r="H204" s="120"/>
      <c r="I204" s="25"/>
      <c r="J204" s="118"/>
    </row>
    <row r="205" ht="18.75" customHeight="1">
      <c r="A205" s="116"/>
      <c r="B205" s="117"/>
      <c r="C205" s="118"/>
      <c r="D205" s="118"/>
      <c r="E205" s="119"/>
      <c r="F205" s="120"/>
      <c r="G205" s="118"/>
      <c r="H205" s="120"/>
      <c r="I205" s="25"/>
      <c r="J205" s="118"/>
    </row>
    <row r="206" ht="18.75" customHeight="1">
      <c r="A206" s="116"/>
      <c r="B206" s="117"/>
      <c r="C206" s="118"/>
      <c r="D206" s="118"/>
      <c r="E206" s="119"/>
      <c r="F206" s="120"/>
      <c r="G206" s="118"/>
      <c r="H206" s="120"/>
      <c r="I206" s="25"/>
      <c r="J206" s="118"/>
    </row>
    <row r="207" ht="18.75" customHeight="1">
      <c r="A207" s="116"/>
      <c r="B207" s="117"/>
      <c r="C207" s="118"/>
      <c r="D207" s="118"/>
      <c r="E207" s="119"/>
      <c r="F207" s="120"/>
      <c r="G207" s="118"/>
      <c r="H207" s="120"/>
      <c r="I207" s="25"/>
      <c r="J207" s="118"/>
    </row>
    <row r="208" ht="18.75" customHeight="1">
      <c r="A208" s="116"/>
      <c r="B208" s="117"/>
      <c r="C208" s="118"/>
      <c r="D208" s="118"/>
      <c r="E208" s="119"/>
      <c r="F208" s="120"/>
      <c r="G208" s="118"/>
      <c r="H208" s="120"/>
      <c r="I208" s="25"/>
      <c r="J208" s="118"/>
    </row>
    <row r="209" ht="18.75" customHeight="1">
      <c r="A209" s="116"/>
      <c r="B209" s="117"/>
      <c r="C209" s="118"/>
      <c r="D209" s="118"/>
      <c r="E209" s="119"/>
      <c r="F209" s="120"/>
      <c r="G209" s="118"/>
      <c r="H209" s="120"/>
      <c r="I209" s="25"/>
      <c r="J209" s="118"/>
    </row>
    <row r="210" ht="18.75" customHeight="1">
      <c r="A210" s="116"/>
      <c r="B210" s="117"/>
      <c r="C210" s="118"/>
      <c r="D210" s="118"/>
      <c r="E210" s="119"/>
      <c r="F210" s="120"/>
      <c r="G210" s="118"/>
      <c r="H210" s="120"/>
      <c r="I210" s="25"/>
      <c r="J210" s="118"/>
    </row>
    <row r="211" ht="18.75" customHeight="1">
      <c r="A211" s="116"/>
      <c r="B211" s="117"/>
      <c r="C211" s="118"/>
      <c r="D211" s="118"/>
      <c r="E211" s="119"/>
      <c r="F211" s="120"/>
      <c r="G211" s="118"/>
      <c r="H211" s="120"/>
      <c r="I211" s="25"/>
      <c r="J211" s="118"/>
    </row>
    <row r="212" ht="18.75" customHeight="1">
      <c r="A212" s="116"/>
      <c r="B212" s="117"/>
      <c r="C212" s="118"/>
      <c r="D212" s="118"/>
      <c r="E212" s="119"/>
      <c r="F212" s="120"/>
      <c r="G212" s="118"/>
      <c r="H212" s="120"/>
      <c r="I212" s="25"/>
      <c r="J212" s="118"/>
    </row>
    <row r="213" ht="18.75" customHeight="1">
      <c r="A213" s="116"/>
      <c r="B213" s="117"/>
      <c r="C213" s="118"/>
      <c r="D213" s="118"/>
      <c r="E213" s="119"/>
      <c r="F213" s="120"/>
      <c r="G213" s="118"/>
      <c r="H213" s="120"/>
      <c r="I213" s="25"/>
      <c r="J213" s="118"/>
    </row>
    <row r="214" ht="18.75" customHeight="1">
      <c r="A214" s="116"/>
      <c r="B214" s="117"/>
      <c r="C214" s="118"/>
      <c r="D214" s="118"/>
      <c r="E214" s="119"/>
      <c r="F214" s="120"/>
      <c r="G214" s="118"/>
      <c r="H214" s="120"/>
      <c r="I214" s="25"/>
      <c r="J214" s="118"/>
    </row>
    <row r="215" ht="18.75" customHeight="1">
      <c r="A215" s="116"/>
      <c r="B215" s="117"/>
      <c r="C215" s="118"/>
      <c r="D215" s="118"/>
      <c r="E215" s="119"/>
      <c r="F215" s="120"/>
      <c r="G215" s="118"/>
      <c r="H215" s="120"/>
      <c r="I215" s="25"/>
      <c r="J215" s="118"/>
    </row>
    <row r="216" ht="18.75" customHeight="1">
      <c r="A216" s="116"/>
      <c r="B216" s="117"/>
      <c r="C216" s="118"/>
      <c r="D216" s="118"/>
      <c r="E216" s="119"/>
      <c r="F216" s="120"/>
      <c r="G216" s="118"/>
      <c r="H216" s="120"/>
      <c r="I216" s="25"/>
      <c r="J216" s="118"/>
    </row>
    <row r="217" ht="18.75" customHeight="1">
      <c r="A217" s="116"/>
      <c r="B217" s="117"/>
      <c r="C217" s="118"/>
      <c r="D217" s="118"/>
      <c r="E217" s="119"/>
      <c r="F217" s="120"/>
      <c r="G217" s="118"/>
      <c r="H217" s="120"/>
      <c r="I217" s="25"/>
      <c r="J217" s="118"/>
    </row>
    <row r="218" ht="18.75" customHeight="1">
      <c r="A218" s="116"/>
      <c r="B218" s="117"/>
      <c r="C218" s="118"/>
      <c r="D218" s="118"/>
      <c r="E218" s="119"/>
      <c r="F218" s="120"/>
      <c r="G218" s="118"/>
      <c r="H218" s="120"/>
      <c r="I218" s="25"/>
      <c r="J218" s="118"/>
    </row>
    <row r="219" ht="18.75" customHeight="1">
      <c r="A219" s="116"/>
      <c r="B219" s="117"/>
      <c r="C219" s="118"/>
      <c r="D219" s="118"/>
      <c r="E219" s="119"/>
      <c r="F219" s="120"/>
      <c r="G219" s="118"/>
      <c r="H219" s="120"/>
      <c r="I219" s="25"/>
      <c r="J219" s="118"/>
    </row>
    <row r="220" ht="18.75" customHeight="1">
      <c r="A220" s="116"/>
      <c r="B220" s="117"/>
      <c r="C220" s="118"/>
      <c r="D220" s="118"/>
      <c r="E220" s="119"/>
      <c r="F220" s="120"/>
      <c r="G220" s="118"/>
      <c r="H220" s="120"/>
      <c r="I220" s="25"/>
      <c r="J220" s="118"/>
    </row>
    <row r="221" ht="18.75" customHeight="1">
      <c r="A221" s="116"/>
      <c r="B221" s="117"/>
      <c r="C221" s="118"/>
      <c r="D221" s="118"/>
      <c r="E221" s="119"/>
      <c r="F221" s="120"/>
      <c r="G221" s="118"/>
      <c r="H221" s="120"/>
      <c r="I221" s="25"/>
      <c r="J221" s="118"/>
    </row>
    <row r="222" ht="18.75" customHeight="1">
      <c r="A222" s="116"/>
      <c r="B222" s="117"/>
      <c r="C222" s="118"/>
      <c r="D222" s="118"/>
      <c r="E222" s="119"/>
      <c r="F222" s="120"/>
      <c r="G222" s="118"/>
      <c r="H222" s="120"/>
      <c r="I222" s="25"/>
      <c r="J222" s="118"/>
    </row>
    <row r="223" ht="18.75" customHeight="1">
      <c r="A223" s="116"/>
      <c r="B223" s="117"/>
      <c r="C223" s="118"/>
      <c r="D223" s="118"/>
      <c r="E223" s="119"/>
      <c r="F223" s="120"/>
      <c r="G223" s="118"/>
      <c r="H223" s="120"/>
      <c r="I223" s="25"/>
      <c r="J223" s="118"/>
    </row>
    <row r="224" ht="18.75" customHeight="1">
      <c r="A224" s="116"/>
      <c r="B224" s="117"/>
      <c r="C224" s="118"/>
      <c r="D224" s="118"/>
      <c r="E224" s="119"/>
      <c r="F224" s="120"/>
      <c r="G224" s="118"/>
      <c r="H224" s="120"/>
      <c r="I224" s="25"/>
      <c r="J224" s="118"/>
    </row>
    <row r="225" ht="18.75" customHeight="1">
      <c r="A225" s="116"/>
      <c r="B225" s="117"/>
      <c r="C225" s="118"/>
      <c r="D225" s="118"/>
      <c r="E225" s="119"/>
      <c r="F225" s="120"/>
      <c r="G225" s="118"/>
      <c r="H225" s="120"/>
      <c r="I225" s="25"/>
      <c r="J225" s="118"/>
    </row>
    <row r="226" ht="18.75" customHeight="1">
      <c r="A226" s="116"/>
      <c r="B226" s="117"/>
      <c r="C226" s="118"/>
      <c r="D226" s="118"/>
      <c r="E226" s="119"/>
      <c r="F226" s="120"/>
      <c r="G226" s="118"/>
      <c r="H226" s="120"/>
      <c r="I226" s="25"/>
      <c r="J226" s="118"/>
    </row>
    <row r="227" ht="18.75" customHeight="1">
      <c r="A227" s="116"/>
      <c r="B227" s="117"/>
      <c r="C227" s="118"/>
      <c r="D227" s="118"/>
      <c r="E227" s="119"/>
      <c r="F227" s="120"/>
      <c r="G227" s="118"/>
      <c r="H227" s="120"/>
      <c r="I227" s="25"/>
      <c r="J227" s="118"/>
    </row>
    <row r="228" ht="18.75" customHeight="1">
      <c r="A228" s="116"/>
      <c r="B228" s="117"/>
      <c r="C228" s="118"/>
      <c r="D228" s="118"/>
      <c r="E228" s="119"/>
      <c r="F228" s="120"/>
      <c r="G228" s="118"/>
      <c r="H228" s="120"/>
      <c r="I228" s="25"/>
      <c r="J228" s="118"/>
    </row>
    <row r="229" ht="18.75" customHeight="1">
      <c r="A229" s="116"/>
      <c r="B229" s="117"/>
      <c r="C229" s="118"/>
      <c r="D229" s="118"/>
      <c r="E229" s="119"/>
      <c r="F229" s="120"/>
      <c r="G229" s="118"/>
      <c r="H229" s="120"/>
      <c r="I229" s="25"/>
      <c r="J229" s="118"/>
    </row>
    <row r="230" ht="18.75" customHeight="1">
      <c r="A230" s="116"/>
      <c r="B230" s="117"/>
      <c r="C230" s="118"/>
      <c r="D230" s="118"/>
      <c r="E230" s="119"/>
      <c r="F230" s="120"/>
      <c r="G230" s="118"/>
      <c r="H230" s="120"/>
      <c r="I230" s="25"/>
      <c r="J230" s="118"/>
    </row>
    <row r="231" ht="18.75" customHeight="1">
      <c r="A231" s="116"/>
      <c r="B231" s="117"/>
      <c r="C231" s="118"/>
      <c r="D231" s="118"/>
      <c r="E231" s="119"/>
      <c r="F231" s="120"/>
      <c r="G231" s="118"/>
      <c r="H231" s="120"/>
      <c r="I231" s="25"/>
      <c r="J231" s="118"/>
    </row>
    <row r="232" ht="18.75" customHeight="1">
      <c r="A232" s="116"/>
      <c r="B232" s="117"/>
      <c r="C232" s="118"/>
      <c r="D232" s="118"/>
      <c r="E232" s="119"/>
      <c r="F232" s="120"/>
      <c r="G232" s="118"/>
      <c r="H232" s="120"/>
      <c r="I232" s="25"/>
      <c r="J232" s="118"/>
    </row>
    <row r="233" ht="18.75" customHeight="1">
      <c r="A233" s="116"/>
      <c r="B233" s="117"/>
      <c r="C233" s="118"/>
      <c r="D233" s="118"/>
      <c r="E233" s="119"/>
      <c r="F233" s="120"/>
      <c r="G233" s="118"/>
      <c r="H233" s="120"/>
      <c r="I233" s="25"/>
      <c r="J233" s="118"/>
    </row>
    <row r="234" ht="18.75" customHeight="1">
      <c r="A234" s="116"/>
      <c r="B234" s="117"/>
      <c r="C234" s="118"/>
      <c r="D234" s="118"/>
      <c r="E234" s="119"/>
      <c r="F234" s="120"/>
      <c r="G234" s="118"/>
      <c r="H234" s="120"/>
      <c r="I234" s="25"/>
      <c r="J234" s="118"/>
    </row>
    <row r="235" ht="18.75" customHeight="1">
      <c r="A235" s="116"/>
      <c r="B235" s="117"/>
      <c r="C235" s="118"/>
      <c r="D235" s="118"/>
      <c r="E235" s="119"/>
      <c r="F235" s="120"/>
      <c r="G235" s="118"/>
      <c r="H235" s="120"/>
      <c r="I235" s="25"/>
      <c r="J235" s="118"/>
    </row>
    <row r="236" ht="18.75" customHeight="1">
      <c r="A236" s="116"/>
      <c r="B236" s="117"/>
      <c r="C236" s="118"/>
      <c r="D236" s="118"/>
      <c r="E236" s="119"/>
      <c r="F236" s="120"/>
      <c r="G236" s="118"/>
      <c r="H236" s="120"/>
      <c r="I236" s="25"/>
      <c r="J236" s="118"/>
    </row>
    <row r="237" ht="18.75" customHeight="1">
      <c r="A237" s="116"/>
      <c r="B237" s="117"/>
      <c r="C237" s="118"/>
      <c r="D237" s="118"/>
      <c r="E237" s="119"/>
      <c r="F237" s="120"/>
      <c r="G237" s="118"/>
      <c r="H237" s="120"/>
      <c r="I237" s="25"/>
      <c r="J237" s="118"/>
    </row>
    <row r="238" ht="18.75" customHeight="1">
      <c r="A238" s="116"/>
      <c r="B238" s="117"/>
      <c r="C238" s="118"/>
      <c r="D238" s="118"/>
      <c r="E238" s="119"/>
      <c r="F238" s="120"/>
      <c r="G238" s="118"/>
      <c r="H238" s="120"/>
      <c r="I238" s="25"/>
      <c r="J238" s="118"/>
    </row>
    <row r="239" ht="18.75" customHeight="1">
      <c r="A239" s="116"/>
      <c r="B239" s="117"/>
      <c r="C239" s="118"/>
      <c r="D239" s="118"/>
      <c r="E239" s="119"/>
      <c r="F239" s="120"/>
      <c r="G239" s="118"/>
      <c r="H239" s="120"/>
      <c r="I239" s="25"/>
      <c r="J239" s="118"/>
    </row>
    <row r="240" ht="18.75" customHeight="1">
      <c r="A240" s="116"/>
      <c r="B240" s="117"/>
      <c r="C240" s="118"/>
      <c r="D240" s="118"/>
      <c r="E240" s="119"/>
      <c r="F240" s="120"/>
      <c r="G240" s="118"/>
      <c r="H240" s="120"/>
      <c r="I240" s="25"/>
      <c r="J240" s="118"/>
    </row>
    <row r="241" ht="18.75" customHeight="1">
      <c r="A241" s="116"/>
      <c r="B241" s="117"/>
      <c r="C241" s="118"/>
      <c r="D241" s="118"/>
      <c r="E241" s="119"/>
      <c r="F241" s="120"/>
      <c r="G241" s="118"/>
      <c r="H241" s="120"/>
      <c r="I241" s="25"/>
      <c r="J241" s="118"/>
    </row>
    <row r="242" ht="18.75" customHeight="1">
      <c r="A242" s="116"/>
      <c r="B242" s="117"/>
      <c r="C242" s="118"/>
      <c r="D242" s="118"/>
      <c r="E242" s="119"/>
      <c r="F242" s="120"/>
      <c r="G242" s="118"/>
      <c r="H242" s="120"/>
      <c r="I242" s="25"/>
      <c r="J242" s="118"/>
    </row>
    <row r="243" ht="18.75" customHeight="1">
      <c r="A243" s="116"/>
      <c r="B243" s="117"/>
      <c r="C243" s="118"/>
      <c r="D243" s="118"/>
      <c r="E243" s="119"/>
      <c r="F243" s="120"/>
      <c r="G243" s="118"/>
      <c r="H243" s="120"/>
      <c r="I243" s="25"/>
      <c r="J243" s="118"/>
    </row>
    <row r="244" ht="18.75" customHeight="1">
      <c r="A244" s="116"/>
      <c r="B244" s="117"/>
      <c r="C244" s="118"/>
      <c r="D244" s="118"/>
      <c r="E244" s="119"/>
      <c r="F244" s="120"/>
      <c r="G244" s="118"/>
      <c r="H244" s="120"/>
      <c r="I244" s="25"/>
      <c r="J244" s="118"/>
    </row>
    <row r="245" ht="18.75" customHeight="1">
      <c r="A245" s="116"/>
      <c r="B245" s="117"/>
      <c r="C245" s="118"/>
      <c r="D245" s="118"/>
      <c r="E245" s="119"/>
      <c r="F245" s="120"/>
      <c r="G245" s="118"/>
      <c r="H245" s="120"/>
      <c r="I245" s="25"/>
      <c r="J245" s="118"/>
    </row>
    <row r="246" ht="18.75" customHeight="1">
      <c r="A246" s="116"/>
      <c r="B246" s="117"/>
      <c r="C246" s="118"/>
      <c r="D246" s="118"/>
      <c r="E246" s="119"/>
      <c r="F246" s="120"/>
      <c r="G246" s="118"/>
      <c r="H246" s="120"/>
      <c r="I246" s="25"/>
      <c r="J246" s="118"/>
    </row>
    <row r="247" ht="18.75" customHeight="1">
      <c r="A247" s="116"/>
      <c r="B247" s="117"/>
      <c r="C247" s="118"/>
      <c r="D247" s="118"/>
      <c r="E247" s="119"/>
      <c r="F247" s="120"/>
      <c r="G247" s="118"/>
      <c r="H247" s="120"/>
      <c r="I247" s="25"/>
      <c r="J247" s="118"/>
    </row>
    <row r="248" ht="18.75" customHeight="1">
      <c r="A248" s="116"/>
      <c r="B248" s="117"/>
      <c r="C248" s="118"/>
      <c r="D248" s="118"/>
      <c r="E248" s="119"/>
      <c r="F248" s="120"/>
      <c r="G248" s="118"/>
      <c r="H248" s="120"/>
      <c r="I248" s="25"/>
      <c r="J248" s="118"/>
    </row>
    <row r="249" ht="18.75" customHeight="1">
      <c r="A249" s="116"/>
      <c r="B249" s="117"/>
      <c r="C249" s="118"/>
      <c r="D249" s="118"/>
      <c r="E249" s="119"/>
      <c r="F249" s="120"/>
      <c r="G249" s="118"/>
      <c r="H249" s="120"/>
      <c r="I249" s="25"/>
      <c r="J249" s="118"/>
    </row>
    <row r="250" ht="18.75" customHeight="1">
      <c r="A250" s="116"/>
      <c r="B250" s="117"/>
      <c r="C250" s="118"/>
      <c r="D250" s="118"/>
      <c r="E250" s="119"/>
      <c r="F250" s="120"/>
      <c r="G250" s="118"/>
      <c r="H250" s="120"/>
      <c r="I250" s="25"/>
      <c r="J250" s="118"/>
    </row>
    <row r="251" ht="18.75" customHeight="1">
      <c r="A251" s="116"/>
      <c r="B251" s="117"/>
      <c r="C251" s="118"/>
      <c r="D251" s="118"/>
      <c r="E251" s="119"/>
      <c r="F251" s="120"/>
      <c r="G251" s="118"/>
      <c r="H251" s="120"/>
      <c r="I251" s="25"/>
      <c r="J251" s="118"/>
    </row>
    <row r="252" ht="18.75" customHeight="1">
      <c r="A252" s="116"/>
      <c r="B252" s="117"/>
      <c r="C252" s="118"/>
      <c r="D252" s="118"/>
      <c r="E252" s="119"/>
      <c r="F252" s="120"/>
      <c r="G252" s="118"/>
      <c r="H252" s="120"/>
      <c r="I252" s="25"/>
      <c r="J252" s="118"/>
    </row>
    <row r="253" ht="18.75" customHeight="1">
      <c r="A253" s="116"/>
      <c r="B253" s="117"/>
      <c r="C253" s="118"/>
      <c r="D253" s="118"/>
      <c r="E253" s="119"/>
      <c r="F253" s="120"/>
      <c r="G253" s="118"/>
      <c r="H253" s="120"/>
      <c r="I253" s="25"/>
      <c r="J253" s="118"/>
    </row>
    <row r="254" ht="18.75" customHeight="1">
      <c r="A254" s="116"/>
      <c r="B254" s="117"/>
      <c r="C254" s="118"/>
      <c r="D254" s="118"/>
      <c r="E254" s="119"/>
      <c r="F254" s="120"/>
      <c r="G254" s="118"/>
      <c r="H254" s="120"/>
      <c r="I254" s="25"/>
      <c r="J254" s="118"/>
    </row>
    <row r="255" ht="18.75" customHeight="1">
      <c r="A255" s="116"/>
      <c r="B255" s="117"/>
      <c r="C255" s="118"/>
      <c r="D255" s="118"/>
      <c r="E255" s="119"/>
      <c r="F255" s="120"/>
      <c r="G255" s="118"/>
      <c r="H255" s="120"/>
      <c r="I255" s="25"/>
      <c r="J255" s="118"/>
    </row>
    <row r="256" ht="18.75" customHeight="1">
      <c r="A256" s="116"/>
      <c r="B256" s="117"/>
      <c r="C256" s="118"/>
      <c r="D256" s="118"/>
      <c r="E256" s="119"/>
      <c r="F256" s="120"/>
      <c r="G256" s="118"/>
      <c r="H256" s="120"/>
      <c r="I256" s="25"/>
      <c r="J256" s="118"/>
    </row>
    <row r="257" ht="18.75" customHeight="1">
      <c r="A257" s="116"/>
      <c r="B257" s="117"/>
      <c r="C257" s="118"/>
      <c r="D257" s="118"/>
      <c r="E257" s="119"/>
      <c r="F257" s="120"/>
      <c r="G257" s="118"/>
      <c r="H257" s="120"/>
      <c r="I257" s="25"/>
      <c r="J257" s="118"/>
    </row>
    <row r="258" ht="18.75" customHeight="1">
      <c r="A258" s="116"/>
      <c r="B258" s="117"/>
      <c r="C258" s="118"/>
      <c r="D258" s="118"/>
      <c r="E258" s="119"/>
      <c r="F258" s="120"/>
      <c r="G258" s="118"/>
      <c r="H258" s="120"/>
      <c r="I258" s="25"/>
      <c r="J258" s="118"/>
    </row>
    <row r="259" ht="18.75" customHeight="1">
      <c r="A259" s="116"/>
      <c r="B259" s="117"/>
      <c r="C259" s="118"/>
      <c r="D259" s="118"/>
      <c r="E259" s="119"/>
      <c r="F259" s="120"/>
      <c r="G259" s="118"/>
      <c r="H259" s="120"/>
      <c r="I259" s="25"/>
      <c r="J259" s="118"/>
    </row>
    <row r="260" ht="18.75" customHeight="1">
      <c r="A260" s="116"/>
      <c r="B260" s="117"/>
      <c r="C260" s="118"/>
      <c r="D260" s="118"/>
      <c r="E260" s="119"/>
      <c r="F260" s="120"/>
      <c r="G260" s="118"/>
      <c r="H260" s="120"/>
      <c r="I260" s="25"/>
      <c r="J260" s="118"/>
    </row>
    <row r="261" ht="18.75" customHeight="1">
      <c r="A261" s="116"/>
      <c r="B261" s="117"/>
      <c r="C261" s="118"/>
      <c r="D261" s="118"/>
      <c r="E261" s="119"/>
      <c r="F261" s="120"/>
      <c r="G261" s="118"/>
      <c r="H261" s="120"/>
      <c r="I261" s="25"/>
      <c r="J261" s="118"/>
    </row>
    <row r="262" ht="18.75" customHeight="1">
      <c r="A262" s="116"/>
      <c r="B262" s="117"/>
      <c r="C262" s="118"/>
      <c r="D262" s="118"/>
      <c r="E262" s="119"/>
      <c r="F262" s="120"/>
      <c r="G262" s="118"/>
      <c r="H262" s="120"/>
      <c r="I262" s="25"/>
      <c r="J262" s="118"/>
    </row>
    <row r="263" ht="18.75" customHeight="1">
      <c r="A263" s="116"/>
      <c r="B263" s="117"/>
      <c r="C263" s="118"/>
      <c r="D263" s="118"/>
      <c r="E263" s="119"/>
      <c r="F263" s="120"/>
      <c r="G263" s="118"/>
      <c r="H263" s="120"/>
      <c r="I263" s="25"/>
      <c r="J263" s="118"/>
    </row>
    <row r="264" ht="18.75" customHeight="1">
      <c r="A264" s="116"/>
      <c r="B264" s="117"/>
      <c r="C264" s="118"/>
      <c r="D264" s="118"/>
      <c r="E264" s="119"/>
      <c r="F264" s="120"/>
      <c r="G264" s="118"/>
      <c r="H264" s="120"/>
      <c r="I264" s="25"/>
      <c r="J264" s="118"/>
    </row>
    <row r="265" ht="18.75" customHeight="1">
      <c r="A265" s="116"/>
      <c r="B265" s="117"/>
      <c r="C265" s="118"/>
      <c r="D265" s="118"/>
      <c r="E265" s="119"/>
      <c r="F265" s="120"/>
      <c r="G265" s="118"/>
      <c r="H265" s="120"/>
      <c r="I265" s="25"/>
      <c r="J265" s="118"/>
    </row>
    <row r="266" ht="18.75" customHeight="1">
      <c r="A266" s="116"/>
      <c r="B266" s="117"/>
      <c r="C266" s="118"/>
      <c r="D266" s="118"/>
      <c r="E266" s="119"/>
      <c r="F266" s="120"/>
      <c r="G266" s="118"/>
      <c r="H266" s="120"/>
      <c r="I266" s="25"/>
      <c r="J266" s="118"/>
    </row>
    <row r="267" ht="18.75" customHeight="1">
      <c r="A267" s="116"/>
      <c r="B267" s="117"/>
      <c r="C267" s="118"/>
      <c r="D267" s="118"/>
      <c r="E267" s="119"/>
      <c r="F267" s="120"/>
      <c r="G267" s="118"/>
      <c r="H267" s="120"/>
      <c r="I267" s="25"/>
      <c r="J267" s="118"/>
    </row>
    <row r="268" ht="18.75" customHeight="1">
      <c r="A268" s="116"/>
      <c r="B268" s="117"/>
      <c r="C268" s="118"/>
      <c r="D268" s="118"/>
      <c r="E268" s="119"/>
      <c r="F268" s="120"/>
      <c r="G268" s="118"/>
      <c r="H268" s="120"/>
      <c r="I268" s="25"/>
      <c r="J268" s="118"/>
    </row>
    <row r="269" ht="18.75" customHeight="1">
      <c r="A269" s="116"/>
      <c r="B269" s="117"/>
      <c r="C269" s="118"/>
      <c r="D269" s="118"/>
      <c r="E269" s="119"/>
      <c r="F269" s="120"/>
      <c r="G269" s="118"/>
      <c r="H269" s="120"/>
      <c r="I269" s="25"/>
      <c r="J269" s="118"/>
    </row>
    <row r="270" ht="18.75" customHeight="1">
      <c r="A270" s="116"/>
      <c r="B270" s="117"/>
      <c r="C270" s="118"/>
      <c r="D270" s="118"/>
      <c r="E270" s="119"/>
      <c r="F270" s="120"/>
      <c r="G270" s="118"/>
      <c r="H270" s="120"/>
      <c r="I270" s="25"/>
      <c r="J270" s="118"/>
    </row>
    <row r="271" ht="18.75" customHeight="1">
      <c r="A271" s="116"/>
      <c r="B271" s="117"/>
      <c r="C271" s="118"/>
      <c r="D271" s="118"/>
      <c r="E271" s="119"/>
      <c r="F271" s="120"/>
      <c r="G271" s="118"/>
      <c r="H271" s="120"/>
      <c r="I271" s="25"/>
      <c r="J271" s="118"/>
    </row>
    <row r="272" ht="18.75" customHeight="1">
      <c r="A272" s="116"/>
      <c r="B272" s="117"/>
      <c r="C272" s="118"/>
      <c r="D272" s="118"/>
      <c r="E272" s="119"/>
      <c r="F272" s="120"/>
      <c r="G272" s="118"/>
      <c r="H272" s="120"/>
      <c r="I272" s="25"/>
      <c r="J272" s="118"/>
    </row>
    <row r="273" ht="18.75" customHeight="1">
      <c r="A273" s="116"/>
      <c r="B273" s="117"/>
      <c r="C273" s="118"/>
      <c r="D273" s="118"/>
      <c r="E273" s="119"/>
      <c r="F273" s="120"/>
      <c r="G273" s="118"/>
      <c r="H273" s="120"/>
      <c r="I273" s="25"/>
      <c r="J273" s="118"/>
    </row>
    <row r="274" ht="18.75" customHeight="1">
      <c r="A274" s="116"/>
      <c r="B274" s="117"/>
      <c r="C274" s="118"/>
      <c r="D274" s="118"/>
      <c r="E274" s="119"/>
      <c r="F274" s="120"/>
      <c r="G274" s="118"/>
      <c r="H274" s="120"/>
      <c r="I274" s="25"/>
      <c r="J274" s="118"/>
    </row>
    <row r="275" ht="18.75" customHeight="1">
      <c r="A275" s="116"/>
      <c r="B275" s="117"/>
      <c r="C275" s="118"/>
      <c r="D275" s="118"/>
      <c r="E275" s="119"/>
      <c r="F275" s="120"/>
      <c r="G275" s="118"/>
      <c r="H275" s="120"/>
      <c r="I275" s="25"/>
      <c r="J275" s="118"/>
    </row>
    <row r="276" ht="18.75" customHeight="1">
      <c r="A276" s="116"/>
      <c r="B276" s="117"/>
      <c r="C276" s="118"/>
      <c r="D276" s="118"/>
      <c r="E276" s="119"/>
      <c r="F276" s="120"/>
      <c r="G276" s="118"/>
      <c r="H276" s="120"/>
      <c r="I276" s="25"/>
      <c r="J276" s="118"/>
    </row>
    <row r="277" ht="18.75" customHeight="1">
      <c r="A277" s="116"/>
      <c r="B277" s="117"/>
      <c r="C277" s="118"/>
      <c r="D277" s="118"/>
      <c r="E277" s="119"/>
      <c r="F277" s="120"/>
      <c r="G277" s="118"/>
      <c r="H277" s="120"/>
      <c r="I277" s="25"/>
      <c r="J277" s="118"/>
    </row>
    <row r="278" ht="18.75" customHeight="1">
      <c r="A278" s="116"/>
      <c r="B278" s="117"/>
      <c r="C278" s="118"/>
      <c r="D278" s="118"/>
      <c r="E278" s="119"/>
      <c r="F278" s="120"/>
      <c r="G278" s="118"/>
      <c r="H278" s="120"/>
      <c r="I278" s="25"/>
      <c r="J278" s="118"/>
    </row>
    <row r="279" ht="18.75" customHeight="1">
      <c r="A279" s="116"/>
      <c r="B279" s="117"/>
      <c r="C279" s="118"/>
      <c r="D279" s="118"/>
      <c r="E279" s="119"/>
      <c r="F279" s="120"/>
      <c r="G279" s="118"/>
      <c r="H279" s="120"/>
      <c r="I279" s="25"/>
      <c r="J279" s="118"/>
    </row>
    <row r="280" ht="18.75" customHeight="1">
      <c r="A280" s="116"/>
      <c r="B280" s="117"/>
      <c r="C280" s="118"/>
      <c r="D280" s="118"/>
      <c r="E280" s="119"/>
      <c r="F280" s="120"/>
      <c r="G280" s="118"/>
      <c r="H280" s="120"/>
      <c r="I280" s="25"/>
      <c r="J280" s="118"/>
    </row>
    <row r="281" ht="18.75" customHeight="1">
      <c r="A281" s="116"/>
      <c r="B281" s="117"/>
      <c r="C281" s="118"/>
      <c r="D281" s="118"/>
      <c r="E281" s="119"/>
      <c r="F281" s="120"/>
      <c r="G281" s="118"/>
      <c r="H281" s="120"/>
      <c r="I281" s="25"/>
      <c r="J281" s="118"/>
    </row>
    <row r="282" ht="18.75" customHeight="1">
      <c r="A282" s="116"/>
      <c r="B282" s="117"/>
      <c r="C282" s="118"/>
      <c r="D282" s="118"/>
      <c r="E282" s="119"/>
      <c r="F282" s="120"/>
      <c r="G282" s="118"/>
      <c r="H282" s="120"/>
      <c r="I282" s="25"/>
      <c r="J282" s="118"/>
    </row>
    <row r="283" ht="18.75" customHeight="1">
      <c r="A283" s="116"/>
      <c r="B283" s="117"/>
      <c r="C283" s="118"/>
      <c r="D283" s="118"/>
      <c r="E283" s="119"/>
      <c r="F283" s="120"/>
      <c r="G283" s="118"/>
      <c r="H283" s="120"/>
      <c r="I283" s="25"/>
      <c r="J283" s="118"/>
    </row>
    <row r="284" ht="18.75" customHeight="1">
      <c r="A284" s="116"/>
      <c r="B284" s="117"/>
      <c r="C284" s="118"/>
      <c r="D284" s="118"/>
      <c r="E284" s="119"/>
      <c r="F284" s="120"/>
      <c r="G284" s="118"/>
      <c r="H284" s="120"/>
      <c r="I284" s="25"/>
      <c r="J284" s="118"/>
    </row>
    <row r="285" ht="18.75" customHeight="1">
      <c r="A285" s="116"/>
      <c r="B285" s="117"/>
      <c r="C285" s="118"/>
      <c r="D285" s="118"/>
      <c r="E285" s="119"/>
      <c r="F285" s="120"/>
      <c r="G285" s="118"/>
      <c r="H285" s="120"/>
      <c r="I285" s="25"/>
      <c r="J285" s="118"/>
    </row>
    <row r="286" ht="18.75" customHeight="1">
      <c r="A286" s="116"/>
      <c r="B286" s="117"/>
      <c r="C286" s="118"/>
      <c r="D286" s="118"/>
      <c r="E286" s="119"/>
      <c r="F286" s="120"/>
      <c r="G286" s="118"/>
      <c r="H286" s="120"/>
      <c r="I286" s="25"/>
      <c r="J286" s="118"/>
    </row>
    <row r="287" ht="18.75" customHeight="1">
      <c r="A287" s="116"/>
      <c r="B287" s="117"/>
      <c r="C287" s="118"/>
      <c r="D287" s="118"/>
      <c r="E287" s="119"/>
      <c r="F287" s="120"/>
      <c r="G287" s="118"/>
      <c r="H287" s="120"/>
      <c r="I287" s="25"/>
      <c r="J287" s="118"/>
    </row>
    <row r="288" ht="18.75" customHeight="1">
      <c r="A288" s="116"/>
      <c r="B288" s="117"/>
      <c r="C288" s="118"/>
      <c r="D288" s="118"/>
      <c r="E288" s="119"/>
      <c r="F288" s="120"/>
      <c r="G288" s="118"/>
      <c r="H288" s="120"/>
      <c r="I288" s="25"/>
      <c r="J288" s="118"/>
    </row>
    <row r="289" ht="18.75" customHeight="1">
      <c r="A289" s="116"/>
      <c r="B289" s="117"/>
      <c r="C289" s="118"/>
      <c r="D289" s="118"/>
      <c r="E289" s="119"/>
      <c r="F289" s="120"/>
      <c r="G289" s="118"/>
      <c r="H289" s="120"/>
      <c r="I289" s="25"/>
      <c r="J289" s="118"/>
    </row>
    <row r="290" ht="18.75" customHeight="1">
      <c r="A290" s="116"/>
      <c r="B290" s="117"/>
      <c r="C290" s="118"/>
      <c r="D290" s="118"/>
      <c r="E290" s="119"/>
      <c r="F290" s="120"/>
      <c r="G290" s="118"/>
      <c r="H290" s="120"/>
      <c r="I290" s="25"/>
      <c r="J290" s="118"/>
    </row>
    <row r="291" ht="18.75" customHeight="1">
      <c r="A291" s="116"/>
      <c r="B291" s="117"/>
      <c r="C291" s="118"/>
      <c r="D291" s="118"/>
      <c r="E291" s="119"/>
      <c r="F291" s="120"/>
      <c r="G291" s="118"/>
      <c r="H291" s="120"/>
      <c r="I291" s="25"/>
      <c r="J291" s="118"/>
    </row>
    <row r="292" ht="18.75" customHeight="1">
      <c r="A292" s="116"/>
      <c r="B292" s="117"/>
      <c r="C292" s="118"/>
      <c r="D292" s="118"/>
      <c r="E292" s="119"/>
      <c r="F292" s="120"/>
      <c r="G292" s="118"/>
      <c r="H292" s="120"/>
      <c r="I292" s="25"/>
      <c r="J292" s="118"/>
    </row>
    <row r="293" ht="18.75" customHeight="1">
      <c r="A293" s="116"/>
      <c r="B293" s="117"/>
      <c r="C293" s="118"/>
      <c r="D293" s="118"/>
      <c r="E293" s="119"/>
      <c r="F293" s="120"/>
      <c r="G293" s="118"/>
      <c r="H293" s="120"/>
      <c r="I293" s="25"/>
      <c r="J293" s="118"/>
    </row>
    <row r="294" ht="18.75" customHeight="1">
      <c r="A294" s="116"/>
      <c r="B294" s="117"/>
      <c r="C294" s="118"/>
      <c r="D294" s="118"/>
      <c r="E294" s="119"/>
      <c r="F294" s="120"/>
      <c r="G294" s="118"/>
      <c r="H294" s="120"/>
      <c r="I294" s="25"/>
      <c r="J294" s="118"/>
    </row>
    <row r="295" ht="18.75" customHeight="1">
      <c r="A295" s="116"/>
      <c r="B295" s="117"/>
      <c r="C295" s="118"/>
      <c r="D295" s="118"/>
      <c r="E295" s="119"/>
      <c r="F295" s="120"/>
      <c r="G295" s="118"/>
      <c r="H295" s="120"/>
      <c r="I295" s="25"/>
      <c r="J295" s="118"/>
    </row>
    <row r="296" ht="18.75" customHeight="1">
      <c r="A296" s="116"/>
      <c r="B296" s="117"/>
      <c r="C296" s="118"/>
      <c r="D296" s="118"/>
      <c r="E296" s="119"/>
      <c r="F296" s="120"/>
      <c r="G296" s="118"/>
      <c r="H296" s="120"/>
      <c r="I296" s="25"/>
      <c r="J296" s="118"/>
    </row>
    <row r="297" ht="18.75" customHeight="1">
      <c r="A297" s="116"/>
      <c r="B297" s="117"/>
      <c r="C297" s="118"/>
      <c r="D297" s="118"/>
      <c r="E297" s="119"/>
      <c r="F297" s="120"/>
      <c r="G297" s="118"/>
      <c r="H297" s="120"/>
      <c r="I297" s="25"/>
      <c r="J297" s="118"/>
    </row>
    <row r="298" ht="18.75" customHeight="1">
      <c r="A298" s="116"/>
      <c r="B298" s="117"/>
      <c r="C298" s="118"/>
      <c r="D298" s="118"/>
      <c r="E298" s="119"/>
      <c r="F298" s="120"/>
      <c r="G298" s="118"/>
      <c r="H298" s="120"/>
      <c r="I298" s="25"/>
      <c r="J298" s="118"/>
    </row>
    <row r="299" ht="18.75" customHeight="1">
      <c r="A299" s="116"/>
      <c r="B299" s="117"/>
      <c r="C299" s="118"/>
      <c r="D299" s="118"/>
      <c r="E299" s="119"/>
      <c r="F299" s="120"/>
      <c r="G299" s="118"/>
      <c r="H299" s="120"/>
      <c r="I299" s="25"/>
      <c r="J299" s="118"/>
    </row>
    <row r="300" ht="18.75" customHeight="1">
      <c r="A300" s="116"/>
      <c r="B300" s="117"/>
      <c r="C300" s="118"/>
      <c r="D300" s="118"/>
      <c r="E300" s="119"/>
      <c r="F300" s="120"/>
      <c r="G300" s="118"/>
      <c r="H300" s="120"/>
      <c r="I300" s="25"/>
      <c r="J300" s="118"/>
    </row>
    <row r="301" ht="18.75" customHeight="1">
      <c r="A301" s="116"/>
      <c r="B301" s="117"/>
      <c r="C301" s="118"/>
      <c r="D301" s="118"/>
      <c r="E301" s="119"/>
      <c r="F301" s="120"/>
      <c r="G301" s="118"/>
      <c r="H301" s="120"/>
      <c r="I301" s="25"/>
      <c r="J301" s="118"/>
    </row>
    <row r="302" ht="18.75" customHeight="1">
      <c r="A302" s="116"/>
      <c r="B302" s="117"/>
      <c r="C302" s="118"/>
      <c r="D302" s="118"/>
      <c r="E302" s="119"/>
      <c r="F302" s="120"/>
      <c r="G302" s="118"/>
      <c r="H302" s="120"/>
      <c r="I302" s="25"/>
      <c r="J302" s="118"/>
    </row>
    <row r="303" ht="18.75" customHeight="1">
      <c r="A303" s="116"/>
      <c r="B303" s="117"/>
      <c r="C303" s="118"/>
      <c r="D303" s="118"/>
      <c r="E303" s="119"/>
      <c r="F303" s="120"/>
      <c r="G303" s="118"/>
      <c r="H303" s="120"/>
      <c r="I303" s="25"/>
      <c r="J303" s="118"/>
    </row>
    <row r="304" ht="18.75" customHeight="1">
      <c r="A304" s="116"/>
      <c r="B304" s="117"/>
      <c r="C304" s="118"/>
      <c r="D304" s="118"/>
      <c r="E304" s="119"/>
      <c r="F304" s="120"/>
      <c r="G304" s="118"/>
      <c r="H304" s="120"/>
      <c r="I304" s="25"/>
      <c r="J304" s="118"/>
    </row>
    <row r="305" ht="18.75" customHeight="1">
      <c r="A305" s="116"/>
      <c r="B305" s="117"/>
      <c r="C305" s="118"/>
      <c r="D305" s="118"/>
      <c r="E305" s="119"/>
      <c r="F305" s="120"/>
      <c r="G305" s="118"/>
      <c r="H305" s="120"/>
      <c r="I305" s="25"/>
      <c r="J305" s="118"/>
    </row>
    <row r="306" ht="18.75" customHeight="1">
      <c r="A306" s="116"/>
      <c r="B306" s="117"/>
      <c r="C306" s="118"/>
      <c r="D306" s="118"/>
      <c r="E306" s="119"/>
      <c r="F306" s="120"/>
      <c r="G306" s="118"/>
      <c r="H306" s="120"/>
      <c r="I306" s="25"/>
      <c r="J306" s="118"/>
    </row>
    <row r="307" ht="18.75" customHeight="1">
      <c r="A307" s="116"/>
      <c r="B307" s="117"/>
      <c r="C307" s="118"/>
      <c r="D307" s="118"/>
      <c r="E307" s="119"/>
      <c r="F307" s="120"/>
      <c r="G307" s="118"/>
      <c r="H307" s="120"/>
      <c r="I307" s="25"/>
      <c r="J307" s="118"/>
    </row>
    <row r="308" ht="18.75" customHeight="1">
      <c r="A308" s="116"/>
      <c r="B308" s="117"/>
      <c r="C308" s="118"/>
      <c r="D308" s="118"/>
      <c r="E308" s="119"/>
      <c r="F308" s="120"/>
      <c r="G308" s="118"/>
      <c r="H308" s="120"/>
      <c r="I308" s="25"/>
      <c r="J308" s="118"/>
    </row>
    <row r="309" ht="18.75" customHeight="1">
      <c r="A309" s="116"/>
      <c r="B309" s="117"/>
      <c r="C309" s="118"/>
      <c r="D309" s="118"/>
      <c r="E309" s="119"/>
      <c r="F309" s="120"/>
      <c r="G309" s="118"/>
      <c r="H309" s="120"/>
      <c r="I309" s="25"/>
      <c r="J309" s="118"/>
    </row>
    <row r="310" ht="18.75" customHeight="1">
      <c r="A310" s="116"/>
      <c r="B310" s="117"/>
      <c r="C310" s="118"/>
      <c r="D310" s="118"/>
      <c r="E310" s="119"/>
      <c r="F310" s="120"/>
      <c r="G310" s="118"/>
      <c r="H310" s="120"/>
      <c r="I310" s="25"/>
      <c r="J310" s="118"/>
    </row>
    <row r="311" ht="18.75" customHeight="1">
      <c r="A311" s="116"/>
      <c r="B311" s="117"/>
      <c r="C311" s="118"/>
      <c r="D311" s="118"/>
      <c r="E311" s="119"/>
      <c r="F311" s="120"/>
      <c r="G311" s="118"/>
      <c r="H311" s="120"/>
      <c r="I311" s="25"/>
      <c r="J311" s="118"/>
    </row>
    <row r="312" ht="18.75" customHeight="1">
      <c r="A312" s="116"/>
      <c r="B312" s="117"/>
      <c r="C312" s="118"/>
      <c r="D312" s="118"/>
      <c r="E312" s="119"/>
      <c r="F312" s="120"/>
      <c r="G312" s="118"/>
      <c r="H312" s="120"/>
      <c r="I312" s="25"/>
      <c r="J312" s="118"/>
    </row>
    <row r="313" ht="18.75" customHeight="1">
      <c r="A313" s="116"/>
      <c r="B313" s="117"/>
      <c r="C313" s="118"/>
      <c r="D313" s="118"/>
      <c r="E313" s="119"/>
      <c r="F313" s="120"/>
      <c r="G313" s="118"/>
      <c r="H313" s="120"/>
      <c r="I313" s="25"/>
      <c r="J313" s="118"/>
    </row>
    <row r="314" ht="18.75" customHeight="1">
      <c r="A314" s="116"/>
      <c r="B314" s="117"/>
      <c r="C314" s="118"/>
      <c r="D314" s="118"/>
      <c r="E314" s="119"/>
      <c r="F314" s="120"/>
      <c r="G314" s="118"/>
      <c r="H314" s="120"/>
      <c r="I314" s="25"/>
      <c r="J314" s="118"/>
    </row>
    <row r="315" ht="18.75" customHeight="1">
      <c r="A315" s="116"/>
      <c r="B315" s="117"/>
      <c r="C315" s="118"/>
      <c r="D315" s="118"/>
      <c r="E315" s="119"/>
      <c r="F315" s="120"/>
      <c r="G315" s="118"/>
      <c r="H315" s="120"/>
      <c r="I315" s="25"/>
      <c r="J315" s="118"/>
    </row>
    <row r="316" ht="18.75" customHeight="1">
      <c r="A316" s="116"/>
      <c r="B316" s="117"/>
      <c r="C316" s="118"/>
      <c r="D316" s="118"/>
      <c r="E316" s="119"/>
      <c r="F316" s="120"/>
      <c r="G316" s="118"/>
      <c r="H316" s="120"/>
      <c r="I316" s="25"/>
      <c r="J316" s="118"/>
    </row>
    <row r="317" ht="18.75" customHeight="1">
      <c r="A317" s="116"/>
      <c r="B317" s="117"/>
      <c r="C317" s="118"/>
      <c r="D317" s="118"/>
      <c r="E317" s="119"/>
      <c r="F317" s="120"/>
      <c r="G317" s="118"/>
      <c r="H317" s="120"/>
      <c r="I317" s="25"/>
      <c r="J317" s="118"/>
    </row>
    <row r="318" ht="18.75" customHeight="1">
      <c r="A318" s="116"/>
      <c r="B318" s="117"/>
      <c r="C318" s="118"/>
      <c r="D318" s="118"/>
      <c r="E318" s="119"/>
      <c r="F318" s="120"/>
      <c r="G318" s="118"/>
      <c r="H318" s="120"/>
      <c r="I318" s="25"/>
      <c r="J318" s="118"/>
    </row>
    <row r="319" ht="18.75" customHeight="1">
      <c r="A319" s="116"/>
      <c r="B319" s="117"/>
      <c r="C319" s="118"/>
      <c r="D319" s="118"/>
      <c r="E319" s="119"/>
      <c r="F319" s="120"/>
      <c r="G319" s="118"/>
      <c r="H319" s="120"/>
      <c r="I319" s="25"/>
      <c r="J319" s="118"/>
    </row>
    <row r="320" ht="18.75" customHeight="1">
      <c r="A320" s="116"/>
      <c r="B320" s="117"/>
      <c r="C320" s="118"/>
      <c r="D320" s="118"/>
      <c r="E320" s="119"/>
      <c r="F320" s="120"/>
      <c r="G320" s="118"/>
      <c r="H320" s="120"/>
      <c r="I320" s="25"/>
      <c r="J320" s="118"/>
    </row>
    <row r="321" ht="18.75" customHeight="1">
      <c r="A321" s="116"/>
      <c r="B321" s="117"/>
      <c r="C321" s="118"/>
      <c r="D321" s="118"/>
      <c r="E321" s="119"/>
      <c r="F321" s="120"/>
      <c r="G321" s="118"/>
      <c r="H321" s="120"/>
      <c r="I321" s="25"/>
      <c r="J321" s="118"/>
    </row>
    <row r="322" ht="18.75" customHeight="1">
      <c r="A322" s="116"/>
      <c r="B322" s="117"/>
      <c r="C322" s="118"/>
      <c r="D322" s="118"/>
      <c r="E322" s="119"/>
      <c r="F322" s="120"/>
      <c r="G322" s="118"/>
      <c r="H322" s="120"/>
      <c r="I322" s="25"/>
      <c r="J322" s="118"/>
    </row>
    <row r="323" ht="18.75" customHeight="1">
      <c r="A323" s="116"/>
      <c r="B323" s="117"/>
      <c r="C323" s="118"/>
      <c r="D323" s="118"/>
      <c r="E323" s="119"/>
      <c r="F323" s="120"/>
      <c r="G323" s="118"/>
      <c r="H323" s="120"/>
      <c r="I323" s="25"/>
      <c r="J323" s="118"/>
    </row>
    <row r="324" ht="18.75" customHeight="1">
      <c r="A324" s="116"/>
      <c r="B324" s="117"/>
      <c r="C324" s="118"/>
      <c r="D324" s="118"/>
      <c r="E324" s="119"/>
      <c r="F324" s="120"/>
      <c r="G324" s="118"/>
      <c r="H324" s="120"/>
      <c r="I324" s="25"/>
      <c r="J324" s="118"/>
    </row>
    <row r="325" ht="18.75" customHeight="1">
      <c r="A325" s="116"/>
      <c r="B325" s="117"/>
      <c r="C325" s="118"/>
      <c r="D325" s="118"/>
      <c r="E325" s="119"/>
      <c r="F325" s="120"/>
      <c r="G325" s="118"/>
      <c r="H325" s="120"/>
      <c r="I325" s="25"/>
      <c r="J325" s="118"/>
    </row>
    <row r="326" ht="18.75" customHeight="1">
      <c r="A326" s="116"/>
      <c r="B326" s="117"/>
      <c r="C326" s="118"/>
      <c r="D326" s="118"/>
      <c r="E326" s="119"/>
      <c r="F326" s="120"/>
      <c r="G326" s="118"/>
      <c r="H326" s="120"/>
      <c r="I326" s="25"/>
      <c r="J326" s="118"/>
    </row>
    <row r="327" ht="18.75" customHeight="1">
      <c r="A327" s="116"/>
      <c r="B327" s="117"/>
      <c r="C327" s="118"/>
      <c r="D327" s="118"/>
      <c r="E327" s="119"/>
      <c r="F327" s="120"/>
      <c r="G327" s="118"/>
      <c r="H327" s="120"/>
      <c r="I327" s="25"/>
      <c r="J327" s="118"/>
    </row>
    <row r="328" ht="18.75" customHeight="1">
      <c r="A328" s="116"/>
      <c r="B328" s="117"/>
      <c r="C328" s="118"/>
      <c r="D328" s="118"/>
      <c r="E328" s="119"/>
      <c r="F328" s="120"/>
      <c r="G328" s="118"/>
      <c r="H328" s="120"/>
      <c r="I328" s="25"/>
      <c r="J328" s="118"/>
    </row>
    <row r="329" ht="18.75" customHeight="1">
      <c r="A329" s="116"/>
      <c r="B329" s="117"/>
      <c r="C329" s="118"/>
      <c r="D329" s="118"/>
      <c r="E329" s="119"/>
      <c r="F329" s="120"/>
      <c r="G329" s="118"/>
      <c r="H329" s="120"/>
      <c r="I329" s="25"/>
      <c r="J329" s="118"/>
    </row>
    <row r="330" ht="18.75" customHeight="1">
      <c r="A330" s="116"/>
      <c r="B330" s="117"/>
      <c r="C330" s="118"/>
      <c r="D330" s="118"/>
      <c r="E330" s="119"/>
      <c r="F330" s="120"/>
      <c r="G330" s="118"/>
      <c r="H330" s="120"/>
      <c r="I330" s="25"/>
      <c r="J330" s="118"/>
    </row>
    <row r="331" ht="18.75" customHeight="1">
      <c r="A331" s="116"/>
      <c r="B331" s="117"/>
      <c r="C331" s="118"/>
      <c r="D331" s="118"/>
      <c r="E331" s="119"/>
      <c r="F331" s="120"/>
      <c r="G331" s="118"/>
      <c r="H331" s="120"/>
      <c r="I331" s="25"/>
      <c r="J331" s="118"/>
    </row>
    <row r="332" ht="18.75" customHeight="1">
      <c r="A332" s="116"/>
      <c r="B332" s="117"/>
      <c r="C332" s="118"/>
      <c r="D332" s="118"/>
      <c r="E332" s="119"/>
      <c r="F332" s="120"/>
      <c r="G332" s="118"/>
      <c r="H332" s="120"/>
      <c r="I332" s="25"/>
      <c r="J332" s="118"/>
    </row>
    <row r="333" ht="18.75" customHeight="1">
      <c r="A333" s="116"/>
      <c r="B333" s="117"/>
      <c r="C333" s="118"/>
      <c r="D333" s="118"/>
      <c r="E333" s="119"/>
      <c r="F333" s="120"/>
      <c r="G333" s="118"/>
      <c r="H333" s="120"/>
      <c r="I333" s="25"/>
      <c r="J333" s="118"/>
    </row>
    <row r="334" ht="18.75" customHeight="1">
      <c r="A334" s="116"/>
      <c r="B334" s="117"/>
      <c r="C334" s="118"/>
      <c r="D334" s="118"/>
      <c r="E334" s="119"/>
      <c r="F334" s="120"/>
      <c r="G334" s="118"/>
      <c r="H334" s="120"/>
      <c r="I334" s="25"/>
      <c r="J334" s="118"/>
    </row>
    <row r="335" ht="18.75" customHeight="1">
      <c r="A335" s="116"/>
      <c r="B335" s="117"/>
      <c r="C335" s="118"/>
      <c r="D335" s="118"/>
      <c r="E335" s="119"/>
      <c r="F335" s="120"/>
      <c r="G335" s="118"/>
      <c r="H335" s="120"/>
      <c r="I335" s="25"/>
      <c r="J335" s="118"/>
    </row>
    <row r="336" ht="18.75" customHeight="1">
      <c r="A336" s="116"/>
      <c r="B336" s="117"/>
      <c r="C336" s="118"/>
      <c r="D336" s="118"/>
      <c r="E336" s="119"/>
      <c r="F336" s="120"/>
      <c r="G336" s="118"/>
      <c r="H336" s="120"/>
      <c r="I336" s="25"/>
      <c r="J336" s="118"/>
    </row>
    <row r="337" ht="18.75" customHeight="1">
      <c r="A337" s="116"/>
      <c r="B337" s="117"/>
      <c r="C337" s="118"/>
      <c r="D337" s="118"/>
      <c r="E337" s="119"/>
      <c r="F337" s="120"/>
      <c r="G337" s="118"/>
      <c r="H337" s="120"/>
      <c r="I337" s="25"/>
      <c r="J337" s="118"/>
    </row>
    <row r="338" ht="18.75" customHeight="1">
      <c r="A338" s="116"/>
      <c r="B338" s="117"/>
      <c r="C338" s="118"/>
      <c r="D338" s="118"/>
      <c r="E338" s="119"/>
      <c r="F338" s="120"/>
      <c r="G338" s="118"/>
      <c r="H338" s="120"/>
      <c r="I338" s="25"/>
      <c r="J338" s="118"/>
    </row>
    <row r="339" ht="18.75" customHeight="1">
      <c r="A339" s="116"/>
      <c r="B339" s="117"/>
      <c r="C339" s="118"/>
      <c r="D339" s="118"/>
      <c r="E339" s="119"/>
      <c r="F339" s="120"/>
      <c r="G339" s="118"/>
      <c r="H339" s="120"/>
      <c r="I339" s="25"/>
      <c r="J339" s="118"/>
    </row>
    <row r="340" ht="18.75" customHeight="1">
      <c r="A340" s="116"/>
      <c r="B340" s="117"/>
      <c r="C340" s="118"/>
      <c r="D340" s="118"/>
      <c r="E340" s="119"/>
      <c r="F340" s="120"/>
      <c r="G340" s="118"/>
      <c r="H340" s="120"/>
      <c r="I340" s="25"/>
      <c r="J340" s="118"/>
    </row>
    <row r="341" ht="18.75" customHeight="1">
      <c r="A341" s="116"/>
      <c r="B341" s="117"/>
      <c r="C341" s="118"/>
      <c r="D341" s="118"/>
      <c r="E341" s="119"/>
      <c r="F341" s="120"/>
      <c r="G341" s="118"/>
      <c r="H341" s="120"/>
      <c r="I341" s="25"/>
      <c r="J341" s="118"/>
    </row>
    <row r="342" ht="18.75" customHeight="1">
      <c r="A342" s="116"/>
      <c r="B342" s="117"/>
      <c r="C342" s="118"/>
      <c r="D342" s="118"/>
      <c r="E342" s="119"/>
      <c r="F342" s="120"/>
      <c r="G342" s="118"/>
      <c r="H342" s="120"/>
      <c r="I342" s="25"/>
      <c r="J342" s="118"/>
    </row>
    <row r="343" ht="18.75" customHeight="1">
      <c r="A343" s="116"/>
      <c r="B343" s="117"/>
      <c r="C343" s="118"/>
      <c r="D343" s="118"/>
      <c r="E343" s="119"/>
      <c r="F343" s="120"/>
      <c r="G343" s="118"/>
      <c r="H343" s="120"/>
      <c r="I343" s="25"/>
      <c r="J343" s="118"/>
    </row>
    <row r="344" ht="18.75" customHeight="1">
      <c r="A344" s="116"/>
      <c r="B344" s="117"/>
      <c r="C344" s="118"/>
      <c r="D344" s="118"/>
      <c r="E344" s="119"/>
      <c r="F344" s="120"/>
      <c r="G344" s="118"/>
      <c r="H344" s="120"/>
      <c r="I344" s="25"/>
      <c r="J344" s="118"/>
    </row>
    <row r="345" ht="18.75" customHeight="1">
      <c r="A345" s="116"/>
      <c r="B345" s="117"/>
      <c r="C345" s="118"/>
      <c r="D345" s="118"/>
      <c r="E345" s="119"/>
      <c r="F345" s="120"/>
      <c r="G345" s="118"/>
      <c r="H345" s="120"/>
      <c r="I345" s="25"/>
      <c r="J345" s="118"/>
    </row>
    <row r="346" ht="18.75" customHeight="1">
      <c r="A346" s="116"/>
      <c r="B346" s="117"/>
      <c r="C346" s="118"/>
      <c r="D346" s="118"/>
      <c r="E346" s="119"/>
      <c r="F346" s="120"/>
      <c r="G346" s="118"/>
      <c r="H346" s="120"/>
      <c r="I346" s="25"/>
      <c r="J346" s="118"/>
    </row>
    <row r="347" ht="18.75" customHeight="1">
      <c r="A347" s="116"/>
      <c r="B347" s="117"/>
      <c r="C347" s="118"/>
      <c r="D347" s="118"/>
      <c r="E347" s="119"/>
      <c r="F347" s="120"/>
      <c r="G347" s="118"/>
      <c r="H347" s="120"/>
      <c r="I347" s="25"/>
      <c r="J347" s="118"/>
    </row>
    <row r="348" ht="18.75" customHeight="1">
      <c r="A348" s="116"/>
      <c r="B348" s="117"/>
      <c r="C348" s="118"/>
      <c r="D348" s="118"/>
      <c r="E348" s="119"/>
      <c r="F348" s="120"/>
      <c r="G348" s="118"/>
      <c r="H348" s="120"/>
      <c r="I348" s="25"/>
      <c r="J348" s="118"/>
    </row>
    <row r="349" ht="18.75" customHeight="1">
      <c r="A349" s="116"/>
      <c r="B349" s="117"/>
      <c r="C349" s="118"/>
      <c r="D349" s="118"/>
      <c r="E349" s="119"/>
      <c r="F349" s="120"/>
      <c r="G349" s="118"/>
      <c r="H349" s="120"/>
      <c r="I349" s="25"/>
      <c r="J349" s="118"/>
    </row>
    <row r="350" ht="18.75" customHeight="1">
      <c r="A350" s="116"/>
      <c r="B350" s="117"/>
      <c r="C350" s="118"/>
      <c r="D350" s="118"/>
      <c r="E350" s="119"/>
      <c r="F350" s="120"/>
      <c r="G350" s="118"/>
      <c r="H350" s="120"/>
      <c r="I350" s="25"/>
      <c r="J350" s="118"/>
    </row>
    <row r="351" ht="18.75" customHeight="1">
      <c r="A351" s="116"/>
      <c r="B351" s="117"/>
      <c r="C351" s="118"/>
      <c r="D351" s="118"/>
      <c r="E351" s="119"/>
      <c r="F351" s="120"/>
      <c r="G351" s="118"/>
      <c r="H351" s="120"/>
      <c r="I351" s="25"/>
      <c r="J351" s="118"/>
    </row>
    <row r="352" ht="18.75" customHeight="1">
      <c r="A352" s="116"/>
      <c r="B352" s="117"/>
      <c r="C352" s="118"/>
      <c r="D352" s="118"/>
      <c r="E352" s="119"/>
      <c r="F352" s="120"/>
      <c r="G352" s="118"/>
      <c r="H352" s="120"/>
      <c r="I352" s="25"/>
      <c r="J352" s="118"/>
    </row>
    <row r="353" ht="18.75" customHeight="1">
      <c r="A353" s="116"/>
      <c r="B353" s="117"/>
      <c r="C353" s="118"/>
      <c r="D353" s="118"/>
      <c r="E353" s="119"/>
      <c r="F353" s="120"/>
      <c r="G353" s="118"/>
      <c r="H353" s="120"/>
      <c r="I353" s="25"/>
      <c r="J353" s="118"/>
    </row>
    <row r="354" ht="18.75" customHeight="1">
      <c r="A354" s="116"/>
      <c r="B354" s="117"/>
      <c r="C354" s="118"/>
      <c r="D354" s="118"/>
      <c r="E354" s="119"/>
      <c r="F354" s="120"/>
      <c r="G354" s="118"/>
      <c r="H354" s="120"/>
      <c r="I354" s="25"/>
      <c r="J354" s="118"/>
    </row>
    <row r="355" ht="18.75" customHeight="1">
      <c r="A355" s="116"/>
      <c r="B355" s="117"/>
      <c r="C355" s="118"/>
      <c r="D355" s="118"/>
      <c r="E355" s="119"/>
      <c r="F355" s="120"/>
      <c r="G355" s="118"/>
      <c r="H355" s="120"/>
      <c r="I355" s="25"/>
      <c r="J355" s="118"/>
    </row>
    <row r="356" ht="18.75" customHeight="1">
      <c r="A356" s="116"/>
      <c r="B356" s="117"/>
      <c r="C356" s="118"/>
      <c r="D356" s="118"/>
      <c r="E356" s="119"/>
      <c r="F356" s="120"/>
      <c r="G356" s="118"/>
      <c r="H356" s="120"/>
      <c r="I356" s="25"/>
      <c r="J356" s="118"/>
    </row>
    <row r="357" ht="18.75" customHeight="1">
      <c r="A357" s="116"/>
      <c r="B357" s="117"/>
      <c r="C357" s="118"/>
      <c r="D357" s="118"/>
      <c r="E357" s="119"/>
      <c r="F357" s="120"/>
      <c r="G357" s="118"/>
      <c r="H357" s="120"/>
      <c r="I357" s="25"/>
      <c r="J357" s="118"/>
    </row>
    <row r="358" ht="18.75" customHeight="1">
      <c r="A358" s="116"/>
      <c r="B358" s="117"/>
      <c r="C358" s="118"/>
      <c r="D358" s="118"/>
      <c r="E358" s="119"/>
      <c r="F358" s="120"/>
      <c r="G358" s="118"/>
      <c r="H358" s="120"/>
      <c r="I358" s="25"/>
      <c r="J358" s="118"/>
    </row>
    <row r="359" ht="18.75" customHeight="1">
      <c r="A359" s="116"/>
      <c r="B359" s="117"/>
      <c r="C359" s="118"/>
      <c r="D359" s="118"/>
      <c r="E359" s="119"/>
      <c r="F359" s="120"/>
      <c r="G359" s="118"/>
      <c r="H359" s="120"/>
      <c r="I359" s="25"/>
      <c r="J359" s="118"/>
    </row>
    <row r="360" ht="18.75" customHeight="1">
      <c r="A360" s="116"/>
      <c r="B360" s="117"/>
      <c r="C360" s="118"/>
      <c r="D360" s="118"/>
      <c r="E360" s="119"/>
      <c r="F360" s="120"/>
      <c r="G360" s="118"/>
      <c r="H360" s="120"/>
      <c r="I360" s="25"/>
      <c r="J360" s="118"/>
    </row>
    <row r="361" ht="18.75" customHeight="1">
      <c r="A361" s="116"/>
      <c r="B361" s="117"/>
      <c r="C361" s="118"/>
      <c r="D361" s="118"/>
      <c r="E361" s="119"/>
      <c r="F361" s="120"/>
      <c r="G361" s="118"/>
      <c r="H361" s="120"/>
      <c r="I361" s="25"/>
      <c r="J361" s="118"/>
    </row>
    <row r="362" ht="18.75" customHeight="1">
      <c r="A362" s="116"/>
      <c r="B362" s="117"/>
      <c r="C362" s="118"/>
      <c r="D362" s="118"/>
      <c r="E362" s="119"/>
      <c r="F362" s="120"/>
      <c r="G362" s="118"/>
      <c r="H362" s="120"/>
      <c r="I362" s="25"/>
      <c r="J362" s="118"/>
    </row>
    <row r="363" ht="18.75" customHeight="1">
      <c r="A363" s="116"/>
      <c r="B363" s="117"/>
      <c r="C363" s="118"/>
      <c r="D363" s="118"/>
      <c r="E363" s="119"/>
      <c r="F363" s="120"/>
      <c r="G363" s="118"/>
      <c r="H363" s="120"/>
      <c r="I363" s="25"/>
      <c r="J363" s="118"/>
    </row>
    <row r="364" ht="18.75" customHeight="1">
      <c r="A364" s="116"/>
      <c r="B364" s="117"/>
      <c r="C364" s="118"/>
      <c r="D364" s="118"/>
      <c r="E364" s="119"/>
      <c r="F364" s="120"/>
      <c r="G364" s="118"/>
      <c r="H364" s="120"/>
      <c r="I364" s="25"/>
      <c r="J364" s="118"/>
    </row>
    <row r="365" ht="18.75" customHeight="1">
      <c r="A365" s="116"/>
      <c r="B365" s="117"/>
      <c r="C365" s="118"/>
      <c r="D365" s="118"/>
      <c r="E365" s="119"/>
      <c r="F365" s="120"/>
      <c r="G365" s="118"/>
      <c r="H365" s="120"/>
      <c r="I365" s="25"/>
      <c r="J365" s="118"/>
    </row>
    <row r="366" ht="18.75" customHeight="1">
      <c r="A366" s="116"/>
      <c r="B366" s="117"/>
      <c r="C366" s="118"/>
      <c r="D366" s="118"/>
      <c r="E366" s="119"/>
      <c r="F366" s="120"/>
      <c r="G366" s="118"/>
      <c r="H366" s="120"/>
      <c r="I366" s="25"/>
      <c r="J366" s="118"/>
    </row>
    <row r="367" ht="18.75" customHeight="1">
      <c r="A367" s="116"/>
      <c r="B367" s="117"/>
      <c r="C367" s="118"/>
      <c r="D367" s="118"/>
      <c r="E367" s="119"/>
      <c r="F367" s="120"/>
      <c r="G367" s="118"/>
      <c r="H367" s="120"/>
      <c r="I367" s="25"/>
      <c r="J367" s="118"/>
    </row>
    <row r="368" ht="18.75" customHeight="1">
      <c r="A368" s="116"/>
      <c r="B368" s="117"/>
      <c r="C368" s="118"/>
      <c r="D368" s="118"/>
      <c r="E368" s="119"/>
      <c r="F368" s="120"/>
      <c r="G368" s="118"/>
      <c r="H368" s="120"/>
      <c r="I368" s="25"/>
      <c r="J368" s="118"/>
    </row>
    <row r="369" ht="18.75" customHeight="1">
      <c r="A369" s="116"/>
      <c r="B369" s="117"/>
      <c r="C369" s="118"/>
      <c r="D369" s="118"/>
      <c r="E369" s="119"/>
      <c r="F369" s="120"/>
      <c r="G369" s="118"/>
      <c r="H369" s="120"/>
      <c r="I369" s="25"/>
      <c r="J369" s="118"/>
    </row>
    <row r="370" ht="18.75" customHeight="1">
      <c r="A370" s="116"/>
      <c r="B370" s="117"/>
      <c r="C370" s="118"/>
      <c r="D370" s="118"/>
      <c r="E370" s="119"/>
      <c r="F370" s="120"/>
      <c r="G370" s="118"/>
      <c r="H370" s="120"/>
      <c r="I370" s="25"/>
      <c r="J370" s="118"/>
    </row>
    <row r="371" ht="18.75" customHeight="1">
      <c r="A371" s="116"/>
      <c r="B371" s="117"/>
      <c r="C371" s="118"/>
      <c r="D371" s="118"/>
      <c r="E371" s="119"/>
      <c r="F371" s="120"/>
      <c r="G371" s="118"/>
      <c r="H371" s="120"/>
      <c r="I371" s="25"/>
      <c r="J371" s="118"/>
    </row>
    <row r="372" ht="18.75" customHeight="1">
      <c r="A372" s="116"/>
      <c r="B372" s="117"/>
      <c r="C372" s="118"/>
      <c r="D372" s="118"/>
      <c r="E372" s="119"/>
      <c r="F372" s="120"/>
      <c r="G372" s="118"/>
      <c r="H372" s="120"/>
      <c r="I372" s="25"/>
      <c r="J372" s="118"/>
    </row>
    <row r="373" ht="18.75" customHeight="1">
      <c r="A373" s="116"/>
      <c r="B373" s="117"/>
      <c r="C373" s="118"/>
      <c r="D373" s="118"/>
      <c r="E373" s="119"/>
      <c r="F373" s="120"/>
      <c r="G373" s="118"/>
      <c r="H373" s="120"/>
      <c r="I373" s="25"/>
      <c r="J373" s="118"/>
    </row>
    <row r="374" ht="18.75" customHeight="1">
      <c r="A374" s="116"/>
      <c r="B374" s="117"/>
      <c r="C374" s="118"/>
      <c r="D374" s="118"/>
      <c r="E374" s="119"/>
      <c r="F374" s="120"/>
      <c r="G374" s="118"/>
      <c r="H374" s="120"/>
      <c r="I374" s="25"/>
      <c r="J374" s="118"/>
    </row>
    <row r="375" ht="18.75" customHeight="1">
      <c r="A375" s="116"/>
      <c r="B375" s="117"/>
      <c r="C375" s="118"/>
      <c r="D375" s="118"/>
      <c r="E375" s="119"/>
      <c r="F375" s="120"/>
      <c r="G375" s="118"/>
      <c r="H375" s="120"/>
      <c r="I375" s="25"/>
      <c r="J375" s="118"/>
    </row>
    <row r="376" ht="18.75" customHeight="1">
      <c r="A376" s="116"/>
      <c r="B376" s="117"/>
      <c r="C376" s="118"/>
      <c r="D376" s="118"/>
      <c r="E376" s="119"/>
      <c r="F376" s="120"/>
      <c r="G376" s="118"/>
      <c r="H376" s="120"/>
      <c r="I376" s="25"/>
      <c r="J376" s="118"/>
    </row>
    <row r="377" ht="18.75" customHeight="1">
      <c r="A377" s="116"/>
      <c r="B377" s="117"/>
      <c r="C377" s="118"/>
      <c r="D377" s="118"/>
      <c r="E377" s="119"/>
      <c r="F377" s="120"/>
      <c r="G377" s="118"/>
      <c r="H377" s="120"/>
      <c r="I377" s="25"/>
      <c r="J377" s="118"/>
    </row>
    <row r="378" ht="18.75" customHeight="1">
      <c r="A378" s="116"/>
      <c r="B378" s="117"/>
      <c r="C378" s="118"/>
      <c r="D378" s="118"/>
      <c r="E378" s="119"/>
      <c r="F378" s="120"/>
      <c r="G378" s="118"/>
      <c r="H378" s="120"/>
      <c r="I378" s="25"/>
      <c r="J378" s="118"/>
    </row>
    <row r="379" ht="18.75" customHeight="1">
      <c r="A379" s="116"/>
      <c r="B379" s="117"/>
      <c r="C379" s="118"/>
      <c r="D379" s="118"/>
      <c r="E379" s="119"/>
      <c r="F379" s="120"/>
      <c r="G379" s="118"/>
      <c r="H379" s="120"/>
      <c r="I379" s="25"/>
      <c r="J379" s="118"/>
    </row>
    <row r="380" ht="18.75" customHeight="1">
      <c r="A380" s="116"/>
      <c r="B380" s="117"/>
      <c r="C380" s="118"/>
      <c r="D380" s="118"/>
      <c r="E380" s="119"/>
      <c r="F380" s="120"/>
      <c r="G380" s="118"/>
      <c r="H380" s="120"/>
      <c r="I380" s="25"/>
      <c r="J380" s="118"/>
    </row>
    <row r="381" ht="18.75" customHeight="1">
      <c r="A381" s="116"/>
      <c r="B381" s="117"/>
      <c r="C381" s="118"/>
      <c r="D381" s="118"/>
      <c r="E381" s="119"/>
      <c r="F381" s="120"/>
      <c r="G381" s="118"/>
      <c r="H381" s="120"/>
      <c r="I381" s="25"/>
      <c r="J381" s="118"/>
    </row>
    <row r="382" ht="18.75" customHeight="1">
      <c r="A382" s="116"/>
      <c r="B382" s="117"/>
      <c r="C382" s="118"/>
      <c r="D382" s="118"/>
      <c r="E382" s="119"/>
      <c r="F382" s="120"/>
      <c r="G382" s="118"/>
      <c r="H382" s="120"/>
      <c r="I382" s="25"/>
      <c r="J382" s="118"/>
    </row>
    <row r="383" ht="18.75" customHeight="1">
      <c r="A383" s="116"/>
      <c r="B383" s="117"/>
      <c r="C383" s="118"/>
      <c r="D383" s="118"/>
      <c r="E383" s="119"/>
      <c r="F383" s="120"/>
      <c r="G383" s="118"/>
      <c r="H383" s="120"/>
      <c r="I383" s="25"/>
      <c r="J383" s="118"/>
    </row>
    <row r="384" ht="18.75" customHeight="1">
      <c r="A384" s="116"/>
      <c r="B384" s="117"/>
      <c r="C384" s="118"/>
      <c r="D384" s="118"/>
      <c r="E384" s="119"/>
      <c r="F384" s="120"/>
      <c r="G384" s="118"/>
      <c r="H384" s="120"/>
      <c r="I384" s="25"/>
      <c r="J384" s="118"/>
    </row>
    <row r="385" ht="18.75" customHeight="1">
      <c r="A385" s="116"/>
      <c r="B385" s="117"/>
      <c r="C385" s="118"/>
      <c r="D385" s="118"/>
      <c r="E385" s="119"/>
      <c r="F385" s="120"/>
      <c r="G385" s="118"/>
      <c r="H385" s="120"/>
      <c r="I385" s="25"/>
      <c r="J385" s="118"/>
    </row>
    <row r="386" ht="18.75" customHeight="1">
      <c r="A386" s="116"/>
      <c r="B386" s="117"/>
      <c r="C386" s="118"/>
      <c r="D386" s="118"/>
      <c r="E386" s="119"/>
      <c r="F386" s="120"/>
      <c r="G386" s="118"/>
      <c r="H386" s="120"/>
      <c r="I386" s="25"/>
      <c r="J386" s="118"/>
    </row>
    <row r="387" ht="18.75" customHeight="1">
      <c r="A387" s="116"/>
      <c r="B387" s="117"/>
      <c r="C387" s="118"/>
      <c r="D387" s="118"/>
      <c r="E387" s="119"/>
      <c r="F387" s="120"/>
      <c r="G387" s="118"/>
      <c r="H387" s="120"/>
      <c r="I387" s="25"/>
      <c r="J387" s="118"/>
    </row>
    <row r="388" ht="18.75" customHeight="1">
      <c r="A388" s="116"/>
      <c r="B388" s="117"/>
      <c r="C388" s="118"/>
      <c r="D388" s="118"/>
      <c r="E388" s="119"/>
      <c r="F388" s="120"/>
      <c r="G388" s="118"/>
      <c r="H388" s="120"/>
      <c r="I388" s="25"/>
      <c r="J388" s="118"/>
    </row>
    <row r="389" ht="18.75" customHeight="1">
      <c r="A389" s="116"/>
      <c r="B389" s="117"/>
      <c r="C389" s="118"/>
      <c r="D389" s="118"/>
      <c r="E389" s="119"/>
      <c r="F389" s="120"/>
      <c r="G389" s="118"/>
      <c r="H389" s="120"/>
      <c r="I389" s="25"/>
      <c r="J389" s="118"/>
    </row>
    <row r="390" ht="18.75" customHeight="1">
      <c r="A390" s="116"/>
      <c r="B390" s="117"/>
      <c r="C390" s="118"/>
      <c r="D390" s="118"/>
      <c r="E390" s="119"/>
      <c r="F390" s="120"/>
      <c r="G390" s="118"/>
      <c r="H390" s="120"/>
      <c r="I390" s="25"/>
      <c r="J390" s="118"/>
    </row>
    <row r="391" ht="18.75" customHeight="1">
      <c r="A391" s="116"/>
      <c r="B391" s="117"/>
      <c r="C391" s="118"/>
      <c r="D391" s="118"/>
      <c r="E391" s="119"/>
      <c r="F391" s="120"/>
      <c r="G391" s="118"/>
      <c r="H391" s="120"/>
      <c r="I391" s="25"/>
      <c r="J391" s="118"/>
    </row>
    <row r="392" ht="18.75" customHeight="1">
      <c r="A392" s="116"/>
      <c r="B392" s="117"/>
      <c r="C392" s="118"/>
      <c r="D392" s="118"/>
      <c r="E392" s="119"/>
      <c r="F392" s="120"/>
      <c r="G392" s="118"/>
      <c r="H392" s="120"/>
      <c r="I392" s="25"/>
      <c r="J392" s="118"/>
    </row>
    <row r="393" ht="18.75" customHeight="1">
      <c r="A393" s="116"/>
      <c r="B393" s="117"/>
      <c r="C393" s="118"/>
      <c r="D393" s="118"/>
      <c r="E393" s="119"/>
      <c r="F393" s="120"/>
      <c r="G393" s="118"/>
      <c r="H393" s="120"/>
      <c r="I393" s="25"/>
      <c r="J393" s="118"/>
    </row>
    <row r="394" ht="18.75" customHeight="1">
      <c r="A394" s="116"/>
      <c r="B394" s="117"/>
      <c r="C394" s="118"/>
      <c r="D394" s="118"/>
      <c r="E394" s="119"/>
      <c r="F394" s="120"/>
      <c r="G394" s="118"/>
      <c r="H394" s="120"/>
      <c r="I394" s="25"/>
      <c r="J394" s="118"/>
    </row>
    <row r="395" ht="18.75" customHeight="1">
      <c r="A395" s="116"/>
      <c r="B395" s="117"/>
      <c r="C395" s="118"/>
      <c r="D395" s="118"/>
      <c r="E395" s="119"/>
      <c r="F395" s="120"/>
      <c r="G395" s="118"/>
      <c r="H395" s="120"/>
      <c r="I395" s="25"/>
      <c r="J395" s="118"/>
    </row>
    <row r="396" ht="18.75" customHeight="1">
      <c r="A396" s="116"/>
      <c r="B396" s="117"/>
      <c r="C396" s="118"/>
      <c r="D396" s="118"/>
      <c r="E396" s="119"/>
      <c r="F396" s="120"/>
      <c r="G396" s="118"/>
      <c r="H396" s="120"/>
      <c r="I396" s="25"/>
      <c r="J396" s="118"/>
    </row>
    <row r="397" ht="18.75" customHeight="1">
      <c r="A397" s="116"/>
      <c r="B397" s="117"/>
      <c r="C397" s="118"/>
      <c r="D397" s="118"/>
      <c r="E397" s="119"/>
      <c r="F397" s="120"/>
      <c r="G397" s="118"/>
      <c r="H397" s="120"/>
      <c r="I397" s="25"/>
      <c r="J397" s="118"/>
    </row>
    <row r="398" ht="18.75" customHeight="1">
      <c r="A398" s="116"/>
      <c r="B398" s="117"/>
      <c r="C398" s="118"/>
      <c r="D398" s="118"/>
      <c r="E398" s="119"/>
      <c r="F398" s="120"/>
      <c r="G398" s="118"/>
      <c r="H398" s="120"/>
      <c r="I398" s="25"/>
      <c r="J398" s="118"/>
    </row>
    <row r="399" ht="18.75" customHeight="1">
      <c r="A399" s="116"/>
      <c r="B399" s="117"/>
      <c r="C399" s="118"/>
      <c r="D399" s="118"/>
      <c r="E399" s="119"/>
      <c r="F399" s="120"/>
      <c r="G399" s="118"/>
      <c r="H399" s="120"/>
      <c r="I399" s="25"/>
      <c r="J399" s="118"/>
    </row>
    <row r="400" ht="18.75" customHeight="1">
      <c r="A400" s="116"/>
      <c r="B400" s="117"/>
      <c r="C400" s="118"/>
      <c r="D400" s="118"/>
      <c r="E400" s="119"/>
      <c r="F400" s="120"/>
      <c r="G400" s="118"/>
      <c r="H400" s="120"/>
      <c r="I400" s="25"/>
      <c r="J400" s="118"/>
    </row>
    <row r="401" ht="18.75" customHeight="1">
      <c r="A401" s="116"/>
      <c r="B401" s="117"/>
      <c r="C401" s="118"/>
      <c r="D401" s="118"/>
      <c r="E401" s="119"/>
      <c r="F401" s="120"/>
      <c r="G401" s="118"/>
      <c r="H401" s="120"/>
      <c r="I401" s="25"/>
      <c r="J401" s="118"/>
    </row>
    <row r="402" ht="18.75" customHeight="1">
      <c r="A402" s="116"/>
      <c r="B402" s="117"/>
      <c r="C402" s="118"/>
      <c r="D402" s="118"/>
      <c r="E402" s="119"/>
      <c r="F402" s="120"/>
      <c r="G402" s="118"/>
      <c r="H402" s="120"/>
      <c r="I402" s="25"/>
      <c r="J402" s="118"/>
    </row>
    <row r="403" ht="18.75" customHeight="1">
      <c r="A403" s="116"/>
      <c r="B403" s="117"/>
      <c r="C403" s="118"/>
      <c r="D403" s="118"/>
      <c r="E403" s="119"/>
      <c r="F403" s="120"/>
      <c r="G403" s="118"/>
      <c r="H403" s="120"/>
      <c r="I403" s="25"/>
      <c r="J403" s="118"/>
    </row>
    <row r="404" ht="18.75" customHeight="1">
      <c r="A404" s="116"/>
      <c r="B404" s="117"/>
      <c r="C404" s="118"/>
      <c r="D404" s="118"/>
      <c r="E404" s="119"/>
      <c r="F404" s="120"/>
      <c r="G404" s="118"/>
      <c r="H404" s="120"/>
      <c r="I404" s="25"/>
      <c r="J404" s="118"/>
    </row>
    <row r="405" ht="18.75" customHeight="1">
      <c r="A405" s="116"/>
      <c r="B405" s="117"/>
      <c r="C405" s="118"/>
      <c r="D405" s="118"/>
      <c r="E405" s="119"/>
      <c r="F405" s="120"/>
      <c r="G405" s="118"/>
      <c r="H405" s="120"/>
      <c r="I405" s="25"/>
      <c r="J405" s="118"/>
    </row>
    <row r="406" ht="18.75" customHeight="1">
      <c r="A406" s="116"/>
      <c r="B406" s="117"/>
      <c r="C406" s="118"/>
      <c r="D406" s="118"/>
      <c r="E406" s="119"/>
      <c r="F406" s="120"/>
      <c r="G406" s="118"/>
      <c r="H406" s="120"/>
      <c r="I406" s="25"/>
      <c r="J406" s="118"/>
    </row>
    <row r="407" ht="18.75" customHeight="1">
      <c r="A407" s="116"/>
      <c r="B407" s="117"/>
      <c r="C407" s="118"/>
      <c r="D407" s="118"/>
      <c r="E407" s="119"/>
      <c r="F407" s="120"/>
      <c r="G407" s="118"/>
      <c r="H407" s="120"/>
      <c r="I407" s="25"/>
      <c r="J407" s="118"/>
    </row>
    <row r="408" ht="18.75" customHeight="1">
      <c r="A408" s="116"/>
      <c r="B408" s="117"/>
      <c r="C408" s="118"/>
      <c r="D408" s="118"/>
      <c r="E408" s="119"/>
      <c r="F408" s="120"/>
      <c r="G408" s="118"/>
      <c r="H408" s="120"/>
      <c r="I408" s="25"/>
      <c r="J408" s="118"/>
    </row>
    <row r="409" ht="18.75" customHeight="1">
      <c r="A409" s="116"/>
      <c r="B409" s="117"/>
      <c r="C409" s="118"/>
      <c r="D409" s="118"/>
      <c r="E409" s="119"/>
      <c r="F409" s="120"/>
      <c r="G409" s="118"/>
      <c r="H409" s="120"/>
      <c r="I409" s="25"/>
      <c r="J409" s="118"/>
    </row>
    <row r="410" ht="18.75" customHeight="1">
      <c r="A410" s="116"/>
      <c r="B410" s="117"/>
      <c r="C410" s="118"/>
      <c r="D410" s="118"/>
      <c r="E410" s="119"/>
      <c r="F410" s="120"/>
      <c r="G410" s="118"/>
      <c r="H410" s="120"/>
      <c r="I410" s="25"/>
      <c r="J410" s="118"/>
    </row>
    <row r="411" ht="18.75" customHeight="1">
      <c r="A411" s="116"/>
      <c r="B411" s="117"/>
      <c r="C411" s="118"/>
      <c r="D411" s="118"/>
      <c r="E411" s="119"/>
      <c r="F411" s="120"/>
      <c r="G411" s="118"/>
      <c r="H411" s="120"/>
      <c r="I411" s="25"/>
      <c r="J411" s="118"/>
    </row>
    <row r="412" ht="18.75" customHeight="1">
      <c r="A412" s="116"/>
      <c r="B412" s="117"/>
      <c r="C412" s="118"/>
      <c r="D412" s="118"/>
      <c r="E412" s="119"/>
      <c r="F412" s="120"/>
      <c r="G412" s="118"/>
      <c r="H412" s="120"/>
      <c r="I412" s="25"/>
      <c r="J412" s="118"/>
    </row>
    <row r="413" ht="18.75" customHeight="1">
      <c r="A413" s="116"/>
      <c r="B413" s="117"/>
      <c r="C413" s="118"/>
      <c r="D413" s="118"/>
      <c r="E413" s="119"/>
      <c r="F413" s="120"/>
      <c r="G413" s="118"/>
      <c r="H413" s="120"/>
      <c r="I413" s="25"/>
      <c r="J413" s="118"/>
    </row>
    <row r="414" ht="18.75" customHeight="1">
      <c r="A414" s="116"/>
      <c r="B414" s="117"/>
      <c r="C414" s="118"/>
      <c r="D414" s="118"/>
      <c r="E414" s="119"/>
      <c r="F414" s="120"/>
      <c r="G414" s="118"/>
      <c r="H414" s="120"/>
      <c r="I414" s="25"/>
      <c r="J414" s="118"/>
    </row>
    <row r="415" ht="18.75" customHeight="1">
      <c r="A415" s="116"/>
      <c r="B415" s="117"/>
      <c r="C415" s="118"/>
      <c r="D415" s="118"/>
      <c r="E415" s="119"/>
      <c r="F415" s="120"/>
      <c r="G415" s="118"/>
      <c r="H415" s="120"/>
      <c r="I415" s="25"/>
      <c r="J415" s="118"/>
    </row>
    <row r="416" ht="18.75" customHeight="1">
      <c r="A416" s="116"/>
      <c r="B416" s="117"/>
      <c r="C416" s="118"/>
      <c r="D416" s="118"/>
      <c r="E416" s="119"/>
      <c r="F416" s="120"/>
      <c r="G416" s="118"/>
      <c r="H416" s="120"/>
      <c r="I416" s="25"/>
      <c r="J416" s="118"/>
    </row>
    <row r="417" ht="18.75" customHeight="1">
      <c r="A417" s="116"/>
      <c r="B417" s="117"/>
      <c r="C417" s="118"/>
      <c r="D417" s="118"/>
      <c r="E417" s="119"/>
      <c r="F417" s="120"/>
      <c r="G417" s="118"/>
      <c r="H417" s="120"/>
      <c r="I417" s="25"/>
      <c r="J417" s="118"/>
    </row>
    <row r="418" ht="18.75" customHeight="1">
      <c r="A418" s="116"/>
      <c r="B418" s="117"/>
      <c r="C418" s="118"/>
      <c r="D418" s="118"/>
      <c r="E418" s="119"/>
      <c r="F418" s="120"/>
      <c r="G418" s="118"/>
      <c r="H418" s="120"/>
      <c r="I418" s="25"/>
      <c r="J418" s="118"/>
    </row>
    <row r="419" ht="18.75" customHeight="1">
      <c r="A419" s="116"/>
      <c r="B419" s="117"/>
      <c r="C419" s="118"/>
      <c r="D419" s="118"/>
      <c r="E419" s="119"/>
      <c r="F419" s="120"/>
      <c r="G419" s="118"/>
      <c r="H419" s="120"/>
      <c r="I419" s="25"/>
      <c r="J419" s="118"/>
    </row>
    <row r="420" ht="18.75" customHeight="1">
      <c r="A420" s="116"/>
      <c r="B420" s="117"/>
      <c r="C420" s="118"/>
      <c r="D420" s="118"/>
      <c r="E420" s="119"/>
      <c r="F420" s="120"/>
      <c r="G420" s="118"/>
      <c r="H420" s="120"/>
      <c r="I420" s="25"/>
      <c r="J420" s="118"/>
    </row>
    <row r="421" ht="18.75" customHeight="1">
      <c r="A421" s="116"/>
      <c r="B421" s="117"/>
      <c r="C421" s="118"/>
      <c r="D421" s="118"/>
      <c r="E421" s="119"/>
      <c r="F421" s="120"/>
      <c r="G421" s="118"/>
      <c r="H421" s="120"/>
      <c r="I421" s="25"/>
      <c r="J421" s="118"/>
    </row>
    <row r="422" ht="18.75" customHeight="1">
      <c r="A422" s="116"/>
      <c r="B422" s="117"/>
      <c r="C422" s="118"/>
      <c r="D422" s="118"/>
      <c r="E422" s="119"/>
      <c r="F422" s="120"/>
      <c r="G422" s="118"/>
      <c r="H422" s="120"/>
      <c r="I422" s="25"/>
      <c r="J422" s="118"/>
    </row>
    <row r="423" ht="18.75" customHeight="1">
      <c r="A423" s="116"/>
      <c r="B423" s="117"/>
      <c r="C423" s="118"/>
      <c r="D423" s="118"/>
      <c r="E423" s="119"/>
      <c r="F423" s="120"/>
      <c r="G423" s="118"/>
      <c r="H423" s="120"/>
      <c r="I423" s="25"/>
      <c r="J423" s="118"/>
    </row>
    <row r="424" ht="18.75" customHeight="1">
      <c r="A424" s="116"/>
      <c r="B424" s="117"/>
      <c r="C424" s="118"/>
      <c r="D424" s="118"/>
      <c r="E424" s="119"/>
      <c r="F424" s="120"/>
      <c r="G424" s="118"/>
      <c r="H424" s="120"/>
      <c r="I424" s="25"/>
      <c r="J424" s="118"/>
    </row>
    <row r="425" ht="18.75" customHeight="1">
      <c r="A425" s="116"/>
      <c r="B425" s="117"/>
      <c r="C425" s="118"/>
      <c r="D425" s="118"/>
      <c r="E425" s="119"/>
      <c r="F425" s="120"/>
      <c r="G425" s="118"/>
      <c r="H425" s="120"/>
      <c r="I425" s="25"/>
      <c r="J425" s="118"/>
    </row>
    <row r="426" ht="18.75" customHeight="1">
      <c r="A426" s="116"/>
      <c r="B426" s="117"/>
      <c r="C426" s="118"/>
      <c r="D426" s="118"/>
      <c r="E426" s="119"/>
      <c r="F426" s="120"/>
      <c r="G426" s="118"/>
      <c r="H426" s="120"/>
      <c r="I426" s="25"/>
      <c r="J426" s="118"/>
    </row>
    <row r="427" ht="18.75" customHeight="1">
      <c r="A427" s="116"/>
      <c r="B427" s="117"/>
      <c r="C427" s="118"/>
      <c r="D427" s="118"/>
      <c r="E427" s="119"/>
      <c r="F427" s="120"/>
      <c r="G427" s="118"/>
      <c r="H427" s="120"/>
      <c r="I427" s="25"/>
      <c r="J427" s="118"/>
    </row>
    <row r="428" ht="18.75" customHeight="1">
      <c r="A428" s="116"/>
      <c r="B428" s="117"/>
      <c r="C428" s="118"/>
      <c r="D428" s="118"/>
      <c r="E428" s="119"/>
      <c r="F428" s="120"/>
      <c r="G428" s="118"/>
      <c r="H428" s="120"/>
      <c r="I428" s="25"/>
      <c r="J428" s="118"/>
    </row>
    <row r="429" ht="18.75" customHeight="1">
      <c r="A429" s="116"/>
      <c r="B429" s="117"/>
      <c r="C429" s="118"/>
      <c r="D429" s="118"/>
      <c r="E429" s="119"/>
      <c r="F429" s="120"/>
      <c r="G429" s="118"/>
      <c r="H429" s="120"/>
      <c r="I429" s="25"/>
      <c r="J429" s="118"/>
    </row>
    <row r="430" ht="18.75" customHeight="1">
      <c r="A430" s="116"/>
      <c r="B430" s="117"/>
      <c r="C430" s="118"/>
      <c r="D430" s="118"/>
      <c r="E430" s="119"/>
      <c r="F430" s="120"/>
      <c r="G430" s="118"/>
      <c r="H430" s="120"/>
      <c r="I430" s="25"/>
      <c r="J430" s="118"/>
    </row>
    <row r="431" ht="18.75" customHeight="1">
      <c r="A431" s="116"/>
      <c r="B431" s="117"/>
      <c r="C431" s="118"/>
      <c r="D431" s="118"/>
      <c r="E431" s="119"/>
      <c r="F431" s="120"/>
      <c r="G431" s="118"/>
      <c r="H431" s="120"/>
      <c r="I431" s="25"/>
      <c r="J431" s="118"/>
    </row>
    <row r="432" ht="18.75" customHeight="1">
      <c r="A432" s="116"/>
      <c r="B432" s="117"/>
      <c r="C432" s="118"/>
      <c r="D432" s="118"/>
      <c r="E432" s="119"/>
      <c r="F432" s="120"/>
      <c r="G432" s="118"/>
      <c r="H432" s="120"/>
      <c r="I432" s="25"/>
      <c r="J432" s="118"/>
    </row>
    <row r="433" ht="18.75" customHeight="1">
      <c r="A433" s="116"/>
      <c r="B433" s="117"/>
      <c r="C433" s="118"/>
      <c r="D433" s="118"/>
      <c r="E433" s="119"/>
      <c r="F433" s="120"/>
      <c r="G433" s="118"/>
      <c r="H433" s="120"/>
      <c r="I433" s="25"/>
      <c r="J433" s="118"/>
    </row>
    <row r="434" ht="18.75" customHeight="1">
      <c r="A434" s="116"/>
      <c r="B434" s="117"/>
      <c r="C434" s="118"/>
      <c r="D434" s="118"/>
      <c r="E434" s="119"/>
      <c r="F434" s="120"/>
      <c r="G434" s="118"/>
      <c r="H434" s="120"/>
      <c r="I434" s="25"/>
      <c r="J434" s="118"/>
    </row>
    <row r="435" ht="18.75" customHeight="1">
      <c r="A435" s="116"/>
      <c r="B435" s="117"/>
      <c r="C435" s="118"/>
      <c r="D435" s="118"/>
      <c r="E435" s="119"/>
      <c r="F435" s="120"/>
      <c r="G435" s="118"/>
      <c r="H435" s="120"/>
      <c r="I435" s="25"/>
      <c r="J435" s="118"/>
    </row>
    <row r="436" ht="18.75" customHeight="1">
      <c r="A436" s="116"/>
      <c r="B436" s="117"/>
      <c r="C436" s="118"/>
      <c r="D436" s="118"/>
      <c r="E436" s="119"/>
      <c r="F436" s="120"/>
      <c r="G436" s="118"/>
      <c r="H436" s="120"/>
      <c r="I436" s="25"/>
      <c r="J436" s="118"/>
    </row>
    <row r="437" ht="18.75" customHeight="1">
      <c r="A437" s="116"/>
      <c r="B437" s="117"/>
      <c r="C437" s="118"/>
      <c r="D437" s="118"/>
      <c r="E437" s="119"/>
      <c r="F437" s="120"/>
      <c r="G437" s="118"/>
      <c r="H437" s="120"/>
      <c r="I437" s="25"/>
      <c r="J437" s="118"/>
    </row>
    <row r="438" ht="18.75" customHeight="1">
      <c r="A438" s="116"/>
      <c r="B438" s="117"/>
      <c r="C438" s="118"/>
      <c r="D438" s="118"/>
      <c r="E438" s="119"/>
      <c r="F438" s="120"/>
      <c r="G438" s="118"/>
      <c r="H438" s="120"/>
      <c r="I438" s="25"/>
      <c r="J438" s="118"/>
    </row>
    <row r="439" ht="18.75" customHeight="1">
      <c r="A439" s="116"/>
      <c r="B439" s="117"/>
      <c r="C439" s="118"/>
      <c r="D439" s="118"/>
      <c r="E439" s="119"/>
      <c r="F439" s="120"/>
      <c r="G439" s="118"/>
      <c r="H439" s="120"/>
      <c r="I439" s="25"/>
      <c r="J439" s="118"/>
    </row>
    <row r="440" ht="18.75" customHeight="1">
      <c r="A440" s="116"/>
      <c r="B440" s="117"/>
      <c r="C440" s="118"/>
      <c r="D440" s="118"/>
      <c r="E440" s="119"/>
      <c r="F440" s="120"/>
      <c r="G440" s="118"/>
      <c r="H440" s="120"/>
      <c r="I440" s="25"/>
      <c r="J440" s="118"/>
    </row>
    <row r="441" ht="18.75" customHeight="1">
      <c r="A441" s="116"/>
      <c r="B441" s="117"/>
      <c r="C441" s="118"/>
      <c r="D441" s="118"/>
      <c r="E441" s="119"/>
      <c r="F441" s="120"/>
      <c r="G441" s="118"/>
      <c r="H441" s="120"/>
      <c r="I441" s="25"/>
      <c r="J441" s="118"/>
    </row>
    <row r="442" ht="18.75" customHeight="1">
      <c r="A442" s="116"/>
      <c r="B442" s="117"/>
      <c r="C442" s="118"/>
      <c r="D442" s="118"/>
      <c r="E442" s="119"/>
      <c r="F442" s="120"/>
      <c r="G442" s="118"/>
      <c r="H442" s="120"/>
      <c r="I442" s="25"/>
      <c r="J442" s="118"/>
    </row>
    <row r="443" ht="18.75" customHeight="1">
      <c r="A443" s="116"/>
      <c r="B443" s="117"/>
      <c r="C443" s="118"/>
      <c r="D443" s="118"/>
      <c r="E443" s="119"/>
      <c r="F443" s="120"/>
      <c r="G443" s="118"/>
      <c r="H443" s="120"/>
      <c r="I443" s="25"/>
      <c r="J443" s="118"/>
    </row>
    <row r="444" ht="18.75" customHeight="1">
      <c r="A444" s="116"/>
      <c r="B444" s="117"/>
      <c r="C444" s="118"/>
      <c r="D444" s="118"/>
      <c r="E444" s="119"/>
      <c r="F444" s="120"/>
      <c r="G444" s="118"/>
      <c r="H444" s="120"/>
      <c r="I444" s="25"/>
      <c r="J444" s="118"/>
    </row>
    <row r="445" ht="18.75" customHeight="1">
      <c r="A445" s="116"/>
      <c r="B445" s="117"/>
      <c r="C445" s="118"/>
      <c r="D445" s="118"/>
      <c r="E445" s="119"/>
      <c r="F445" s="120"/>
      <c r="G445" s="118"/>
      <c r="H445" s="120"/>
      <c r="I445" s="25"/>
      <c r="J445" s="118"/>
    </row>
    <row r="446" ht="18.75" customHeight="1">
      <c r="A446" s="116"/>
      <c r="B446" s="117"/>
      <c r="C446" s="118"/>
      <c r="D446" s="118"/>
      <c r="E446" s="119"/>
      <c r="F446" s="120"/>
      <c r="G446" s="118"/>
      <c r="H446" s="120"/>
      <c r="I446" s="25"/>
      <c r="J446" s="118"/>
    </row>
    <row r="447" ht="18.75" customHeight="1">
      <c r="A447" s="116"/>
      <c r="B447" s="117"/>
      <c r="C447" s="118"/>
      <c r="D447" s="118"/>
      <c r="E447" s="119"/>
      <c r="F447" s="120"/>
      <c r="G447" s="118"/>
      <c r="H447" s="120"/>
      <c r="I447" s="25"/>
      <c r="J447" s="118"/>
    </row>
    <row r="448" ht="18.75" customHeight="1">
      <c r="A448" s="116"/>
      <c r="B448" s="117"/>
      <c r="C448" s="118"/>
      <c r="D448" s="118"/>
      <c r="E448" s="119"/>
      <c r="F448" s="120"/>
      <c r="G448" s="118"/>
      <c r="H448" s="120"/>
      <c r="I448" s="25"/>
      <c r="J448" s="118"/>
    </row>
    <row r="449" ht="18.75" customHeight="1">
      <c r="A449" s="116"/>
      <c r="B449" s="117"/>
      <c r="C449" s="118"/>
      <c r="D449" s="118"/>
      <c r="E449" s="119"/>
      <c r="F449" s="120"/>
      <c r="G449" s="118"/>
      <c r="H449" s="120"/>
      <c r="I449" s="25"/>
      <c r="J449" s="118"/>
    </row>
    <row r="450" ht="18.75" customHeight="1">
      <c r="A450" s="116"/>
      <c r="B450" s="117"/>
      <c r="C450" s="118"/>
      <c r="D450" s="118"/>
      <c r="E450" s="119"/>
      <c r="F450" s="120"/>
      <c r="G450" s="118"/>
      <c r="H450" s="120"/>
      <c r="I450" s="25"/>
      <c r="J450" s="118"/>
    </row>
    <row r="451" ht="18.75" customHeight="1">
      <c r="A451" s="116"/>
      <c r="B451" s="117"/>
      <c r="C451" s="118"/>
      <c r="D451" s="118"/>
      <c r="E451" s="119"/>
      <c r="F451" s="120"/>
      <c r="G451" s="118"/>
      <c r="H451" s="120"/>
      <c r="I451" s="25"/>
      <c r="J451" s="118"/>
    </row>
    <row r="452" ht="18.75" customHeight="1">
      <c r="A452" s="116"/>
      <c r="B452" s="117"/>
      <c r="C452" s="118"/>
      <c r="D452" s="118"/>
      <c r="E452" s="119"/>
      <c r="F452" s="120"/>
      <c r="G452" s="118"/>
      <c r="H452" s="120"/>
      <c r="I452" s="25"/>
      <c r="J452" s="118"/>
    </row>
    <row r="453" ht="18.75" customHeight="1">
      <c r="A453" s="116"/>
      <c r="B453" s="117"/>
      <c r="C453" s="118"/>
      <c r="D453" s="118"/>
      <c r="E453" s="119"/>
      <c r="F453" s="120"/>
      <c r="G453" s="118"/>
      <c r="H453" s="120"/>
      <c r="I453" s="25"/>
      <c r="J453" s="118"/>
    </row>
    <row r="454" ht="18.75" customHeight="1">
      <c r="A454" s="116"/>
      <c r="B454" s="117"/>
      <c r="C454" s="118"/>
      <c r="D454" s="118"/>
      <c r="E454" s="119"/>
      <c r="F454" s="120"/>
      <c r="G454" s="118"/>
      <c r="H454" s="120"/>
      <c r="I454" s="25"/>
      <c r="J454" s="118"/>
    </row>
    <row r="455" ht="18.75" customHeight="1">
      <c r="A455" s="116"/>
      <c r="B455" s="117"/>
      <c r="C455" s="118"/>
      <c r="D455" s="118"/>
      <c r="E455" s="119"/>
      <c r="F455" s="120"/>
      <c r="G455" s="118"/>
      <c r="H455" s="120"/>
      <c r="I455" s="25"/>
      <c r="J455" s="118"/>
    </row>
    <row r="456" ht="18.75" customHeight="1">
      <c r="A456" s="116"/>
      <c r="B456" s="117"/>
      <c r="C456" s="118"/>
      <c r="D456" s="118"/>
      <c r="E456" s="119"/>
      <c r="F456" s="120"/>
      <c r="G456" s="118"/>
      <c r="H456" s="120"/>
      <c r="I456" s="25"/>
      <c r="J456" s="118"/>
    </row>
    <row r="457" ht="18.75" customHeight="1">
      <c r="A457" s="116"/>
      <c r="B457" s="117"/>
      <c r="C457" s="118"/>
      <c r="D457" s="118"/>
      <c r="E457" s="119"/>
      <c r="F457" s="120"/>
      <c r="G457" s="118"/>
      <c r="H457" s="120"/>
      <c r="I457" s="25"/>
      <c r="J457" s="118"/>
    </row>
    <row r="458" ht="18.75" customHeight="1">
      <c r="A458" s="116"/>
      <c r="B458" s="117"/>
      <c r="C458" s="118"/>
      <c r="D458" s="118"/>
      <c r="E458" s="119"/>
      <c r="F458" s="120"/>
      <c r="G458" s="118"/>
      <c r="H458" s="120"/>
      <c r="I458" s="25"/>
      <c r="J458" s="118"/>
    </row>
    <row r="459" ht="18.75" customHeight="1">
      <c r="A459" s="116"/>
      <c r="B459" s="117"/>
      <c r="C459" s="118"/>
      <c r="D459" s="118"/>
      <c r="E459" s="119"/>
      <c r="F459" s="120"/>
      <c r="G459" s="118"/>
      <c r="H459" s="120"/>
      <c r="I459" s="25"/>
      <c r="J459" s="118"/>
    </row>
    <row r="460" ht="18.75" customHeight="1">
      <c r="A460" s="116"/>
      <c r="B460" s="117"/>
      <c r="C460" s="118"/>
      <c r="D460" s="118"/>
      <c r="E460" s="119"/>
      <c r="F460" s="120"/>
      <c r="G460" s="118"/>
      <c r="H460" s="120"/>
      <c r="I460" s="25"/>
      <c r="J460" s="118"/>
    </row>
    <row r="461" ht="18.75" customHeight="1">
      <c r="A461" s="116"/>
      <c r="B461" s="117"/>
      <c r="C461" s="118"/>
      <c r="D461" s="118"/>
      <c r="E461" s="119"/>
      <c r="F461" s="120"/>
      <c r="G461" s="118"/>
      <c r="H461" s="120"/>
      <c r="I461" s="25"/>
      <c r="J461" s="118"/>
    </row>
    <row r="462" ht="18.75" customHeight="1">
      <c r="A462" s="116"/>
      <c r="B462" s="117"/>
      <c r="C462" s="118"/>
      <c r="D462" s="118"/>
      <c r="E462" s="119"/>
      <c r="F462" s="120"/>
      <c r="G462" s="118"/>
      <c r="H462" s="120"/>
      <c r="I462" s="25"/>
      <c r="J462" s="118"/>
    </row>
    <row r="463" ht="18.75" customHeight="1">
      <c r="A463" s="116"/>
      <c r="B463" s="117"/>
      <c r="C463" s="118"/>
      <c r="D463" s="118"/>
      <c r="E463" s="119"/>
      <c r="F463" s="120"/>
      <c r="G463" s="118"/>
      <c r="H463" s="120"/>
      <c r="I463" s="25"/>
      <c r="J463" s="118"/>
    </row>
    <row r="464" ht="18.75" customHeight="1">
      <c r="A464" s="116"/>
      <c r="B464" s="117"/>
      <c r="C464" s="118"/>
      <c r="D464" s="118"/>
      <c r="E464" s="119"/>
      <c r="F464" s="120"/>
      <c r="G464" s="118"/>
      <c r="H464" s="120"/>
      <c r="I464" s="25"/>
      <c r="J464" s="118"/>
    </row>
    <row r="465" ht="18.75" customHeight="1">
      <c r="A465" s="116"/>
      <c r="B465" s="117"/>
      <c r="C465" s="118"/>
      <c r="D465" s="118"/>
      <c r="E465" s="119"/>
      <c r="F465" s="120"/>
      <c r="G465" s="118"/>
      <c r="H465" s="120"/>
      <c r="I465" s="25"/>
      <c r="J465" s="118"/>
    </row>
    <row r="466" ht="18.75" customHeight="1">
      <c r="A466" s="116"/>
      <c r="B466" s="117"/>
      <c r="C466" s="118"/>
      <c r="D466" s="118"/>
      <c r="E466" s="119"/>
      <c r="F466" s="120"/>
      <c r="G466" s="118"/>
      <c r="H466" s="120"/>
      <c r="I466" s="25"/>
      <c r="J466" s="118"/>
    </row>
    <row r="467" ht="18.75" customHeight="1">
      <c r="A467" s="116"/>
      <c r="B467" s="117"/>
      <c r="C467" s="118"/>
      <c r="D467" s="118"/>
      <c r="E467" s="119"/>
      <c r="F467" s="120"/>
      <c r="G467" s="118"/>
      <c r="H467" s="120"/>
      <c r="I467" s="25"/>
      <c r="J467" s="118"/>
    </row>
    <row r="468" ht="18.75" customHeight="1">
      <c r="A468" s="116"/>
      <c r="B468" s="117"/>
      <c r="C468" s="118"/>
      <c r="D468" s="118"/>
      <c r="E468" s="119"/>
      <c r="F468" s="120"/>
      <c r="G468" s="118"/>
      <c r="H468" s="120"/>
      <c r="I468" s="25"/>
      <c r="J468" s="118"/>
    </row>
    <row r="469" ht="18.75" customHeight="1">
      <c r="A469" s="116"/>
      <c r="B469" s="117"/>
      <c r="C469" s="118"/>
      <c r="D469" s="118"/>
      <c r="E469" s="119"/>
      <c r="F469" s="120"/>
      <c r="G469" s="118"/>
      <c r="H469" s="120"/>
      <c r="I469" s="25"/>
      <c r="J469" s="118"/>
    </row>
    <row r="470" ht="18.75" customHeight="1">
      <c r="A470" s="116"/>
      <c r="B470" s="117"/>
      <c r="C470" s="118"/>
      <c r="D470" s="118"/>
      <c r="E470" s="119"/>
      <c r="F470" s="120"/>
      <c r="G470" s="118"/>
      <c r="H470" s="120"/>
      <c r="I470" s="25"/>
      <c r="J470" s="118"/>
    </row>
    <row r="471" ht="18.75" customHeight="1">
      <c r="A471" s="116"/>
      <c r="B471" s="117"/>
      <c r="C471" s="118"/>
      <c r="D471" s="118"/>
      <c r="E471" s="119"/>
      <c r="F471" s="120"/>
      <c r="G471" s="118"/>
      <c r="H471" s="120"/>
      <c r="I471" s="25"/>
      <c r="J471" s="118"/>
    </row>
    <row r="472" ht="18.75" customHeight="1">
      <c r="A472" s="116"/>
      <c r="B472" s="117"/>
      <c r="C472" s="118"/>
      <c r="D472" s="118"/>
      <c r="E472" s="119"/>
      <c r="F472" s="120"/>
      <c r="G472" s="118"/>
      <c r="H472" s="120"/>
      <c r="I472" s="25"/>
      <c r="J472" s="118"/>
    </row>
    <row r="473" ht="18.75" customHeight="1">
      <c r="A473" s="116"/>
      <c r="B473" s="117"/>
      <c r="C473" s="118"/>
      <c r="D473" s="118"/>
      <c r="E473" s="119"/>
      <c r="F473" s="120"/>
      <c r="G473" s="118"/>
      <c r="H473" s="120"/>
      <c r="I473" s="25"/>
      <c r="J473" s="118"/>
    </row>
    <row r="474" ht="18.75" customHeight="1">
      <c r="A474" s="116"/>
      <c r="B474" s="117"/>
      <c r="C474" s="118"/>
      <c r="D474" s="118"/>
      <c r="E474" s="119"/>
      <c r="F474" s="120"/>
      <c r="G474" s="118"/>
      <c r="H474" s="120"/>
      <c r="I474" s="25"/>
      <c r="J474" s="118"/>
    </row>
    <row r="475" ht="18.75" customHeight="1">
      <c r="A475" s="116"/>
      <c r="B475" s="117"/>
      <c r="C475" s="118"/>
      <c r="D475" s="118"/>
      <c r="E475" s="119"/>
      <c r="F475" s="120"/>
      <c r="G475" s="118"/>
      <c r="H475" s="120"/>
      <c r="I475" s="25"/>
      <c r="J475" s="118"/>
    </row>
    <row r="476" ht="18.75" customHeight="1">
      <c r="A476" s="116"/>
      <c r="B476" s="117"/>
      <c r="C476" s="118"/>
      <c r="D476" s="118"/>
      <c r="E476" s="119"/>
      <c r="F476" s="120"/>
      <c r="G476" s="118"/>
      <c r="H476" s="120"/>
      <c r="I476" s="25"/>
      <c r="J476" s="118"/>
    </row>
    <row r="477" ht="18.75" customHeight="1">
      <c r="A477" s="116"/>
      <c r="B477" s="117"/>
      <c r="C477" s="118"/>
      <c r="D477" s="118"/>
      <c r="E477" s="119"/>
      <c r="F477" s="120"/>
      <c r="G477" s="118"/>
      <c r="H477" s="120"/>
      <c r="I477" s="25"/>
      <c r="J477" s="118"/>
    </row>
    <row r="478" ht="18.75" customHeight="1">
      <c r="A478" s="116"/>
      <c r="B478" s="117"/>
      <c r="C478" s="118"/>
      <c r="D478" s="118"/>
      <c r="E478" s="119"/>
      <c r="F478" s="120"/>
      <c r="G478" s="118"/>
      <c r="H478" s="120"/>
      <c r="I478" s="25"/>
      <c r="J478" s="118"/>
    </row>
    <row r="479" ht="18.75" customHeight="1">
      <c r="A479" s="116"/>
      <c r="B479" s="117"/>
      <c r="C479" s="118"/>
      <c r="D479" s="118"/>
      <c r="E479" s="119"/>
      <c r="F479" s="120"/>
      <c r="G479" s="118"/>
      <c r="H479" s="120"/>
      <c r="I479" s="25"/>
      <c r="J479" s="118"/>
    </row>
    <row r="480" ht="18.75" customHeight="1">
      <c r="A480" s="116"/>
      <c r="B480" s="117"/>
      <c r="C480" s="118"/>
      <c r="D480" s="118"/>
      <c r="E480" s="119"/>
      <c r="F480" s="120"/>
      <c r="G480" s="118"/>
      <c r="H480" s="120"/>
      <c r="I480" s="25"/>
      <c r="J480" s="118"/>
    </row>
    <row r="481" ht="18.75" customHeight="1">
      <c r="A481" s="116"/>
      <c r="B481" s="117"/>
      <c r="C481" s="118"/>
      <c r="D481" s="118"/>
      <c r="E481" s="119"/>
      <c r="F481" s="120"/>
      <c r="G481" s="118"/>
      <c r="H481" s="120"/>
      <c r="I481" s="25"/>
      <c r="J481" s="118"/>
    </row>
    <row r="482" ht="18.75" customHeight="1">
      <c r="A482" s="116"/>
      <c r="B482" s="117"/>
      <c r="C482" s="118"/>
      <c r="D482" s="118"/>
      <c r="E482" s="119"/>
      <c r="F482" s="120"/>
      <c r="G482" s="118"/>
      <c r="H482" s="120"/>
      <c r="I482" s="25"/>
      <c r="J482" s="118"/>
    </row>
    <row r="483" ht="18.75" customHeight="1">
      <c r="A483" s="116"/>
      <c r="B483" s="117"/>
      <c r="C483" s="118"/>
      <c r="D483" s="118"/>
      <c r="E483" s="119"/>
      <c r="F483" s="120"/>
      <c r="G483" s="118"/>
      <c r="H483" s="120"/>
      <c r="I483" s="25"/>
      <c r="J483" s="118"/>
    </row>
    <row r="484" ht="18.75" customHeight="1">
      <c r="A484" s="116"/>
      <c r="B484" s="117"/>
      <c r="C484" s="118"/>
      <c r="D484" s="118"/>
      <c r="E484" s="119"/>
      <c r="F484" s="120"/>
      <c r="G484" s="118"/>
      <c r="H484" s="120"/>
      <c r="I484" s="25"/>
      <c r="J484" s="118"/>
    </row>
    <row r="485" ht="18.75" customHeight="1">
      <c r="A485" s="116"/>
      <c r="B485" s="117"/>
      <c r="C485" s="118"/>
      <c r="D485" s="118"/>
      <c r="E485" s="119"/>
      <c r="F485" s="120"/>
      <c r="G485" s="118"/>
      <c r="H485" s="120"/>
      <c r="I485" s="25"/>
      <c r="J485" s="118"/>
    </row>
    <row r="486" ht="18.75" customHeight="1">
      <c r="A486" s="116"/>
      <c r="B486" s="117"/>
      <c r="C486" s="118"/>
      <c r="D486" s="118"/>
      <c r="E486" s="119"/>
      <c r="F486" s="120"/>
      <c r="G486" s="118"/>
      <c r="H486" s="120"/>
      <c r="I486" s="25"/>
      <c r="J486" s="118"/>
    </row>
    <row r="487" ht="18.75" customHeight="1">
      <c r="A487" s="116"/>
      <c r="B487" s="117"/>
      <c r="C487" s="118"/>
      <c r="D487" s="118"/>
      <c r="E487" s="119"/>
      <c r="F487" s="120"/>
      <c r="G487" s="118"/>
      <c r="H487" s="120"/>
      <c r="I487" s="25"/>
      <c r="J487" s="118"/>
    </row>
    <row r="488" ht="18.75" customHeight="1">
      <c r="A488" s="116"/>
      <c r="B488" s="117"/>
      <c r="C488" s="118"/>
      <c r="D488" s="118"/>
      <c r="E488" s="119"/>
      <c r="F488" s="120"/>
      <c r="G488" s="118"/>
      <c r="H488" s="120"/>
      <c r="I488" s="25"/>
      <c r="J488" s="118"/>
    </row>
    <row r="489" ht="18.75" customHeight="1">
      <c r="A489" s="116"/>
      <c r="B489" s="117"/>
      <c r="C489" s="118"/>
      <c r="D489" s="118"/>
      <c r="E489" s="119"/>
      <c r="F489" s="120"/>
      <c r="G489" s="118"/>
      <c r="H489" s="120"/>
      <c r="I489" s="25"/>
      <c r="J489" s="118"/>
    </row>
    <row r="490" ht="18.75" customHeight="1">
      <c r="A490" s="116"/>
      <c r="B490" s="117"/>
      <c r="C490" s="118"/>
      <c r="D490" s="118"/>
      <c r="E490" s="119"/>
      <c r="F490" s="120"/>
      <c r="G490" s="118"/>
      <c r="H490" s="120"/>
      <c r="I490" s="25"/>
      <c r="J490" s="118"/>
    </row>
    <row r="491" ht="18.75" customHeight="1">
      <c r="A491" s="116"/>
      <c r="B491" s="117"/>
      <c r="C491" s="118"/>
      <c r="D491" s="118"/>
      <c r="E491" s="119"/>
      <c r="F491" s="120"/>
      <c r="G491" s="118"/>
      <c r="H491" s="120"/>
      <c r="I491" s="25"/>
      <c r="J491" s="118"/>
    </row>
    <row r="492" ht="18.75" customHeight="1">
      <c r="A492" s="116"/>
      <c r="B492" s="117"/>
      <c r="C492" s="118"/>
      <c r="D492" s="118"/>
      <c r="E492" s="119"/>
      <c r="F492" s="120"/>
      <c r="G492" s="118"/>
      <c r="H492" s="120"/>
      <c r="I492" s="25"/>
      <c r="J492" s="118"/>
    </row>
    <row r="493" ht="18.75" customHeight="1">
      <c r="A493" s="116"/>
      <c r="B493" s="117"/>
      <c r="C493" s="118"/>
      <c r="D493" s="118"/>
      <c r="E493" s="119"/>
      <c r="F493" s="120"/>
      <c r="G493" s="118"/>
      <c r="H493" s="120"/>
      <c r="I493" s="25"/>
      <c r="J493" s="118"/>
    </row>
    <row r="494" ht="18.75" customHeight="1">
      <c r="A494" s="116"/>
      <c r="B494" s="117"/>
      <c r="C494" s="118"/>
      <c r="D494" s="118"/>
      <c r="E494" s="119"/>
      <c r="F494" s="120"/>
      <c r="G494" s="118"/>
      <c r="H494" s="120"/>
      <c r="I494" s="25"/>
      <c r="J494" s="118"/>
    </row>
    <row r="495" ht="18.75" customHeight="1">
      <c r="A495" s="116"/>
      <c r="B495" s="117"/>
      <c r="C495" s="118"/>
      <c r="D495" s="118"/>
      <c r="E495" s="119"/>
      <c r="F495" s="120"/>
      <c r="G495" s="118"/>
      <c r="H495" s="120"/>
      <c r="I495" s="25"/>
      <c r="J495" s="118"/>
    </row>
    <row r="496" ht="18.75" customHeight="1">
      <c r="A496" s="116"/>
      <c r="B496" s="117"/>
      <c r="C496" s="118"/>
      <c r="D496" s="118"/>
      <c r="E496" s="119"/>
      <c r="F496" s="120"/>
      <c r="G496" s="118"/>
      <c r="H496" s="120"/>
      <c r="I496" s="25"/>
      <c r="J496" s="118"/>
    </row>
    <row r="497" ht="18.75" customHeight="1">
      <c r="A497" s="116"/>
      <c r="B497" s="117"/>
      <c r="C497" s="118"/>
      <c r="D497" s="118"/>
      <c r="E497" s="119"/>
      <c r="F497" s="120"/>
      <c r="G497" s="118"/>
      <c r="H497" s="120"/>
      <c r="I497" s="25"/>
      <c r="J497" s="118"/>
    </row>
    <row r="498" ht="18.75" customHeight="1">
      <c r="A498" s="116"/>
      <c r="B498" s="117"/>
      <c r="C498" s="118"/>
      <c r="D498" s="118"/>
      <c r="E498" s="119"/>
      <c r="F498" s="120"/>
      <c r="G498" s="118"/>
      <c r="H498" s="120"/>
      <c r="I498" s="25"/>
      <c r="J498" s="118"/>
    </row>
    <row r="499" ht="18.75" customHeight="1">
      <c r="A499" s="116"/>
      <c r="B499" s="117"/>
      <c r="C499" s="118"/>
      <c r="D499" s="118"/>
      <c r="E499" s="119"/>
      <c r="F499" s="120"/>
      <c r="G499" s="118"/>
      <c r="H499" s="120"/>
      <c r="I499" s="25"/>
      <c r="J499" s="118"/>
    </row>
    <row r="500" ht="18.75" customHeight="1">
      <c r="A500" s="116"/>
      <c r="B500" s="117"/>
      <c r="C500" s="118"/>
      <c r="D500" s="118"/>
      <c r="E500" s="119"/>
      <c r="F500" s="120"/>
      <c r="G500" s="118"/>
      <c r="H500" s="120"/>
      <c r="I500" s="25"/>
      <c r="J500" s="118"/>
    </row>
    <row r="501" ht="18.75" customHeight="1">
      <c r="A501" s="116"/>
      <c r="B501" s="117"/>
      <c r="C501" s="118"/>
      <c r="D501" s="118"/>
      <c r="E501" s="119"/>
      <c r="F501" s="120"/>
      <c r="G501" s="118"/>
      <c r="H501" s="120"/>
      <c r="I501" s="25"/>
      <c r="J501" s="118"/>
    </row>
    <row r="502" ht="18.75" customHeight="1">
      <c r="A502" s="116"/>
      <c r="B502" s="117"/>
      <c r="C502" s="118"/>
      <c r="D502" s="118"/>
      <c r="E502" s="119"/>
      <c r="F502" s="120"/>
      <c r="G502" s="118"/>
      <c r="H502" s="120"/>
      <c r="I502" s="25"/>
      <c r="J502" s="118"/>
    </row>
    <row r="503" ht="18.75" customHeight="1">
      <c r="A503" s="116"/>
      <c r="B503" s="117"/>
      <c r="C503" s="118"/>
      <c r="D503" s="118"/>
      <c r="E503" s="119"/>
      <c r="F503" s="120"/>
      <c r="G503" s="118"/>
      <c r="H503" s="120"/>
      <c r="I503" s="25"/>
      <c r="J503" s="118"/>
    </row>
    <row r="504" ht="18.75" customHeight="1">
      <c r="A504" s="116"/>
      <c r="B504" s="117"/>
      <c r="C504" s="118"/>
      <c r="D504" s="118"/>
      <c r="E504" s="119"/>
      <c r="F504" s="120"/>
      <c r="G504" s="118"/>
      <c r="H504" s="120"/>
      <c r="I504" s="25"/>
      <c r="J504" s="118"/>
    </row>
    <row r="505" ht="18.75" customHeight="1">
      <c r="A505" s="116"/>
      <c r="B505" s="117"/>
      <c r="C505" s="118"/>
      <c r="D505" s="118"/>
      <c r="E505" s="119"/>
      <c r="F505" s="120"/>
      <c r="G505" s="118"/>
      <c r="H505" s="120"/>
      <c r="I505" s="25"/>
      <c r="J505" s="118"/>
    </row>
    <row r="506" ht="18.75" customHeight="1">
      <c r="A506" s="116"/>
      <c r="B506" s="117"/>
      <c r="C506" s="118"/>
      <c r="D506" s="118"/>
      <c r="E506" s="119"/>
      <c r="F506" s="120"/>
      <c r="G506" s="118"/>
      <c r="H506" s="120"/>
      <c r="I506" s="25"/>
      <c r="J506" s="118"/>
    </row>
    <row r="507" ht="18.75" customHeight="1">
      <c r="A507" s="116"/>
      <c r="B507" s="117"/>
      <c r="C507" s="118"/>
      <c r="D507" s="118"/>
      <c r="E507" s="119"/>
      <c r="F507" s="120"/>
      <c r="G507" s="118"/>
      <c r="H507" s="120"/>
      <c r="I507" s="25"/>
      <c r="J507" s="118"/>
    </row>
    <row r="508" ht="18.75" customHeight="1">
      <c r="A508" s="116"/>
      <c r="B508" s="117"/>
      <c r="C508" s="118"/>
      <c r="D508" s="118"/>
      <c r="E508" s="119"/>
      <c r="F508" s="120"/>
      <c r="G508" s="118"/>
      <c r="H508" s="120"/>
      <c r="I508" s="25"/>
      <c r="J508" s="118"/>
    </row>
    <row r="509" ht="18.75" customHeight="1">
      <c r="A509" s="116"/>
      <c r="B509" s="117"/>
      <c r="C509" s="118"/>
      <c r="D509" s="118"/>
      <c r="E509" s="119"/>
      <c r="F509" s="120"/>
      <c r="G509" s="118"/>
      <c r="H509" s="120"/>
      <c r="I509" s="25"/>
      <c r="J509" s="118"/>
    </row>
    <row r="510" ht="18.75" customHeight="1">
      <c r="A510" s="116"/>
      <c r="B510" s="117"/>
      <c r="C510" s="118"/>
      <c r="D510" s="118"/>
      <c r="E510" s="119"/>
      <c r="F510" s="120"/>
      <c r="G510" s="118"/>
      <c r="H510" s="120"/>
      <c r="I510" s="25"/>
      <c r="J510" s="118"/>
    </row>
    <row r="511" ht="18.75" customHeight="1">
      <c r="A511" s="116"/>
      <c r="B511" s="117"/>
      <c r="C511" s="118"/>
      <c r="D511" s="118"/>
      <c r="E511" s="119"/>
      <c r="F511" s="120"/>
      <c r="G511" s="118"/>
      <c r="H511" s="120"/>
      <c r="I511" s="25"/>
      <c r="J511" s="118"/>
    </row>
    <row r="512" ht="18.75" customHeight="1">
      <c r="A512" s="116"/>
      <c r="B512" s="117"/>
      <c r="C512" s="118"/>
      <c r="D512" s="118"/>
      <c r="E512" s="119"/>
      <c r="F512" s="120"/>
      <c r="G512" s="118"/>
      <c r="H512" s="120"/>
      <c r="I512" s="25"/>
      <c r="J512" s="118"/>
    </row>
    <row r="513" ht="18.75" customHeight="1">
      <c r="A513" s="116"/>
      <c r="B513" s="117"/>
      <c r="C513" s="118"/>
      <c r="D513" s="118"/>
      <c r="E513" s="119"/>
      <c r="F513" s="120"/>
      <c r="G513" s="118"/>
      <c r="H513" s="120"/>
      <c r="I513" s="25"/>
      <c r="J513" s="118"/>
    </row>
    <row r="514" ht="18.75" customHeight="1">
      <c r="A514" s="116"/>
      <c r="B514" s="117"/>
      <c r="C514" s="118"/>
      <c r="D514" s="118"/>
      <c r="E514" s="119"/>
      <c r="F514" s="120"/>
      <c r="G514" s="118"/>
      <c r="H514" s="120"/>
      <c r="I514" s="25"/>
      <c r="J514" s="118"/>
    </row>
    <row r="515" ht="18.75" customHeight="1">
      <c r="A515" s="116"/>
      <c r="B515" s="117"/>
      <c r="C515" s="118"/>
      <c r="D515" s="118"/>
      <c r="E515" s="119"/>
      <c r="F515" s="120"/>
      <c r="G515" s="118"/>
      <c r="H515" s="120"/>
      <c r="I515" s="25"/>
      <c r="J515" s="118"/>
    </row>
    <row r="516" ht="18.75" customHeight="1">
      <c r="A516" s="116"/>
      <c r="B516" s="117"/>
      <c r="C516" s="118"/>
      <c r="D516" s="118"/>
      <c r="E516" s="119"/>
      <c r="F516" s="120"/>
      <c r="G516" s="118"/>
      <c r="H516" s="120"/>
      <c r="I516" s="25"/>
      <c r="J516" s="118"/>
    </row>
    <row r="517" ht="18.75" customHeight="1">
      <c r="A517" s="116"/>
      <c r="B517" s="117"/>
      <c r="C517" s="118"/>
      <c r="D517" s="118"/>
      <c r="E517" s="119"/>
      <c r="F517" s="120"/>
      <c r="G517" s="118"/>
      <c r="H517" s="120"/>
      <c r="I517" s="25"/>
      <c r="J517" s="118"/>
    </row>
    <row r="518" ht="18.75" customHeight="1">
      <c r="A518" s="116"/>
      <c r="B518" s="117"/>
      <c r="C518" s="118"/>
      <c r="D518" s="118"/>
      <c r="E518" s="119"/>
      <c r="F518" s="120"/>
      <c r="G518" s="118"/>
      <c r="H518" s="120"/>
      <c r="I518" s="25"/>
      <c r="J518" s="118"/>
    </row>
    <row r="519" ht="18.75" customHeight="1">
      <c r="A519" s="116"/>
      <c r="B519" s="117"/>
      <c r="C519" s="118"/>
      <c r="D519" s="118"/>
      <c r="E519" s="119"/>
      <c r="F519" s="120"/>
      <c r="G519" s="118"/>
      <c r="H519" s="120"/>
      <c r="I519" s="25"/>
      <c r="J519" s="118"/>
    </row>
    <row r="520" ht="18.75" customHeight="1">
      <c r="A520" s="116"/>
      <c r="B520" s="117"/>
      <c r="C520" s="118"/>
      <c r="D520" s="118"/>
      <c r="E520" s="119"/>
      <c r="F520" s="120"/>
      <c r="G520" s="118"/>
      <c r="H520" s="120"/>
      <c r="I520" s="25"/>
      <c r="J520" s="118"/>
    </row>
    <row r="521" ht="18.75" customHeight="1">
      <c r="A521" s="116"/>
      <c r="B521" s="117"/>
      <c r="C521" s="118"/>
      <c r="D521" s="118"/>
      <c r="E521" s="119"/>
      <c r="F521" s="120"/>
      <c r="G521" s="118"/>
      <c r="H521" s="120"/>
      <c r="I521" s="25"/>
      <c r="J521" s="118"/>
    </row>
    <row r="522" ht="18.75" customHeight="1">
      <c r="A522" s="116"/>
      <c r="B522" s="117"/>
      <c r="C522" s="118"/>
      <c r="D522" s="118"/>
      <c r="E522" s="119"/>
      <c r="F522" s="120"/>
      <c r="G522" s="118"/>
      <c r="H522" s="120"/>
      <c r="I522" s="25"/>
      <c r="J522" s="118"/>
    </row>
    <row r="523" ht="18.75" customHeight="1">
      <c r="A523" s="116"/>
      <c r="B523" s="117"/>
      <c r="C523" s="118"/>
      <c r="D523" s="118"/>
      <c r="E523" s="119"/>
      <c r="F523" s="120"/>
      <c r="G523" s="118"/>
      <c r="H523" s="120"/>
      <c r="I523" s="25"/>
      <c r="J523" s="118"/>
    </row>
    <row r="524" ht="18.75" customHeight="1">
      <c r="A524" s="116"/>
      <c r="B524" s="117"/>
      <c r="C524" s="118"/>
      <c r="D524" s="118"/>
      <c r="E524" s="119"/>
      <c r="F524" s="120"/>
      <c r="G524" s="118"/>
      <c r="H524" s="120"/>
      <c r="I524" s="25"/>
      <c r="J524" s="118"/>
    </row>
    <row r="525" ht="18.75" customHeight="1">
      <c r="A525" s="116"/>
      <c r="B525" s="117"/>
      <c r="C525" s="118"/>
      <c r="D525" s="118"/>
      <c r="E525" s="119"/>
      <c r="F525" s="120"/>
      <c r="G525" s="118"/>
      <c r="H525" s="120"/>
      <c r="I525" s="25"/>
      <c r="J525" s="118"/>
    </row>
    <row r="526" ht="18.75" customHeight="1">
      <c r="A526" s="116"/>
      <c r="B526" s="117"/>
      <c r="C526" s="118"/>
      <c r="D526" s="118"/>
      <c r="E526" s="119"/>
      <c r="F526" s="120"/>
      <c r="G526" s="118"/>
      <c r="H526" s="120"/>
      <c r="I526" s="25"/>
      <c r="J526" s="118"/>
    </row>
    <row r="527" ht="18.75" customHeight="1">
      <c r="A527" s="116"/>
      <c r="B527" s="117"/>
      <c r="C527" s="118"/>
      <c r="D527" s="118"/>
      <c r="E527" s="119"/>
      <c r="F527" s="120"/>
      <c r="G527" s="118"/>
      <c r="H527" s="120"/>
      <c r="I527" s="25"/>
      <c r="J527" s="118"/>
    </row>
    <row r="528" ht="18.75" customHeight="1">
      <c r="A528" s="116"/>
      <c r="B528" s="117"/>
      <c r="C528" s="118"/>
      <c r="D528" s="118"/>
      <c r="E528" s="119"/>
      <c r="F528" s="120"/>
      <c r="G528" s="118"/>
      <c r="H528" s="120"/>
      <c r="I528" s="25"/>
      <c r="J528" s="118"/>
    </row>
    <row r="529" ht="18.75" customHeight="1">
      <c r="A529" s="116"/>
      <c r="B529" s="117"/>
      <c r="C529" s="118"/>
      <c r="D529" s="118"/>
      <c r="E529" s="119"/>
      <c r="F529" s="120"/>
      <c r="G529" s="118"/>
      <c r="H529" s="120"/>
      <c r="I529" s="25"/>
      <c r="J529" s="118"/>
    </row>
    <row r="530" ht="18.75" customHeight="1">
      <c r="A530" s="116"/>
      <c r="B530" s="117"/>
      <c r="C530" s="118"/>
      <c r="D530" s="118"/>
      <c r="E530" s="119"/>
      <c r="F530" s="120"/>
      <c r="G530" s="118"/>
      <c r="H530" s="120"/>
      <c r="I530" s="25"/>
      <c r="J530" s="118"/>
    </row>
    <row r="531" ht="18.75" customHeight="1">
      <c r="A531" s="116"/>
      <c r="B531" s="117"/>
      <c r="C531" s="118"/>
      <c r="D531" s="118"/>
      <c r="E531" s="119"/>
      <c r="F531" s="120"/>
      <c r="G531" s="118"/>
      <c r="H531" s="120"/>
      <c r="I531" s="25"/>
      <c r="J531" s="118"/>
    </row>
    <row r="532" ht="18.75" customHeight="1">
      <c r="A532" s="116"/>
      <c r="B532" s="117"/>
      <c r="C532" s="118"/>
      <c r="D532" s="118"/>
      <c r="E532" s="119"/>
      <c r="F532" s="120"/>
      <c r="G532" s="118"/>
      <c r="H532" s="120"/>
      <c r="I532" s="25"/>
      <c r="J532" s="118"/>
    </row>
    <row r="533" ht="18.75" customHeight="1">
      <c r="A533" s="116"/>
      <c r="B533" s="117"/>
      <c r="C533" s="118"/>
      <c r="D533" s="118"/>
      <c r="E533" s="119"/>
      <c r="F533" s="120"/>
      <c r="G533" s="118"/>
      <c r="H533" s="120"/>
      <c r="I533" s="25"/>
      <c r="J533" s="118"/>
    </row>
    <row r="534" ht="18.75" customHeight="1">
      <c r="A534" s="116"/>
      <c r="B534" s="117"/>
      <c r="C534" s="118"/>
      <c r="D534" s="118"/>
      <c r="E534" s="119"/>
      <c r="F534" s="120"/>
      <c r="G534" s="118"/>
      <c r="H534" s="120"/>
      <c r="I534" s="25"/>
      <c r="J534" s="118"/>
    </row>
    <row r="535" ht="18.75" customHeight="1">
      <c r="A535" s="116"/>
      <c r="B535" s="117"/>
      <c r="C535" s="118"/>
      <c r="D535" s="118"/>
      <c r="E535" s="119"/>
      <c r="F535" s="120"/>
      <c r="G535" s="118"/>
      <c r="H535" s="120"/>
      <c r="I535" s="25"/>
      <c r="J535" s="118"/>
    </row>
    <row r="536" ht="18.75" customHeight="1">
      <c r="A536" s="116"/>
      <c r="B536" s="117"/>
      <c r="C536" s="118"/>
      <c r="D536" s="118"/>
      <c r="E536" s="119"/>
      <c r="F536" s="120"/>
      <c r="G536" s="118"/>
      <c r="H536" s="120"/>
      <c r="I536" s="25"/>
      <c r="J536" s="118"/>
    </row>
    <row r="537" ht="18.75" customHeight="1">
      <c r="A537" s="116"/>
      <c r="B537" s="117"/>
      <c r="C537" s="118"/>
      <c r="D537" s="118"/>
      <c r="E537" s="119"/>
      <c r="F537" s="120"/>
      <c r="G537" s="118"/>
      <c r="H537" s="120"/>
      <c r="I537" s="25"/>
      <c r="J537" s="118"/>
    </row>
    <row r="538" ht="18.75" customHeight="1">
      <c r="A538" s="116"/>
      <c r="B538" s="117"/>
      <c r="C538" s="118"/>
      <c r="D538" s="118"/>
      <c r="E538" s="119"/>
      <c r="F538" s="120"/>
      <c r="G538" s="118"/>
      <c r="H538" s="120"/>
      <c r="I538" s="25"/>
      <c r="J538" s="118"/>
    </row>
    <row r="539" ht="18.75" customHeight="1">
      <c r="A539" s="116"/>
      <c r="B539" s="117"/>
      <c r="C539" s="118"/>
      <c r="D539" s="118"/>
      <c r="E539" s="119"/>
      <c r="F539" s="120"/>
      <c r="G539" s="118"/>
      <c r="H539" s="120"/>
      <c r="I539" s="25"/>
      <c r="J539" s="118"/>
    </row>
    <row r="540" ht="18.75" customHeight="1">
      <c r="A540" s="116"/>
      <c r="B540" s="117"/>
      <c r="C540" s="118"/>
      <c r="D540" s="118"/>
      <c r="E540" s="119"/>
      <c r="F540" s="120"/>
      <c r="G540" s="118"/>
      <c r="H540" s="120"/>
      <c r="I540" s="25"/>
      <c r="J540" s="118"/>
    </row>
    <row r="541" ht="18.75" customHeight="1">
      <c r="A541" s="116"/>
      <c r="B541" s="117"/>
      <c r="C541" s="118"/>
      <c r="D541" s="118"/>
      <c r="E541" s="119"/>
      <c r="F541" s="120"/>
      <c r="G541" s="118"/>
      <c r="H541" s="120"/>
      <c r="I541" s="25"/>
      <c r="J541" s="118"/>
    </row>
    <row r="542" ht="18.75" customHeight="1">
      <c r="A542" s="116"/>
      <c r="B542" s="117"/>
      <c r="C542" s="118"/>
      <c r="D542" s="118"/>
      <c r="E542" s="119"/>
      <c r="F542" s="120"/>
      <c r="G542" s="118"/>
      <c r="H542" s="120"/>
      <c r="I542" s="25"/>
      <c r="J542" s="118"/>
    </row>
    <row r="543" ht="18.75" customHeight="1">
      <c r="A543" s="116"/>
      <c r="B543" s="117"/>
      <c r="C543" s="118"/>
      <c r="D543" s="118"/>
      <c r="E543" s="119"/>
      <c r="F543" s="120"/>
      <c r="G543" s="118"/>
      <c r="H543" s="120"/>
      <c r="I543" s="25"/>
      <c r="J543" s="118"/>
    </row>
    <row r="544" ht="18.75" customHeight="1">
      <c r="A544" s="116"/>
      <c r="B544" s="117"/>
      <c r="C544" s="118"/>
      <c r="D544" s="118"/>
      <c r="E544" s="119"/>
      <c r="F544" s="120"/>
      <c r="G544" s="118"/>
      <c r="H544" s="120"/>
      <c r="I544" s="25"/>
      <c r="J544" s="118"/>
    </row>
    <row r="545" ht="18.75" customHeight="1">
      <c r="A545" s="116"/>
      <c r="B545" s="117"/>
      <c r="C545" s="118"/>
      <c r="D545" s="118"/>
      <c r="E545" s="119"/>
      <c r="F545" s="120"/>
      <c r="G545" s="118"/>
      <c r="H545" s="120"/>
      <c r="I545" s="25"/>
      <c r="J545" s="118"/>
    </row>
    <row r="546" ht="18.75" customHeight="1">
      <c r="A546" s="116"/>
      <c r="B546" s="117"/>
      <c r="C546" s="118"/>
      <c r="D546" s="118"/>
      <c r="E546" s="119"/>
      <c r="F546" s="120"/>
      <c r="G546" s="118"/>
      <c r="H546" s="120"/>
      <c r="I546" s="25"/>
      <c r="J546" s="118"/>
    </row>
    <row r="547" ht="18.75" customHeight="1">
      <c r="A547" s="116"/>
      <c r="B547" s="117"/>
      <c r="C547" s="118"/>
      <c r="D547" s="118"/>
      <c r="E547" s="119"/>
      <c r="F547" s="120"/>
      <c r="G547" s="118"/>
      <c r="H547" s="120"/>
      <c r="I547" s="25"/>
      <c r="J547" s="118"/>
    </row>
    <row r="548" ht="18.75" customHeight="1">
      <c r="A548" s="116"/>
      <c r="B548" s="117"/>
      <c r="C548" s="118"/>
      <c r="D548" s="118"/>
      <c r="E548" s="119"/>
      <c r="F548" s="120"/>
      <c r="G548" s="118"/>
      <c r="H548" s="120"/>
      <c r="I548" s="25"/>
      <c r="J548" s="118"/>
    </row>
    <row r="549" ht="18.75" customHeight="1">
      <c r="A549" s="116"/>
      <c r="B549" s="117"/>
      <c r="C549" s="118"/>
      <c r="D549" s="118"/>
      <c r="E549" s="119"/>
      <c r="F549" s="120"/>
      <c r="G549" s="118"/>
      <c r="H549" s="120"/>
      <c r="I549" s="25"/>
      <c r="J549" s="118"/>
    </row>
    <row r="550" ht="18.75" customHeight="1">
      <c r="A550" s="116"/>
      <c r="B550" s="117"/>
      <c r="C550" s="118"/>
      <c r="D550" s="118"/>
      <c r="E550" s="119"/>
      <c r="F550" s="120"/>
      <c r="G550" s="118"/>
      <c r="H550" s="120"/>
      <c r="I550" s="25"/>
      <c r="J550" s="118"/>
    </row>
    <row r="551" ht="18.75" customHeight="1">
      <c r="A551" s="116"/>
      <c r="B551" s="117"/>
      <c r="C551" s="118"/>
      <c r="D551" s="118"/>
      <c r="E551" s="119"/>
      <c r="F551" s="120"/>
      <c r="G551" s="118"/>
      <c r="H551" s="120"/>
      <c r="I551" s="25"/>
      <c r="J551" s="118"/>
    </row>
    <row r="552" ht="18.75" customHeight="1">
      <c r="A552" s="116"/>
      <c r="B552" s="117"/>
      <c r="C552" s="118"/>
      <c r="D552" s="118"/>
      <c r="E552" s="119"/>
      <c r="F552" s="120"/>
      <c r="G552" s="118"/>
      <c r="H552" s="120"/>
      <c r="I552" s="25"/>
      <c r="J552" s="118"/>
    </row>
    <row r="553" ht="18.75" customHeight="1">
      <c r="A553" s="116"/>
      <c r="B553" s="117"/>
      <c r="C553" s="118"/>
      <c r="D553" s="118"/>
      <c r="E553" s="119"/>
      <c r="F553" s="120"/>
      <c r="G553" s="118"/>
      <c r="H553" s="120"/>
      <c r="I553" s="25"/>
      <c r="J553" s="118"/>
    </row>
    <row r="554" ht="18.75" customHeight="1">
      <c r="A554" s="116"/>
      <c r="B554" s="117"/>
      <c r="C554" s="118"/>
      <c r="D554" s="118"/>
      <c r="E554" s="119"/>
      <c r="F554" s="120"/>
      <c r="G554" s="118"/>
      <c r="H554" s="120"/>
      <c r="I554" s="25"/>
      <c r="J554" s="118"/>
    </row>
    <row r="555" ht="18.75" customHeight="1">
      <c r="A555" s="116"/>
      <c r="B555" s="117"/>
      <c r="C555" s="118"/>
      <c r="D555" s="118"/>
      <c r="E555" s="119"/>
      <c r="F555" s="120"/>
      <c r="G555" s="118"/>
      <c r="H555" s="120"/>
      <c r="I555" s="25"/>
      <c r="J555" s="118"/>
    </row>
    <row r="556" ht="18.75" customHeight="1">
      <c r="A556" s="116"/>
      <c r="B556" s="117"/>
      <c r="C556" s="118"/>
      <c r="D556" s="118"/>
      <c r="E556" s="119"/>
      <c r="F556" s="120"/>
      <c r="G556" s="118"/>
      <c r="H556" s="120"/>
      <c r="I556" s="25"/>
      <c r="J556" s="118"/>
    </row>
    <row r="557" ht="18.75" customHeight="1">
      <c r="A557" s="116"/>
      <c r="B557" s="117"/>
      <c r="C557" s="118"/>
      <c r="D557" s="118"/>
      <c r="E557" s="119"/>
      <c r="F557" s="120"/>
      <c r="G557" s="118"/>
      <c r="H557" s="120"/>
      <c r="I557" s="25"/>
      <c r="J557" s="118"/>
    </row>
    <row r="558" ht="18.75" customHeight="1">
      <c r="A558" s="116"/>
      <c r="B558" s="117"/>
      <c r="C558" s="118"/>
      <c r="D558" s="118"/>
      <c r="E558" s="119"/>
      <c r="F558" s="120"/>
      <c r="G558" s="118"/>
      <c r="H558" s="120"/>
      <c r="I558" s="25"/>
      <c r="J558" s="118"/>
    </row>
    <row r="559" ht="18.75" customHeight="1">
      <c r="A559" s="116"/>
      <c r="B559" s="117"/>
      <c r="C559" s="118"/>
      <c r="D559" s="118"/>
      <c r="E559" s="119"/>
      <c r="F559" s="120"/>
      <c r="G559" s="118"/>
      <c r="H559" s="120"/>
      <c r="I559" s="25"/>
      <c r="J559" s="118"/>
    </row>
    <row r="560" ht="18.75" customHeight="1">
      <c r="A560" s="116"/>
      <c r="B560" s="117"/>
      <c r="C560" s="118"/>
      <c r="D560" s="118"/>
      <c r="E560" s="119"/>
      <c r="F560" s="120"/>
      <c r="G560" s="118"/>
      <c r="H560" s="120"/>
      <c r="I560" s="25"/>
      <c r="J560" s="118"/>
    </row>
    <row r="561" ht="18.75" customHeight="1">
      <c r="A561" s="116"/>
      <c r="B561" s="117"/>
      <c r="C561" s="118"/>
      <c r="D561" s="118"/>
      <c r="E561" s="119"/>
      <c r="F561" s="120"/>
      <c r="G561" s="118"/>
      <c r="H561" s="120"/>
      <c r="I561" s="25"/>
      <c r="J561" s="118"/>
    </row>
    <row r="562" ht="18.75" customHeight="1">
      <c r="A562" s="116"/>
      <c r="B562" s="117"/>
      <c r="C562" s="118"/>
      <c r="D562" s="118"/>
      <c r="E562" s="119"/>
      <c r="F562" s="120"/>
      <c r="G562" s="118"/>
      <c r="H562" s="120"/>
      <c r="I562" s="25"/>
      <c r="J562" s="118"/>
    </row>
    <row r="563" ht="18.75" customHeight="1">
      <c r="A563" s="116"/>
      <c r="B563" s="117"/>
      <c r="C563" s="118"/>
      <c r="D563" s="118"/>
      <c r="E563" s="119"/>
      <c r="F563" s="120"/>
      <c r="G563" s="118"/>
      <c r="H563" s="120"/>
      <c r="I563" s="25"/>
      <c r="J563" s="118"/>
    </row>
    <row r="564" ht="18.75" customHeight="1">
      <c r="A564" s="116"/>
      <c r="B564" s="117"/>
      <c r="C564" s="118"/>
      <c r="D564" s="118"/>
      <c r="E564" s="119"/>
      <c r="F564" s="120"/>
      <c r="G564" s="118"/>
      <c r="H564" s="120"/>
      <c r="I564" s="25"/>
      <c r="J564" s="118"/>
    </row>
    <row r="565" ht="18.75" customHeight="1">
      <c r="A565" s="116"/>
      <c r="B565" s="117"/>
      <c r="C565" s="118"/>
      <c r="D565" s="118"/>
      <c r="E565" s="119"/>
      <c r="F565" s="120"/>
      <c r="G565" s="118"/>
      <c r="H565" s="120"/>
      <c r="I565" s="25"/>
      <c r="J565" s="118"/>
    </row>
    <row r="566" ht="18.75" customHeight="1">
      <c r="A566" s="116"/>
      <c r="B566" s="117"/>
      <c r="C566" s="118"/>
      <c r="D566" s="118"/>
      <c r="E566" s="119"/>
      <c r="F566" s="120"/>
      <c r="G566" s="118"/>
      <c r="H566" s="120"/>
      <c r="I566" s="25"/>
      <c r="J566" s="118"/>
    </row>
    <row r="567" ht="18.75" customHeight="1">
      <c r="A567" s="116"/>
      <c r="B567" s="117"/>
      <c r="C567" s="118"/>
      <c r="D567" s="118"/>
      <c r="E567" s="119"/>
      <c r="F567" s="120"/>
      <c r="G567" s="118"/>
      <c r="H567" s="120"/>
      <c r="I567" s="25"/>
      <c r="J567" s="118"/>
    </row>
    <row r="568" ht="18.75" customHeight="1">
      <c r="A568" s="116"/>
      <c r="B568" s="117"/>
      <c r="C568" s="118"/>
      <c r="D568" s="118"/>
      <c r="E568" s="119"/>
      <c r="F568" s="120"/>
      <c r="G568" s="118"/>
      <c r="H568" s="120"/>
      <c r="I568" s="25"/>
      <c r="J568" s="118"/>
    </row>
    <row r="569" ht="18.75" customHeight="1">
      <c r="A569" s="116"/>
      <c r="B569" s="117"/>
      <c r="C569" s="118"/>
      <c r="D569" s="118"/>
      <c r="E569" s="119"/>
      <c r="F569" s="120"/>
      <c r="G569" s="118"/>
      <c r="H569" s="120"/>
      <c r="I569" s="25"/>
      <c r="J569" s="118"/>
    </row>
    <row r="570" ht="18.75" customHeight="1">
      <c r="A570" s="116"/>
      <c r="B570" s="117"/>
      <c r="C570" s="118"/>
      <c r="D570" s="118"/>
      <c r="E570" s="119"/>
      <c r="F570" s="120"/>
      <c r="G570" s="118"/>
      <c r="H570" s="120"/>
      <c r="I570" s="25"/>
      <c r="J570" s="118"/>
    </row>
    <row r="571" ht="18.75" customHeight="1">
      <c r="A571" s="116"/>
      <c r="B571" s="117"/>
      <c r="C571" s="118"/>
      <c r="D571" s="118"/>
      <c r="E571" s="119"/>
      <c r="F571" s="120"/>
      <c r="G571" s="118"/>
      <c r="H571" s="120"/>
      <c r="I571" s="25"/>
      <c r="J571" s="118"/>
    </row>
    <row r="572" ht="18.75" customHeight="1">
      <c r="A572" s="116"/>
      <c r="B572" s="117"/>
      <c r="C572" s="118"/>
      <c r="D572" s="118"/>
      <c r="E572" s="119"/>
      <c r="F572" s="120"/>
      <c r="G572" s="118"/>
      <c r="H572" s="120"/>
      <c r="I572" s="25"/>
      <c r="J572" s="118"/>
    </row>
    <row r="573" ht="18.75" customHeight="1">
      <c r="A573" s="116"/>
      <c r="B573" s="117"/>
      <c r="C573" s="118"/>
      <c r="D573" s="118"/>
      <c r="E573" s="119"/>
      <c r="F573" s="120"/>
      <c r="G573" s="118"/>
      <c r="H573" s="120"/>
      <c r="I573" s="25"/>
      <c r="J573" s="118"/>
    </row>
    <row r="574" ht="18.75" customHeight="1">
      <c r="A574" s="116"/>
      <c r="B574" s="117"/>
      <c r="C574" s="118"/>
      <c r="D574" s="118"/>
      <c r="E574" s="119"/>
      <c r="F574" s="120"/>
      <c r="G574" s="118"/>
      <c r="H574" s="120"/>
      <c r="I574" s="25"/>
      <c r="J574" s="118"/>
    </row>
    <row r="575" ht="18.75" customHeight="1">
      <c r="A575" s="116"/>
      <c r="B575" s="117"/>
      <c r="C575" s="118"/>
      <c r="D575" s="118"/>
      <c r="E575" s="119"/>
      <c r="F575" s="120"/>
      <c r="G575" s="118"/>
      <c r="H575" s="120"/>
      <c r="I575" s="25"/>
      <c r="J575" s="118"/>
    </row>
    <row r="576" ht="18.75" customHeight="1">
      <c r="A576" s="116"/>
      <c r="B576" s="117"/>
      <c r="C576" s="118"/>
      <c r="D576" s="118"/>
      <c r="E576" s="119"/>
      <c r="F576" s="120"/>
      <c r="G576" s="118"/>
      <c r="H576" s="120"/>
      <c r="I576" s="25"/>
      <c r="J576" s="118"/>
    </row>
    <row r="577" ht="18.75" customHeight="1">
      <c r="A577" s="116"/>
      <c r="B577" s="117"/>
      <c r="C577" s="118"/>
      <c r="D577" s="118"/>
      <c r="E577" s="119"/>
      <c r="F577" s="120"/>
      <c r="G577" s="118"/>
      <c r="H577" s="120"/>
      <c r="I577" s="25"/>
      <c r="J577" s="118"/>
    </row>
    <row r="578" ht="18.75" customHeight="1">
      <c r="A578" s="116"/>
      <c r="B578" s="117"/>
      <c r="C578" s="118"/>
      <c r="D578" s="118"/>
      <c r="E578" s="119"/>
      <c r="F578" s="120"/>
      <c r="G578" s="118"/>
      <c r="H578" s="120"/>
      <c r="I578" s="25"/>
      <c r="J578" s="118"/>
    </row>
    <row r="579" ht="18.75" customHeight="1">
      <c r="A579" s="116"/>
      <c r="B579" s="117"/>
      <c r="C579" s="118"/>
      <c r="D579" s="118"/>
      <c r="E579" s="119"/>
      <c r="F579" s="120"/>
      <c r="G579" s="118"/>
      <c r="H579" s="120"/>
      <c r="I579" s="25"/>
      <c r="J579" s="118"/>
    </row>
    <row r="580" ht="18.75" customHeight="1">
      <c r="A580" s="116"/>
      <c r="B580" s="117"/>
      <c r="C580" s="118"/>
      <c r="D580" s="118"/>
      <c r="E580" s="119"/>
      <c r="F580" s="120"/>
      <c r="G580" s="118"/>
      <c r="H580" s="120"/>
      <c r="I580" s="25"/>
      <c r="J580" s="118"/>
    </row>
    <row r="581" ht="18.75" customHeight="1">
      <c r="A581" s="116"/>
      <c r="B581" s="117"/>
      <c r="C581" s="118"/>
      <c r="D581" s="118"/>
      <c r="E581" s="119"/>
      <c r="F581" s="120"/>
      <c r="G581" s="118"/>
      <c r="H581" s="120"/>
      <c r="I581" s="25"/>
      <c r="J581" s="118"/>
    </row>
    <row r="582" ht="18.75" customHeight="1">
      <c r="A582" s="116"/>
      <c r="B582" s="117"/>
      <c r="C582" s="118"/>
      <c r="D582" s="118"/>
      <c r="E582" s="119"/>
      <c r="F582" s="120"/>
      <c r="G582" s="118"/>
      <c r="H582" s="120"/>
      <c r="I582" s="25"/>
      <c r="J582" s="118"/>
    </row>
    <row r="583" ht="18.75" customHeight="1">
      <c r="A583" s="116"/>
      <c r="B583" s="117"/>
      <c r="C583" s="118"/>
      <c r="D583" s="118"/>
      <c r="E583" s="119"/>
      <c r="F583" s="120"/>
      <c r="G583" s="118"/>
      <c r="H583" s="120"/>
      <c r="I583" s="25"/>
      <c r="J583" s="118"/>
    </row>
    <row r="584" ht="18.75" customHeight="1">
      <c r="A584" s="116"/>
      <c r="B584" s="117"/>
      <c r="C584" s="118"/>
      <c r="D584" s="118"/>
      <c r="E584" s="119"/>
      <c r="F584" s="120"/>
      <c r="G584" s="118"/>
      <c r="H584" s="120"/>
      <c r="I584" s="25"/>
      <c r="J584" s="118"/>
    </row>
    <row r="585" ht="18.75" customHeight="1">
      <c r="A585" s="116"/>
      <c r="B585" s="117"/>
      <c r="C585" s="118"/>
      <c r="D585" s="118"/>
      <c r="E585" s="119"/>
      <c r="F585" s="120"/>
      <c r="G585" s="118"/>
      <c r="H585" s="120"/>
      <c r="I585" s="25"/>
      <c r="J585" s="118"/>
    </row>
    <row r="586" ht="18.75" customHeight="1">
      <c r="A586" s="116"/>
      <c r="B586" s="117"/>
      <c r="C586" s="118"/>
      <c r="D586" s="118"/>
      <c r="E586" s="119"/>
      <c r="F586" s="120"/>
      <c r="G586" s="118"/>
      <c r="H586" s="120"/>
      <c r="I586" s="25"/>
      <c r="J586" s="118"/>
    </row>
    <row r="587" ht="18.75" customHeight="1">
      <c r="A587" s="116"/>
      <c r="B587" s="117"/>
      <c r="C587" s="118"/>
      <c r="D587" s="118"/>
      <c r="E587" s="119"/>
      <c r="F587" s="120"/>
      <c r="G587" s="118"/>
      <c r="H587" s="120"/>
      <c r="I587" s="25"/>
      <c r="J587" s="118"/>
    </row>
    <row r="588" ht="18.75" customHeight="1">
      <c r="A588" s="116"/>
      <c r="B588" s="117"/>
      <c r="C588" s="118"/>
      <c r="D588" s="118"/>
      <c r="E588" s="119"/>
      <c r="F588" s="120"/>
      <c r="G588" s="118"/>
      <c r="H588" s="120"/>
      <c r="I588" s="25"/>
      <c r="J588" s="118"/>
    </row>
    <row r="589" ht="18.75" customHeight="1">
      <c r="A589" s="116"/>
      <c r="B589" s="117"/>
      <c r="C589" s="118"/>
      <c r="D589" s="118"/>
      <c r="E589" s="119"/>
      <c r="F589" s="120"/>
      <c r="G589" s="118"/>
      <c r="H589" s="120"/>
      <c r="I589" s="25"/>
      <c r="J589" s="118"/>
    </row>
    <row r="590" ht="18.75" customHeight="1">
      <c r="A590" s="116"/>
      <c r="B590" s="117"/>
      <c r="C590" s="118"/>
      <c r="D590" s="118"/>
      <c r="E590" s="119"/>
      <c r="F590" s="120"/>
      <c r="G590" s="118"/>
      <c r="H590" s="120"/>
      <c r="I590" s="25"/>
      <c r="J590" s="118"/>
    </row>
    <row r="591" ht="18.75" customHeight="1">
      <c r="A591" s="116"/>
      <c r="B591" s="117"/>
      <c r="C591" s="118"/>
      <c r="D591" s="118"/>
      <c r="E591" s="119"/>
      <c r="F591" s="120"/>
      <c r="G591" s="118"/>
      <c r="H591" s="120"/>
      <c r="I591" s="25"/>
      <c r="J591" s="118"/>
    </row>
    <row r="592" ht="18.75" customHeight="1">
      <c r="A592" s="116"/>
      <c r="B592" s="117"/>
      <c r="C592" s="118"/>
      <c r="D592" s="118"/>
      <c r="E592" s="119"/>
      <c r="F592" s="120"/>
      <c r="G592" s="118"/>
      <c r="H592" s="120"/>
      <c r="I592" s="25"/>
      <c r="J592" s="118"/>
    </row>
    <row r="593" ht="18.75" customHeight="1">
      <c r="A593" s="116"/>
      <c r="B593" s="117"/>
      <c r="C593" s="118"/>
      <c r="D593" s="118"/>
      <c r="E593" s="119"/>
      <c r="F593" s="120"/>
      <c r="G593" s="118"/>
      <c r="H593" s="120"/>
      <c r="I593" s="25"/>
      <c r="J593" s="118"/>
    </row>
    <row r="594" ht="18.75" customHeight="1">
      <c r="A594" s="116"/>
      <c r="B594" s="117"/>
      <c r="C594" s="118"/>
      <c r="D594" s="118"/>
      <c r="E594" s="119"/>
      <c r="F594" s="120"/>
      <c r="G594" s="118"/>
      <c r="H594" s="120"/>
      <c r="I594" s="25"/>
      <c r="J594" s="118"/>
    </row>
    <row r="595" ht="18.75" customHeight="1">
      <c r="A595" s="116"/>
      <c r="B595" s="117"/>
      <c r="C595" s="118"/>
      <c r="D595" s="118"/>
      <c r="E595" s="119"/>
      <c r="F595" s="120"/>
      <c r="G595" s="118"/>
      <c r="H595" s="120"/>
      <c r="I595" s="25"/>
      <c r="J595" s="118"/>
    </row>
    <row r="596" ht="18.75" customHeight="1">
      <c r="A596" s="116"/>
      <c r="B596" s="117"/>
      <c r="C596" s="118"/>
      <c r="D596" s="118"/>
      <c r="E596" s="119"/>
      <c r="F596" s="120"/>
      <c r="G596" s="118"/>
      <c r="H596" s="120"/>
      <c r="I596" s="25"/>
      <c r="J596" s="118"/>
    </row>
    <row r="597" ht="18.75" customHeight="1">
      <c r="A597" s="116"/>
      <c r="B597" s="117"/>
      <c r="C597" s="118"/>
      <c r="D597" s="118"/>
      <c r="E597" s="119"/>
      <c r="F597" s="120"/>
      <c r="G597" s="118"/>
      <c r="H597" s="120"/>
      <c r="I597" s="25"/>
      <c r="J597" s="118"/>
    </row>
    <row r="598" ht="18.75" customHeight="1">
      <c r="A598" s="116"/>
      <c r="B598" s="117"/>
      <c r="C598" s="118"/>
      <c r="D598" s="118"/>
      <c r="E598" s="119"/>
      <c r="F598" s="120"/>
      <c r="G598" s="118"/>
      <c r="H598" s="120"/>
      <c r="I598" s="25"/>
      <c r="J598" s="118"/>
    </row>
    <row r="599" ht="18.75" customHeight="1">
      <c r="A599" s="116"/>
      <c r="B599" s="117"/>
      <c r="C599" s="118"/>
      <c r="D599" s="118"/>
      <c r="E599" s="119"/>
      <c r="F599" s="120"/>
      <c r="G599" s="118"/>
      <c r="H599" s="120"/>
      <c r="I599" s="25"/>
      <c r="J599" s="118"/>
    </row>
    <row r="600" ht="18.75" customHeight="1">
      <c r="A600" s="116"/>
      <c r="B600" s="117"/>
      <c r="C600" s="118"/>
      <c r="D600" s="118"/>
      <c r="E600" s="119"/>
      <c r="F600" s="120"/>
      <c r="G600" s="118"/>
      <c r="H600" s="120"/>
      <c r="I600" s="25"/>
      <c r="J600" s="118"/>
    </row>
    <row r="601" ht="18.75" customHeight="1">
      <c r="A601" s="116"/>
      <c r="B601" s="117"/>
      <c r="C601" s="118"/>
      <c r="D601" s="118"/>
      <c r="E601" s="119"/>
      <c r="F601" s="120"/>
      <c r="G601" s="118"/>
      <c r="H601" s="120"/>
      <c r="I601" s="25"/>
      <c r="J601" s="118"/>
    </row>
    <row r="602" ht="18.75" customHeight="1">
      <c r="A602" s="116"/>
      <c r="B602" s="117"/>
      <c r="C602" s="118"/>
      <c r="D602" s="118"/>
      <c r="E602" s="119"/>
      <c r="F602" s="120"/>
      <c r="G602" s="118"/>
      <c r="H602" s="120"/>
      <c r="I602" s="25"/>
      <c r="J602" s="118"/>
    </row>
    <row r="603" ht="18.75" customHeight="1">
      <c r="A603" s="116"/>
      <c r="B603" s="117"/>
      <c r="C603" s="118"/>
      <c r="D603" s="118"/>
      <c r="E603" s="119"/>
      <c r="F603" s="120"/>
      <c r="G603" s="118"/>
      <c r="H603" s="120"/>
      <c r="I603" s="25"/>
      <c r="J603" s="118"/>
    </row>
    <row r="604" ht="18.75" customHeight="1">
      <c r="A604" s="116"/>
      <c r="B604" s="117"/>
      <c r="C604" s="118"/>
      <c r="D604" s="118"/>
      <c r="E604" s="119"/>
      <c r="F604" s="120"/>
      <c r="G604" s="118"/>
      <c r="H604" s="120"/>
      <c r="I604" s="25"/>
      <c r="J604" s="118"/>
    </row>
    <row r="605" ht="18.75" customHeight="1">
      <c r="A605" s="116"/>
      <c r="B605" s="117"/>
      <c r="C605" s="118"/>
      <c r="D605" s="118"/>
      <c r="E605" s="119"/>
      <c r="F605" s="120"/>
      <c r="G605" s="118"/>
      <c r="H605" s="120"/>
      <c r="I605" s="25"/>
      <c r="J605" s="118"/>
    </row>
    <row r="606" ht="18.75" customHeight="1">
      <c r="A606" s="116"/>
      <c r="B606" s="117"/>
      <c r="C606" s="118"/>
      <c r="D606" s="118"/>
      <c r="E606" s="119"/>
      <c r="F606" s="120"/>
      <c r="G606" s="118"/>
      <c r="H606" s="120"/>
      <c r="I606" s="25"/>
      <c r="J606" s="118"/>
    </row>
    <row r="607" ht="18.75" customHeight="1">
      <c r="A607" s="116"/>
      <c r="B607" s="117"/>
      <c r="C607" s="118"/>
      <c r="D607" s="118"/>
      <c r="E607" s="119"/>
      <c r="F607" s="120"/>
      <c r="G607" s="118"/>
      <c r="H607" s="120"/>
      <c r="I607" s="25"/>
      <c r="J607" s="118"/>
    </row>
    <row r="608" ht="18.75" customHeight="1">
      <c r="A608" s="116"/>
      <c r="B608" s="117"/>
      <c r="C608" s="118"/>
      <c r="D608" s="118"/>
      <c r="E608" s="119"/>
      <c r="F608" s="120"/>
      <c r="G608" s="118"/>
      <c r="H608" s="120"/>
      <c r="I608" s="25"/>
      <c r="J608" s="118"/>
    </row>
    <row r="609" ht="18.75" customHeight="1">
      <c r="A609" s="116"/>
      <c r="B609" s="117"/>
      <c r="C609" s="118"/>
      <c r="D609" s="118"/>
      <c r="E609" s="119"/>
      <c r="F609" s="120"/>
      <c r="G609" s="118"/>
      <c r="H609" s="120"/>
      <c r="I609" s="25"/>
      <c r="J609" s="118"/>
    </row>
    <row r="610" ht="18.75" customHeight="1">
      <c r="A610" s="116"/>
      <c r="B610" s="117"/>
      <c r="C610" s="118"/>
      <c r="D610" s="118"/>
      <c r="E610" s="119"/>
      <c r="F610" s="120"/>
      <c r="G610" s="118"/>
      <c r="H610" s="120"/>
      <c r="I610" s="25"/>
      <c r="J610" s="118"/>
    </row>
    <row r="611" ht="18.75" customHeight="1">
      <c r="A611" s="116"/>
      <c r="B611" s="117"/>
      <c r="C611" s="118"/>
      <c r="D611" s="118"/>
      <c r="E611" s="119"/>
      <c r="F611" s="120"/>
      <c r="G611" s="118"/>
      <c r="H611" s="120"/>
      <c r="I611" s="25"/>
      <c r="J611" s="118"/>
    </row>
    <row r="612" ht="18.75" customHeight="1">
      <c r="A612" s="116"/>
      <c r="B612" s="117"/>
      <c r="C612" s="118"/>
      <c r="D612" s="118"/>
      <c r="E612" s="119"/>
      <c r="F612" s="120"/>
      <c r="G612" s="118"/>
      <c r="H612" s="120"/>
      <c r="I612" s="25"/>
      <c r="J612" s="118"/>
    </row>
    <row r="613" ht="18.75" customHeight="1">
      <c r="A613" s="116"/>
      <c r="B613" s="117"/>
      <c r="C613" s="118"/>
      <c r="D613" s="118"/>
      <c r="E613" s="119"/>
      <c r="F613" s="120"/>
      <c r="G613" s="118"/>
      <c r="H613" s="120"/>
      <c r="I613" s="25"/>
      <c r="J613" s="118"/>
    </row>
    <row r="614" ht="18.75" customHeight="1">
      <c r="A614" s="116"/>
      <c r="B614" s="117"/>
      <c r="C614" s="118"/>
      <c r="D614" s="118"/>
      <c r="E614" s="119"/>
      <c r="F614" s="120"/>
      <c r="G614" s="118"/>
      <c r="H614" s="120"/>
      <c r="I614" s="25"/>
      <c r="J614" s="118"/>
    </row>
    <row r="615" ht="18.75" customHeight="1">
      <c r="A615" s="116"/>
      <c r="B615" s="117"/>
      <c r="C615" s="118"/>
      <c r="D615" s="118"/>
      <c r="E615" s="119"/>
      <c r="F615" s="120"/>
      <c r="G615" s="118"/>
      <c r="H615" s="120"/>
      <c r="I615" s="25"/>
      <c r="J615" s="118"/>
    </row>
    <row r="616" ht="18.75" customHeight="1">
      <c r="A616" s="116"/>
      <c r="B616" s="117"/>
      <c r="C616" s="118"/>
      <c r="D616" s="118"/>
      <c r="E616" s="119"/>
      <c r="F616" s="120"/>
      <c r="G616" s="118"/>
      <c r="H616" s="120"/>
      <c r="I616" s="25"/>
      <c r="J616" s="118"/>
    </row>
    <row r="617" ht="18.75" customHeight="1">
      <c r="A617" s="116"/>
      <c r="B617" s="117"/>
      <c r="C617" s="118"/>
      <c r="D617" s="118"/>
      <c r="E617" s="119"/>
      <c r="F617" s="120"/>
      <c r="G617" s="118"/>
      <c r="H617" s="120"/>
      <c r="I617" s="25"/>
      <c r="J617" s="118"/>
    </row>
    <row r="618" ht="18.75" customHeight="1">
      <c r="A618" s="116"/>
      <c r="B618" s="117"/>
      <c r="C618" s="118"/>
      <c r="D618" s="118"/>
      <c r="E618" s="119"/>
      <c r="F618" s="120"/>
      <c r="G618" s="118"/>
      <c r="H618" s="120"/>
      <c r="I618" s="25"/>
      <c r="J618" s="118"/>
    </row>
    <row r="619" ht="18.75" customHeight="1">
      <c r="A619" s="116"/>
      <c r="B619" s="117"/>
      <c r="C619" s="118"/>
      <c r="D619" s="118"/>
      <c r="E619" s="119"/>
      <c r="F619" s="120"/>
      <c r="G619" s="118"/>
      <c r="H619" s="120"/>
      <c r="I619" s="25"/>
      <c r="J619" s="118"/>
    </row>
    <row r="620" ht="18.75" customHeight="1">
      <c r="A620" s="116"/>
      <c r="B620" s="117"/>
      <c r="C620" s="118"/>
      <c r="D620" s="118"/>
      <c r="E620" s="119"/>
      <c r="F620" s="120"/>
      <c r="G620" s="118"/>
      <c r="H620" s="120"/>
      <c r="I620" s="25"/>
      <c r="J620" s="118"/>
    </row>
    <row r="621" ht="18.75" customHeight="1">
      <c r="A621" s="116"/>
      <c r="B621" s="117"/>
      <c r="C621" s="118"/>
      <c r="D621" s="118"/>
      <c r="E621" s="119"/>
      <c r="F621" s="120"/>
      <c r="G621" s="118"/>
      <c r="H621" s="120"/>
      <c r="I621" s="25"/>
      <c r="J621" s="118"/>
    </row>
    <row r="622" ht="18.75" customHeight="1">
      <c r="A622" s="116"/>
      <c r="B622" s="117"/>
      <c r="C622" s="118"/>
      <c r="D622" s="118"/>
      <c r="E622" s="119"/>
      <c r="F622" s="120"/>
      <c r="G622" s="118"/>
      <c r="H622" s="120"/>
      <c r="I622" s="25"/>
      <c r="J622" s="118"/>
    </row>
    <row r="623" ht="18.75" customHeight="1">
      <c r="A623" s="116"/>
      <c r="B623" s="117"/>
      <c r="C623" s="118"/>
      <c r="D623" s="118"/>
      <c r="E623" s="119"/>
      <c r="F623" s="120"/>
      <c r="G623" s="118"/>
      <c r="H623" s="120"/>
      <c r="I623" s="25"/>
      <c r="J623" s="118"/>
    </row>
    <row r="624" ht="18.75" customHeight="1">
      <c r="A624" s="116"/>
      <c r="B624" s="117"/>
      <c r="C624" s="118"/>
      <c r="D624" s="118"/>
      <c r="E624" s="119"/>
      <c r="F624" s="120"/>
      <c r="G624" s="118"/>
      <c r="H624" s="120"/>
      <c r="I624" s="25"/>
      <c r="J624" s="118"/>
    </row>
    <row r="625" ht="18.75" customHeight="1">
      <c r="A625" s="116"/>
      <c r="B625" s="117"/>
      <c r="C625" s="118"/>
      <c r="D625" s="118"/>
      <c r="E625" s="119"/>
      <c r="F625" s="120"/>
      <c r="G625" s="118"/>
      <c r="H625" s="120"/>
      <c r="I625" s="25"/>
      <c r="J625" s="118"/>
    </row>
    <row r="626" ht="18.75" customHeight="1">
      <c r="A626" s="116"/>
      <c r="B626" s="117"/>
      <c r="C626" s="118"/>
      <c r="D626" s="118"/>
      <c r="E626" s="119"/>
      <c r="F626" s="120"/>
      <c r="G626" s="118"/>
      <c r="H626" s="120"/>
      <c r="I626" s="25"/>
      <c r="J626" s="118"/>
    </row>
    <row r="627" ht="18.75" customHeight="1">
      <c r="A627" s="116"/>
      <c r="B627" s="117"/>
      <c r="C627" s="118"/>
      <c r="D627" s="118"/>
      <c r="E627" s="119"/>
      <c r="F627" s="120"/>
      <c r="G627" s="118"/>
      <c r="H627" s="120"/>
      <c r="I627" s="25"/>
      <c r="J627" s="118"/>
    </row>
    <row r="628" ht="18.75" customHeight="1">
      <c r="A628" s="116"/>
      <c r="B628" s="117"/>
      <c r="C628" s="118"/>
      <c r="D628" s="118"/>
      <c r="E628" s="119"/>
      <c r="F628" s="120"/>
      <c r="G628" s="118"/>
      <c r="H628" s="120"/>
      <c r="I628" s="25"/>
      <c r="J628" s="118"/>
    </row>
    <row r="629" ht="18.75" customHeight="1">
      <c r="A629" s="116"/>
      <c r="B629" s="117"/>
      <c r="C629" s="118"/>
      <c r="D629" s="118"/>
      <c r="E629" s="119"/>
      <c r="F629" s="120"/>
      <c r="G629" s="118"/>
      <c r="H629" s="120"/>
      <c r="I629" s="25"/>
      <c r="J629" s="118"/>
    </row>
    <row r="630" ht="18.75" customHeight="1">
      <c r="A630" s="116"/>
      <c r="B630" s="117"/>
      <c r="C630" s="118"/>
      <c r="D630" s="118"/>
      <c r="E630" s="119"/>
      <c r="F630" s="120"/>
      <c r="G630" s="118"/>
      <c r="H630" s="120"/>
      <c r="I630" s="25"/>
      <c r="J630" s="118"/>
    </row>
    <row r="631" ht="18.75" customHeight="1">
      <c r="A631" s="116"/>
      <c r="B631" s="117"/>
      <c r="C631" s="118"/>
      <c r="D631" s="118"/>
      <c r="E631" s="119"/>
      <c r="F631" s="120"/>
      <c r="G631" s="118"/>
      <c r="H631" s="120"/>
      <c r="I631" s="25"/>
      <c r="J631" s="118"/>
    </row>
    <row r="632" ht="18.75" customHeight="1">
      <c r="A632" s="116"/>
      <c r="B632" s="117"/>
      <c r="C632" s="118"/>
      <c r="D632" s="118"/>
      <c r="E632" s="119"/>
      <c r="F632" s="120"/>
      <c r="G632" s="118"/>
      <c r="H632" s="120"/>
      <c r="I632" s="25"/>
      <c r="J632" s="118"/>
    </row>
    <row r="633" ht="18.75" customHeight="1">
      <c r="A633" s="116"/>
      <c r="B633" s="117"/>
      <c r="C633" s="118"/>
      <c r="D633" s="118"/>
      <c r="E633" s="119"/>
      <c r="F633" s="120"/>
      <c r="G633" s="118"/>
      <c r="H633" s="120"/>
      <c r="I633" s="25"/>
      <c r="J633" s="118"/>
    </row>
    <row r="634" ht="18.75" customHeight="1">
      <c r="A634" s="116"/>
      <c r="B634" s="117"/>
      <c r="C634" s="118"/>
      <c r="D634" s="118"/>
      <c r="E634" s="119"/>
      <c r="F634" s="120"/>
      <c r="G634" s="118"/>
      <c r="H634" s="120"/>
      <c r="I634" s="25"/>
      <c r="J634" s="118"/>
    </row>
    <row r="635" ht="18.75" customHeight="1">
      <c r="A635" s="116"/>
      <c r="B635" s="117"/>
      <c r="C635" s="118"/>
      <c r="D635" s="118"/>
      <c r="E635" s="119"/>
      <c r="F635" s="120"/>
      <c r="G635" s="118"/>
      <c r="H635" s="120"/>
      <c r="I635" s="25"/>
      <c r="J635" s="118"/>
    </row>
    <row r="636" ht="18.75" customHeight="1">
      <c r="A636" s="116"/>
      <c r="B636" s="117"/>
      <c r="C636" s="118"/>
      <c r="D636" s="118"/>
      <c r="E636" s="119"/>
      <c r="F636" s="120"/>
      <c r="G636" s="118"/>
      <c r="H636" s="120"/>
      <c r="I636" s="25"/>
      <c r="J636" s="118"/>
    </row>
    <row r="637" ht="18.75" customHeight="1">
      <c r="A637" s="116"/>
      <c r="B637" s="117"/>
      <c r="C637" s="118"/>
      <c r="D637" s="118"/>
      <c r="E637" s="119"/>
      <c r="F637" s="120"/>
      <c r="G637" s="118"/>
      <c r="H637" s="120"/>
      <c r="I637" s="25"/>
      <c r="J637" s="118"/>
    </row>
    <row r="638" ht="18.75" customHeight="1">
      <c r="A638" s="116"/>
      <c r="B638" s="117"/>
      <c r="C638" s="118"/>
      <c r="D638" s="118"/>
      <c r="E638" s="119"/>
      <c r="F638" s="120"/>
      <c r="G638" s="118"/>
      <c r="H638" s="120"/>
      <c r="I638" s="25"/>
      <c r="J638" s="118"/>
    </row>
    <row r="639" ht="18.75" customHeight="1">
      <c r="A639" s="116"/>
      <c r="B639" s="117"/>
      <c r="C639" s="118"/>
      <c r="D639" s="118"/>
      <c r="E639" s="119"/>
      <c r="F639" s="120"/>
      <c r="G639" s="118"/>
      <c r="H639" s="120"/>
      <c r="I639" s="25"/>
      <c r="J639" s="118"/>
    </row>
    <row r="640" ht="18.75" customHeight="1">
      <c r="A640" s="116"/>
      <c r="B640" s="117"/>
      <c r="C640" s="118"/>
      <c r="D640" s="118"/>
      <c r="E640" s="119"/>
      <c r="F640" s="120"/>
      <c r="G640" s="118"/>
      <c r="H640" s="120"/>
      <c r="I640" s="25"/>
      <c r="J640" s="118"/>
    </row>
    <row r="641" ht="18.75" customHeight="1">
      <c r="A641" s="116"/>
      <c r="B641" s="117"/>
      <c r="C641" s="118"/>
      <c r="D641" s="118"/>
      <c r="E641" s="119"/>
      <c r="F641" s="120"/>
      <c r="G641" s="118"/>
      <c r="H641" s="120"/>
      <c r="I641" s="25"/>
      <c r="J641" s="118"/>
    </row>
    <row r="642" ht="18.75" customHeight="1">
      <c r="A642" s="116"/>
      <c r="B642" s="117"/>
      <c r="C642" s="118"/>
      <c r="D642" s="118"/>
      <c r="E642" s="119"/>
      <c r="F642" s="120"/>
      <c r="G642" s="118"/>
      <c r="H642" s="120"/>
      <c r="I642" s="25"/>
      <c r="J642" s="118"/>
    </row>
    <row r="643" ht="18.75" customHeight="1">
      <c r="A643" s="116"/>
      <c r="B643" s="117"/>
      <c r="C643" s="118"/>
      <c r="D643" s="118"/>
      <c r="E643" s="119"/>
      <c r="F643" s="120"/>
      <c r="G643" s="118"/>
      <c r="H643" s="120"/>
      <c r="I643" s="25"/>
      <c r="J643" s="118"/>
    </row>
    <row r="644" ht="18.75" customHeight="1">
      <c r="A644" s="116"/>
      <c r="B644" s="117"/>
      <c r="C644" s="118"/>
      <c r="D644" s="118"/>
      <c r="E644" s="119"/>
      <c r="F644" s="120"/>
      <c r="G644" s="118"/>
      <c r="H644" s="120"/>
      <c r="I644" s="25"/>
      <c r="J644" s="118"/>
    </row>
    <row r="645" ht="18.75" customHeight="1">
      <c r="A645" s="116"/>
      <c r="B645" s="117"/>
      <c r="C645" s="118"/>
      <c r="D645" s="118"/>
      <c r="E645" s="119"/>
      <c r="F645" s="120"/>
      <c r="G645" s="118"/>
      <c r="H645" s="120"/>
      <c r="I645" s="25"/>
      <c r="J645" s="118"/>
    </row>
    <row r="646" ht="18.75" customHeight="1">
      <c r="A646" s="116"/>
      <c r="B646" s="117"/>
      <c r="C646" s="118"/>
      <c r="D646" s="118"/>
      <c r="E646" s="119"/>
      <c r="F646" s="120"/>
      <c r="G646" s="118"/>
      <c r="H646" s="120"/>
      <c r="I646" s="25"/>
      <c r="J646" s="118"/>
    </row>
    <row r="647" ht="18.75" customHeight="1">
      <c r="A647" s="116"/>
      <c r="B647" s="117"/>
      <c r="C647" s="118"/>
      <c r="D647" s="118"/>
      <c r="E647" s="119"/>
      <c r="F647" s="120"/>
      <c r="G647" s="118"/>
      <c r="H647" s="120"/>
      <c r="I647" s="25"/>
      <c r="J647" s="118"/>
    </row>
    <row r="648" ht="18.75" customHeight="1">
      <c r="A648" s="116"/>
      <c r="B648" s="117"/>
      <c r="C648" s="118"/>
      <c r="D648" s="118"/>
      <c r="E648" s="119"/>
      <c r="F648" s="120"/>
      <c r="G648" s="118"/>
      <c r="H648" s="120"/>
      <c r="I648" s="25"/>
      <c r="J648" s="118"/>
    </row>
    <row r="649" ht="18.75" customHeight="1">
      <c r="A649" s="116"/>
      <c r="B649" s="117"/>
      <c r="C649" s="118"/>
      <c r="D649" s="118"/>
      <c r="E649" s="119"/>
      <c r="F649" s="120"/>
      <c r="G649" s="118"/>
      <c r="H649" s="120"/>
      <c r="I649" s="25"/>
      <c r="J649" s="118"/>
    </row>
    <row r="650" ht="18.75" customHeight="1">
      <c r="A650" s="116"/>
      <c r="B650" s="117"/>
      <c r="C650" s="118"/>
      <c r="D650" s="118"/>
      <c r="E650" s="119"/>
      <c r="F650" s="120"/>
      <c r="G650" s="118"/>
      <c r="H650" s="120"/>
      <c r="I650" s="25"/>
      <c r="J650" s="118"/>
    </row>
    <row r="651" ht="18.75" customHeight="1">
      <c r="A651" s="116"/>
      <c r="B651" s="117"/>
      <c r="C651" s="118"/>
      <c r="D651" s="118"/>
      <c r="E651" s="119"/>
      <c r="F651" s="120"/>
      <c r="G651" s="118"/>
      <c r="H651" s="120"/>
      <c r="I651" s="25"/>
      <c r="J651" s="118"/>
    </row>
    <row r="652" ht="18.75" customHeight="1">
      <c r="A652" s="116"/>
      <c r="B652" s="117"/>
      <c r="C652" s="118"/>
      <c r="D652" s="118"/>
      <c r="E652" s="119"/>
      <c r="F652" s="120"/>
      <c r="G652" s="118"/>
      <c r="H652" s="120"/>
      <c r="I652" s="25"/>
      <c r="J652" s="118"/>
    </row>
    <row r="653" ht="18.75" customHeight="1">
      <c r="A653" s="116"/>
      <c r="B653" s="117"/>
      <c r="C653" s="118"/>
      <c r="D653" s="118"/>
      <c r="E653" s="119"/>
      <c r="F653" s="120"/>
      <c r="G653" s="118"/>
      <c r="H653" s="120"/>
      <c r="I653" s="25"/>
      <c r="J653" s="118"/>
    </row>
    <row r="654" ht="18.75" customHeight="1">
      <c r="A654" s="116"/>
      <c r="B654" s="117"/>
      <c r="C654" s="118"/>
      <c r="D654" s="118"/>
      <c r="E654" s="119"/>
      <c r="F654" s="120"/>
      <c r="G654" s="118"/>
      <c r="H654" s="120"/>
      <c r="I654" s="25"/>
      <c r="J654" s="118"/>
    </row>
    <row r="655" ht="18.75" customHeight="1">
      <c r="A655" s="116"/>
      <c r="B655" s="117"/>
      <c r="C655" s="118"/>
      <c r="D655" s="118"/>
      <c r="E655" s="119"/>
      <c r="F655" s="120"/>
      <c r="G655" s="118"/>
      <c r="H655" s="120"/>
      <c r="I655" s="25"/>
      <c r="J655" s="118"/>
    </row>
    <row r="656" ht="18.75" customHeight="1">
      <c r="A656" s="116"/>
      <c r="B656" s="117"/>
      <c r="C656" s="118"/>
      <c r="D656" s="118"/>
      <c r="E656" s="119"/>
      <c r="F656" s="120"/>
      <c r="G656" s="118"/>
      <c r="H656" s="120"/>
      <c r="I656" s="25"/>
      <c r="J656" s="118"/>
    </row>
    <row r="657" ht="18.75" customHeight="1">
      <c r="A657" s="116"/>
      <c r="B657" s="117"/>
      <c r="C657" s="118"/>
      <c r="D657" s="118"/>
      <c r="E657" s="119"/>
      <c r="F657" s="120"/>
      <c r="G657" s="118"/>
      <c r="H657" s="120"/>
      <c r="I657" s="25"/>
      <c r="J657" s="118"/>
    </row>
    <row r="658" ht="18.75" customHeight="1">
      <c r="A658" s="116"/>
      <c r="B658" s="117"/>
      <c r="C658" s="118"/>
      <c r="D658" s="118"/>
      <c r="E658" s="119"/>
      <c r="F658" s="120"/>
      <c r="G658" s="118"/>
      <c r="H658" s="120"/>
      <c r="I658" s="25"/>
      <c r="J658" s="118"/>
    </row>
    <row r="659" ht="18.75" customHeight="1">
      <c r="A659" s="116"/>
      <c r="B659" s="117"/>
      <c r="C659" s="118"/>
      <c r="D659" s="118"/>
      <c r="E659" s="119"/>
      <c r="F659" s="120"/>
      <c r="G659" s="118"/>
      <c r="H659" s="120"/>
      <c r="I659" s="25"/>
      <c r="J659" s="118"/>
    </row>
    <row r="660" ht="18.75" customHeight="1">
      <c r="A660" s="116"/>
      <c r="B660" s="117"/>
      <c r="C660" s="118"/>
      <c r="D660" s="118"/>
      <c r="E660" s="119"/>
      <c r="F660" s="120"/>
      <c r="G660" s="118"/>
      <c r="H660" s="120"/>
      <c r="I660" s="25"/>
      <c r="J660" s="118"/>
    </row>
    <row r="661" ht="18.75" customHeight="1">
      <c r="A661" s="116"/>
      <c r="B661" s="117"/>
      <c r="C661" s="118"/>
      <c r="D661" s="118"/>
      <c r="E661" s="119"/>
      <c r="F661" s="120"/>
      <c r="G661" s="118"/>
      <c r="H661" s="120"/>
      <c r="I661" s="25"/>
      <c r="J661" s="118"/>
    </row>
    <row r="662" ht="18.75" customHeight="1">
      <c r="A662" s="116"/>
      <c r="B662" s="117"/>
      <c r="C662" s="118"/>
      <c r="D662" s="118"/>
      <c r="E662" s="119"/>
      <c r="F662" s="120"/>
      <c r="G662" s="118"/>
      <c r="H662" s="120"/>
      <c r="I662" s="25"/>
      <c r="J662" s="118"/>
    </row>
    <row r="663" ht="18.75" customHeight="1">
      <c r="A663" s="116"/>
      <c r="B663" s="117"/>
      <c r="C663" s="118"/>
      <c r="D663" s="118"/>
      <c r="E663" s="119"/>
      <c r="F663" s="120"/>
      <c r="G663" s="118"/>
      <c r="H663" s="120"/>
      <c r="I663" s="25"/>
      <c r="J663" s="118"/>
    </row>
    <row r="664" ht="18.75" customHeight="1">
      <c r="A664" s="116"/>
      <c r="B664" s="117"/>
      <c r="C664" s="118"/>
      <c r="D664" s="118"/>
      <c r="E664" s="119"/>
      <c r="F664" s="120"/>
      <c r="G664" s="118"/>
      <c r="H664" s="120"/>
      <c r="I664" s="25"/>
      <c r="J664" s="118"/>
    </row>
    <row r="665" ht="18.75" customHeight="1">
      <c r="A665" s="116"/>
      <c r="B665" s="117"/>
      <c r="C665" s="118"/>
      <c r="D665" s="118"/>
      <c r="E665" s="119"/>
      <c r="F665" s="120"/>
      <c r="G665" s="118"/>
      <c r="H665" s="120"/>
      <c r="I665" s="25"/>
      <c r="J665" s="118"/>
    </row>
    <row r="666" ht="18.75" customHeight="1">
      <c r="A666" s="116"/>
      <c r="B666" s="117"/>
      <c r="C666" s="118"/>
      <c r="D666" s="118"/>
      <c r="E666" s="119"/>
      <c r="F666" s="120"/>
      <c r="G666" s="118"/>
      <c r="H666" s="120"/>
      <c r="I666" s="25"/>
      <c r="J666" s="118"/>
    </row>
    <row r="667" ht="18.75" customHeight="1">
      <c r="A667" s="116"/>
      <c r="B667" s="117"/>
      <c r="C667" s="118"/>
      <c r="D667" s="118"/>
      <c r="E667" s="119"/>
      <c r="F667" s="120"/>
      <c r="G667" s="118"/>
      <c r="H667" s="120"/>
      <c r="I667" s="25"/>
      <c r="J667" s="118"/>
    </row>
    <row r="668" ht="18.75" customHeight="1">
      <c r="A668" s="116"/>
      <c r="B668" s="117"/>
      <c r="C668" s="118"/>
      <c r="D668" s="118"/>
      <c r="E668" s="119"/>
      <c r="F668" s="120"/>
      <c r="G668" s="118"/>
      <c r="H668" s="120"/>
      <c r="I668" s="25"/>
      <c r="J668" s="118"/>
    </row>
    <row r="669" ht="18.75" customHeight="1">
      <c r="A669" s="116"/>
      <c r="B669" s="117"/>
      <c r="C669" s="118"/>
      <c r="D669" s="118"/>
      <c r="E669" s="119"/>
      <c r="F669" s="120"/>
      <c r="G669" s="118"/>
      <c r="H669" s="120"/>
      <c r="I669" s="25"/>
      <c r="J669" s="118"/>
    </row>
    <row r="670" ht="18.75" customHeight="1">
      <c r="A670" s="116"/>
      <c r="B670" s="117"/>
      <c r="C670" s="118"/>
      <c r="D670" s="118"/>
      <c r="E670" s="119"/>
      <c r="F670" s="120"/>
      <c r="G670" s="118"/>
      <c r="H670" s="120"/>
      <c r="I670" s="25"/>
      <c r="J670" s="118"/>
    </row>
    <row r="671" ht="18.75" customHeight="1">
      <c r="A671" s="116"/>
      <c r="B671" s="117"/>
      <c r="C671" s="118"/>
      <c r="D671" s="118"/>
      <c r="E671" s="119"/>
      <c r="F671" s="120"/>
      <c r="G671" s="118"/>
      <c r="H671" s="120"/>
      <c r="I671" s="25"/>
      <c r="J671" s="118"/>
    </row>
    <row r="672" ht="18.75" customHeight="1">
      <c r="A672" s="116"/>
      <c r="B672" s="117"/>
      <c r="C672" s="118"/>
      <c r="D672" s="118"/>
      <c r="E672" s="119"/>
      <c r="F672" s="120"/>
      <c r="G672" s="118"/>
      <c r="H672" s="120"/>
      <c r="I672" s="25"/>
      <c r="J672" s="118"/>
    </row>
    <row r="673" ht="18.75" customHeight="1">
      <c r="A673" s="116"/>
      <c r="B673" s="117"/>
      <c r="C673" s="118"/>
      <c r="D673" s="118"/>
      <c r="E673" s="119"/>
      <c r="F673" s="120"/>
      <c r="G673" s="118"/>
      <c r="H673" s="120"/>
      <c r="I673" s="25"/>
      <c r="J673" s="118"/>
    </row>
    <row r="674" ht="18.75" customHeight="1">
      <c r="A674" s="116"/>
      <c r="B674" s="117"/>
      <c r="C674" s="118"/>
      <c r="D674" s="118"/>
      <c r="E674" s="119"/>
      <c r="F674" s="120"/>
      <c r="G674" s="118"/>
      <c r="H674" s="120"/>
      <c r="I674" s="25"/>
      <c r="J674" s="118"/>
    </row>
    <row r="675" ht="18.75" customHeight="1">
      <c r="A675" s="116"/>
      <c r="B675" s="117"/>
      <c r="C675" s="118"/>
      <c r="D675" s="118"/>
      <c r="E675" s="119"/>
      <c r="F675" s="120"/>
      <c r="G675" s="118"/>
      <c r="H675" s="120"/>
      <c r="I675" s="25"/>
      <c r="J675" s="118"/>
    </row>
    <row r="676" ht="18.75" customHeight="1">
      <c r="A676" s="116"/>
      <c r="B676" s="117"/>
      <c r="C676" s="118"/>
      <c r="D676" s="118"/>
      <c r="E676" s="119"/>
      <c r="F676" s="120"/>
      <c r="G676" s="118"/>
      <c r="H676" s="120"/>
      <c r="I676" s="25"/>
      <c r="J676" s="118"/>
    </row>
    <row r="677" ht="18.75" customHeight="1">
      <c r="A677" s="116"/>
      <c r="B677" s="117"/>
      <c r="C677" s="118"/>
      <c r="D677" s="118"/>
      <c r="E677" s="119"/>
      <c r="F677" s="120"/>
      <c r="G677" s="118"/>
      <c r="H677" s="120"/>
      <c r="I677" s="25"/>
      <c r="J677" s="118"/>
    </row>
    <row r="678" ht="18.75" customHeight="1">
      <c r="A678" s="116"/>
      <c r="B678" s="117"/>
      <c r="C678" s="118"/>
      <c r="D678" s="118"/>
      <c r="E678" s="119"/>
      <c r="F678" s="120"/>
      <c r="G678" s="118"/>
      <c r="H678" s="120"/>
      <c r="I678" s="25"/>
      <c r="J678" s="118"/>
    </row>
    <row r="679" ht="18.75" customHeight="1">
      <c r="A679" s="116"/>
      <c r="B679" s="117"/>
      <c r="C679" s="118"/>
      <c r="D679" s="118"/>
      <c r="E679" s="119"/>
      <c r="F679" s="120"/>
      <c r="G679" s="118"/>
      <c r="H679" s="120"/>
      <c r="I679" s="25"/>
      <c r="J679" s="118"/>
    </row>
    <row r="680" ht="18.75" customHeight="1">
      <c r="A680" s="116"/>
      <c r="B680" s="117"/>
      <c r="C680" s="118"/>
      <c r="D680" s="118"/>
      <c r="E680" s="119"/>
      <c r="F680" s="120"/>
      <c r="G680" s="118"/>
      <c r="H680" s="120"/>
      <c r="I680" s="25"/>
      <c r="J680" s="118"/>
    </row>
    <row r="681" ht="18.75" customHeight="1">
      <c r="A681" s="116"/>
      <c r="B681" s="117"/>
      <c r="C681" s="118"/>
      <c r="D681" s="118"/>
      <c r="E681" s="119"/>
      <c r="F681" s="120"/>
      <c r="G681" s="118"/>
      <c r="H681" s="120"/>
      <c r="I681" s="25"/>
      <c r="J681" s="118"/>
    </row>
    <row r="682" ht="18.75" customHeight="1">
      <c r="A682" s="116"/>
      <c r="B682" s="117"/>
      <c r="C682" s="118"/>
      <c r="D682" s="118"/>
      <c r="E682" s="119"/>
      <c r="F682" s="120"/>
      <c r="G682" s="118"/>
      <c r="H682" s="120"/>
      <c r="I682" s="25"/>
      <c r="J682" s="118"/>
    </row>
    <row r="683" ht="18.75" customHeight="1">
      <c r="A683" s="116"/>
      <c r="B683" s="117"/>
      <c r="C683" s="118"/>
      <c r="D683" s="118"/>
      <c r="E683" s="119"/>
      <c r="F683" s="120"/>
      <c r="G683" s="118"/>
      <c r="H683" s="120"/>
      <c r="I683" s="25"/>
      <c r="J683" s="118"/>
    </row>
    <row r="684" ht="18.75" customHeight="1">
      <c r="A684" s="116"/>
      <c r="B684" s="117"/>
      <c r="C684" s="118"/>
      <c r="D684" s="118"/>
      <c r="E684" s="119"/>
      <c r="F684" s="120"/>
      <c r="G684" s="118"/>
      <c r="H684" s="120"/>
      <c r="I684" s="25"/>
      <c r="J684" s="118"/>
    </row>
    <row r="685" ht="18.75" customHeight="1">
      <c r="A685" s="116"/>
      <c r="B685" s="117"/>
      <c r="C685" s="118"/>
      <c r="D685" s="118"/>
      <c r="E685" s="119"/>
      <c r="F685" s="120"/>
      <c r="G685" s="118"/>
      <c r="H685" s="120"/>
      <c r="I685" s="25"/>
      <c r="J685" s="118"/>
    </row>
    <row r="686" ht="18.75" customHeight="1">
      <c r="A686" s="116"/>
      <c r="B686" s="117"/>
      <c r="C686" s="118"/>
      <c r="D686" s="118"/>
      <c r="E686" s="119"/>
      <c r="F686" s="120"/>
      <c r="G686" s="118"/>
      <c r="H686" s="120"/>
      <c r="I686" s="25"/>
      <c r="J686" s="118"/>
    </row>
    <row r="687" ht="18.75" customHeight="1">
      <c r="A687" s="116"/>
      <c r="B687" s="117"/>
      <c r="C687" s="118"/>
      <c r="D687" s="118"/>
      <c r="E687" s="119"/>
      <c r="F687" s="120"/>
      <c r="G687" s="118"/>
      <c r="H687" s="120"/>
      <c r="I687" s="25"/>
      <c r="J687" s="118"/>
    </row>
    <row r="688" ht="18.75" customHeight="1">
      <c r="A688" s="116"/>
      <c r="B688" s="117"/>
      <c r="C688" s="118"/>
      <c r="D688" s="118"/>
      <c r="E688" s="119"/>
      <c r="F688" s="120"/>
      <c r="G688" s="118"/>
      <c r="H688" s="120"/>
      <c r="I688" s="25"/>
      <c r="J688" s="118"/>
    </row>
    <row r="689" ht="18.75" customHeight="1">
      <c r="A689" s="116"/>
      <c r="B689" s="117"/>
      <c r="C689" s="118"/>
      <c r="D689" s="118"/>
      <c r="E689" s="119"/>
      <c r="F689" s="120"/>
      <c r="G689" s="118"/>
      <c r="H689" s="120"/>
      <c r="I689" s="25"/>
      <c r="J689" s="118"/>
    </row>
    <row r="690" ht="18.75" customHeight="1">
      <c r="A690" s="116"/>
      <c r="B690" s="117"/>
      <c r="C690" s="118"/>
      <c r="D690" s="118"/>
      <c r="E690" s="119"/>
      <c r="F690" s="120"/>
      <c r="G690" s="118"/>
      <c r="H690" s="120"/>
      <c r="I690" s="25"/>
      <c r="J690" s="118"/>
    </row>
    <row r="691" ht="18.75" customHeight="1">
      <c r="A691" s="116"/>
      <c r="B691" s="117"/>
      <c r="C691" s="118"/>
      <c r="D691" s="118"/>
      <c r="E691" s="119"/>
      <c r="F691" s="120"/>
      <c r="G691" s="118"/>
      <c r="H691" s="120"/>
      <c r="I691" s="25"/>
      <c r="J691" s="118"/>
    </row>
    <row r="692" ht="18.75" customHeight="1">
      <c r="A692" s="116"/>
      <c r="B692" s="117"/>
      <c r="C692" s="118"/>
      <c r="D692" s="118"/>
      <c r="E692" s="119"/>
      <c r="F692" s="120"/>
      <c r="G692" s="118"/>
      <c r="H692" s="120"/>
      <c r="I692" s="25"/>
      <c r="J692" s="118"/>
    </row>
    <row r="693" ht="18.75" customHeight="1">
      <c r="A693" s="116"/>
      <c r="B693" s="117"/>
      <c r="C693" s="118"/>
      <c r="D693" s="118"/>
      <c r="E693" s="119"/>
      <c r="F693" s="120"/>
      <c r="G693" s="118"/>
      <c r="H693" s="120"/>
      <c r="I693" s="25"/>
      <c r="J693" s="118"/>
    </row>
    <row r="694" ht="18.75" customHeight="1">
      <c r="A694" s="116"/>
      <c r="B694" s="117"/>
      <c r="C694" s="118"/>
      <c r="D694" s="118"/>
      <c r="E694" s="119"/>
      <c r="F694" s="120"/>
      <c r="G694" s="118"/>
      <c r="H694" s="120"/>
      <c r="I694" s="25"/>
      <c r="J694" s="118"/>
    </row>
    <row r="695" ht="18.75" customHeight="1">
      <c r="A695" s="116"/>
      <c r="B695" s="117"/>
      <c r="C695" s="118"/>
      <c r="D695" s="118"/>
      <c r="E695" s="119"/>
      <c r="F695" s="120"/>
      <c r="G695" s="118"/>
      <c r="H695" s="120"/>
      <c r="I695" s="25"/>
      <c r="J695" s="118"/>
    </row>
    <row r="696" ht="18.75" customHeight="1">
      <c r="A696" s="116"/>
      <c r="B696" s="117"/>
      <c r="C696" s="118"/>
      <c r="D696" s="118"/>
      <c r="E696" s="119"/>
      <c r="F696" s="120"/>
      <c r="G696" s="118"/>
      <c r="H696" s="120"/>
      <c r="I696" s="25"/>
      <c r="J696" s="118"/>
    </row>
    <row r="697" ht="18.75" customHeight="1">
      <c r="A697" s="116"/>
      <c r="B697" s="117"/>
      <c r="C697" s="118"/>
      <c r="D697" s="118"/>
      <c r="E697" s="119"/>
      <c r="F697" s="120"/>
      <c r="G697" s="118"/>
      <c r="H697" s="120"/>
      <c r="I697" s="25"/>
      <c r="J697" s="118"/>
    </row>
    <row r="698" ht="18.75" customHeight="1">
      <c r="A698" s="116"/>
      <c r="B698" s="117"/>
      <c r="C698" s="118"/>
      <c r="D698" s="118"/>
      <c r="E698" s="119"/>
      <c r="F698" s="120"/>
      <c r="G698" s="118"/>
      <c r="H698" s="120"/>
      <c r="I698" s="25"/>
      <c r="J698" s="118"/>
    </row>
    <row r="699" ht="18.75" customHeight="1">
      <c r="A699" s="116"/>
      <c r="B699" s="117"/>
      <c r="C699" s="118"/>
      <c r="D699" s="118"/>
      <c r="E699" s="119"/>
      <c r="F699" s="120"/>
      <c r="G699" s="118"/>
      <c r="H699" s="120"/>
      <c r="I699" s="25"/>
      <c r="J699" s="118"/>
    </row>
    <row r="700" ht="18.75" customHeight="1">
      <c r="A700" s="116"/>
      <c r="B700" s="117"/>
      <c r="C700" s="118"/>
      <c r="D700" s="118"/>
      <c r="E700" s="119"/>
      <c r="F700" s="120"/>
      <c r="G700" s="118"/>
      <c r="H700" s="120"/>
      <c r="I700" s="25"/>
      <c r="J700" s="118"/>
    </row>
    <row r="701" ht="18.75" customHeight="1">
      <c r="A701" s="116"/>
      <c r="B701" s="117"/>
      <c r="C701" s="118"/>
      <c r="D701" s="118"/>
      <c r="E701" s="119"/>
      <c r="F701" s="120"/>
      <c r="G701" s="118"/>
      <c r="H701" s="120"/>
      <c r="I701" s="25"/>
      <c r="J701" s="118"/>
    </row>
    <row r="702" ht="18.75" customHeight="1">
      <c r="A702" s="116"/>
      <c r="B702" s="117"/>
      <c r="C702" s="118"/>
      <c r="D702" s="118"/>
      <c r="E702" s="119"/>
      <c r="F702" s="120"/>
      <c r="G702" s="118"/>
      <c r="H702" s="120"/>
      <c r="I702" s="25"/>
      <c r="J702" s="118"/>
    </row>
    <row r="703" ht="18.75" customHeight="1">
      <c r="A703" s="116"/>
      <c r="B703" s="117"/>
      <c r="C703" s="118"/>
      <c r="D703" s="118"/>
      <c r="E703" s="119"/>
      <c r="F703" s="120"/>
      <c r="G703" s="118"/>
      <c r="H703" s="120"/>
      <c r="I703" s="25"/>
      <c r="J703" s="118"/>
    </row>
    <row r="704" ht="18.75" customHeight="1">
      <c r="A704" s="116"/>
      <c r="B704" s="117"/>
      <c r="C704" s="118"/>
      <c r="D704" s="118"/>
      <c r="E704" s="119"/>
      <c r="F704" s="120"/>
      <c r="G704" s="118"/>
      <c r="H704" s="120"/>
      <c r="I704" s="25"/>
      <c r="J704" s="118"/>
    </row>
    <row r="705" ht="18.75" customHeight="1">
      <c r="A705" s="116"/>
      <c r="B705" s="117"/>
      <c r="C705" s="118"/>
      <c r="D705" s="118"/>
      <c r="E705" s="119"/>
      <c r="F705" s="120"/>
      <c r="G705" s="118"/>
      <c r="H705" s="120"/>
      <c r="I705" s="25"/>
      <c r="J705" s="118"/>
    </row>
    <row r="706" ht="18.75" customHeight="1">
      <c r="A706" s="116"/>
      <c r="B706" s="117"/>
      <c r="C706" s="118"/>
      <c r="D706" s="118"/>
      <c r="E706" s="119"/>
      <c r="F706" s="120"/>
      <c r="G706" s="118"/>
      <c r="H706" s="120"/>
      <c r="I706" s="25"/>
      <c r="J706" s="118"/>
    </row>
    <row r="707" ht="18.75" customHeight="1">
      <c r="A707" s="116"/>
      <c r="B707" s="117"/>
      <c r="C707" s="118"/>
      <c r="D707" s="118"/>
      <c r="E707" s="119"/>
      <c r="F707" s="120"/>
      <c r="G707" s="118"/>
      <c r="H707" s="120"/>
      <c r="I707" s="25"/>
      <c r="J707" s="118"/>
    </row>
    <row r="708" ht="18.75" customHeight="1">
      <c r="A708" s="116"/>
      <c r="B708" s="117"/>
      <c r="C708" s="118"/>
      <c r="D708" s="118"/>
      <c r="E708" s="119"/>
      <c r="F708" s="120"/>
      <c r="G708" s="118"/>
      <c r="H708" s="120"/>
      <c r="I708" s="25"/>
      <c r="J708" s="118"/>
    </row>
    <row r="709" ht="18.75" customHeight="1">
      <c r="A709" s="116"/>
      <c r="B709" s="117"/>
      <c r="C709" s="118"/>
      <c r="D709" s="118"/>
      <c r="E709" s="119"/>
      <c r="F709" s="120"/>
      <c r="G709" s="118"/>
      <c r="H709" s="120"/>
      <c r="I709" s="25"/>
      <c r="J709" s="118"/>
    </row>
    <row r="710" ht="18.75" customHeight="1">
      <c r="A710" s="116"/>
      <c r="B710" s="117"/>
      <c r="C710" s="118"/>
      <c r="D710" s="118"/>
      <c r="E710" s="119"/>
      <c r="F710" s="120"/>
      <c r="G710" s="118"/>
      <c r="H710" s="120"/>
      <c r="I710" s="25"/>
      <c r="J710" s="118"/>
    </row>
    <row r="711" ht="18.75" customHeight="1">
      <c r="A711" s="116"/>
      <c r="B711" s="117"/>
      <c r="C711" s="118"/>
      <c r="D711" s="118"/>
      <c r="E711" s="119"/>
      <c r="F711" s="120"/>
      <c r="G711" s="118"/>
      <c r="H711" s="120"/>
      <c r="I711" s="25"/>
      <c r="J711" s="118"/>
    </row>
    <row r="712" ht="18.75" customHeight="1">
      <c r="A712" s="116"/>
      <c r="B712" s="117"/>
      <c r="C712" s="118"/>
      <c r="D712" s="118"/>
      <c r="E712" s="119"/>
      <c r="F712" s="120"/>
      <c r="G712" s="118"/>
      <c r="H712" s="120"/>
      <c r="I712" s="25"/>
      <c r="J712" s="118"/>
    </row>
    <row r="713" ht="18.75" customHeight="1">
      <c r="A713" s="116"/>
      <c r="B713" s="117"/>
      <c r="C713" s="118"/>
      <c r="D713" s="118"/>
      <c r="E713" s="119"/>
      <c r="F713" s="120"/>
      <c r="G713" s="118"/>
      <c r="H713" s="120"/>
      <c r="I713" s="25"/>
      <c r="J713" s="118"/>
    </row>
    <row r="714" ht="18.75" customHeight="1">
      <c r="A714" s="116"/>
      <c r="B714" s="117"/>
      <c r="C714" s="118"/>
      <c r="D714" s="118"/>
      <c r="E714" s="119"/>
      <c r="F714" s="120"/>
      <c r="G714" s="118"/>
      <c r="H714" s="120"/>
      <c r="I714" s="25"/>
      <c r="J714" s="118"/>
    </row>
    <row r="715" ht="18.75" customHeight="1">
      <c r="A715" s="116"/>
      <c r="B715" s="117"/>
      <c r="C715" s="118"/>
      <c r="D715" s="118"/>
      <c r="E715" s="119"/>
      <c r="F715" s="120"/>
      <c r="G715" s="118"/>
      <c r="H715" s="120"/>
      <c r="I715" s="25"/>
      <c r="J715" s="118"/>
    </row>
    <row r="716" ht="18.75" customHeight="1">
      <c r="A716" s="116"/>
      <c r="B716" s="117"/>
      <c r="C716" s="118"/>
      <c r="D716" s="118"/>
      <c r="E716" s="119"/>
      <c r="F716" s="120"/>
      <c r="G716" s="118"/>
      <c r="H716" s="120"/>
      <c r="I716" s="25"/>
      <c r="J716" s="118"/>
    </row>
    <row r="717" ht="18.75" customHeight="1">
      <c r="A717" s="116"/>
      <c r="B717" s="117"/>
      <c r="C717" s="118"/>
      <c r="D717" s="118"/>
      <c r="E717" s="119"/>
      <c r="F717" s="120"/>
      <c r="G717" s="118"/>
      <c r="H717" s="120"/>
      <c r="I717" s="25"/>
      <c r="J717" s="118"/>
    </row>
    <row r="718" ht="18.75" customHeight="1">
      <c r="A718" s="116"/>
      <c r="B718" s="117"/>
      <c r="C718" s="118"/>
      <c r="D718" s="118"/>
      <c r="E718" s="119"/>
      <c r="F718" s="120"/>
      <c r="G718" s="118"/>
      <c r="H718" s="120"/>
      <c r="I718" s="25"/>
      <c r="J718" s="118"/>
    </row>
    <row r="719" ht="18.75" customHeight="1">
      <c r="A719" s="116"/>
      <c r="B719" s="117"/>
      <c r="C719" s="118"/>
      <c r="D719" s="118"/>
      <c r="E719" s="119"/>
      <c r="F719" s="120"/>
      <c r="G719" s="118"/>
      <c r="H719" s="120"/>
      <c r="I719" s="25"/>
      <c r="J719" s="118"/>
    </row>
    <row r="720" ht="18.75" customHeight="1">
      <c r="A720" s="116"/>
      <c r="B720" s="117"/>
      <c r="C720" s="118"/>
      <c r="D720" s="118"/>
      <c r="E720" s="119"/>
      <c r="F720" s="120"/>
      <c r="G720" s="118"/>
      <c r="H720" s="120"/>
      <c r="I720" s="25"/>
      <c r="J720" s="118"/>
    </row>
    <row r="721" ht="18.75" customHeight="1">
      <c r="A721" s="116"/>
      <c r="B721" s="117"/>
      <c r="C721" s="118"/>
      <c r="D721" s="118"/>
      <c r="E721" s="119"/>
      <c r="F721" s="120"/>
      <c r="G721" s="118"/>
      <c r="H721" s="120"/>
      <c r="I721" s="25"/>
      <c r="J721" s="118"/>
    </row>
    <row r="722" ht="18.75" customHeight="1">
      <c r="A722" s="116"/>
      <c r="B722" s="117"/>
      <c r="C722" s="118"/>
      <c r="D722" s="118"/>
      <c r="E722" s="119"/>
      <c r="F722" s="120"/>
      <c r="G722" s="118"/>
      <c r="H722" s="120"/>
      <c r="I722" s="25"/>
      <c r="J722" s="118"/>
    </row>
    <row r="723" ht="18.75" customHeight="1">
      <c r="A723" s="116"/>
      <c r="B723" s="117"/>
      <c r="C723" s="118"/>
      <c r="D723" s="118"/>
      <c r="E723" s="119"/>
      <c r="F723" s="120"/>
      <c r="G723" s="118"/>
      <c r="H723" s="120"/>
      <c r="I723" s="25"/>
      <c r="J723" s="118"/>
    </row>
    <row r="724" ht="18.75" customHeight="1">
      <c r="A724" s="116"/>
      <c r="B724" s="117"/>
      <c r="C724" s="118"/>
      <c r="D724" s="118"/>
      <c r="E724" s="119"/>
      <c r="F724" s="120"/>
      <c r="G724" s="118"/>
      <c r="H724" s="120"/>
      <c r="I724" s="25"/>
      <c r="J724" s="118"/>
    </row>
    <row r="725" ht="18.75" customHeight="1">
      <c r="A725" s="116"/>
      <c r="B725" s="117"/>
      <c r="C725" s="118"/>
      <c r="D725" s="118"/>
      <c r="E725" s="119"/>
      <c r="F725" s="120"/>
      <c r="G725" s="118"/>
      <c r="H725" s="120"/>
      <c r="I725" s="25"/>
      <c r="J725" s="118"/>
    </row>
    <row r="726" ht="18.75" customHeight="1">
      <c r="A726" s="116"/>
      <c r="B726" s="117"/>
      <c r="C726" s="118"/>
      <c r="D726" s="118"/>
      <c r="E726" s="119"/>
      <c r="F726" s="120"/>
      <c r="G726" s="118"/>
      <c r="H726" s="120"/>
      <c r="I726" s="25"/>
      <c r="J726" s="118"/>
    </row>
    <row r="727" ht="18.75" customHeight="1">
      <c r="A727" s="116"/>
      <c r="B727" s="117"/>
      <c r="C727" s="118"/>
      <c r="D727" s="118"/>
      <c r="E727" s="119"/>
      <c r="F727" s="120"/>
      <c r="G727" s="118"/>
      <c r="H727" s="120"/>
      <c r="I727" s="25"/>
      <c r="J727" s="118"/>
    </row>
    <row r="728" ht="18.75" customHeight="1">
      <c r="A728" s="116"/>
      <c r="B728" s="117"/>
      <c r="C728" s="118"/>
      <c r="D728" s="118"/>
      <c r="E728" s="119"/>
      <c r="F728" s="120"/>
      <c r="G728" s="118"/>
      <c r="H728" s="120"/>
      <c r="I728" s="25"/>
      <c r="J728" s="118"/>
    </row>
    <row r="729" ht="18.75" customHeight="1">
      <c r="A729" s="116"/>
      <c r="B729" s="117"/>
      <c r="C729" s="118"/>
      <c r="D729" s="118"/>
      <c r="E729" s="119"/>
      <c r="F729" s="120"/>
      <c r="G729" s="118"/>
      <c r="H729" s="120"/>
      <c r="I729" s="25"/>
      <c r="J729" s="118"/>
    </row>
    <row r="730" ht="18.75" customHeight="1">
      <c r="A730" s="116"/>
      <c r="B730" s="117"/>
      <c r="C730" s="118"/>
      <c r="D730" s="118"/>
      <c r="E730" s="119"/>
      <c r="F730" s="120"/>
      <c r="G730" s="118"/>
      <c r="H730" s="120"/>
      <c r="I730" s="25"/>
      <c r="J730" s="118"/>
    </row>
  </sheetData>
  <mergeCells count="17">
    <mergeCell ref="A119:C120"/>
    <mergeCell ref="D120:E120"/>
    <mergeCell ref="A122:C122"/>
    <mergeCell ref="A124:C124"/>
    <mergeCell ref="F120:G120"/>
    <mergeCell ref="H120:I120"/>
    <mergeCell ref="G129:G132"/>
    <mergeCell ref="G133:G136"/>
    <mergeCell ref="G137:G140"/>
    <mergeCell ref="G141:G144"/>
    <mergeCell ref="A1:A2"/>
    <mergeCell ref="B1:B2"/>
    <mergeCell ref="C1:C2"/>
    <mergeCell ref="D1:E1"/>
    <mergeCell ref="F1:G1"/>
    <mergeCell ref="H1:I1"/>
    <mergeCell ref="J119:J120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2" topLeftCell="A3" activePane="bottomLeft" state="frozen"/>
      <selection activeCell="B4" activeCellId="0" sqref="B4"/>
    </sheetView>
  </sheetViews>
  <sheetFormatPr defaultColWidth="11.220000000000001" defaultRowHeight="15" customHeight="1"/>
  <cols>
    <col customWidth="1" min="1" max="1" width="22.890000000000001"/>
    <col customWidth="1" min="2" max="4" width="15"/>
    <col customWidth="1" min="5" max="5" width="13.779999999999999"/>
    <col customWidth="1" min="6" max="6" width="13.109999999999999"/>
    <col customWidth="1" min="7" max="7" width="11.67"/>
    <col customWidth="1" min="8" max="8" width="12.44"/>
    <col customWidth="1" min="9" max="9" width="12.67"/>
    <col customWidth="1" min="10" max="10" width="11.890000000000001"/>
    <col customWidth="1" min="11" max="11" width="12.44"/>
    <col customWidth="1" min="12" max="12" width="12.33"/>
    <col customWidth="1" min="13" max="13" width="10.44"/>
    <col customWidth="1" min="14" max="14" width="13.44"/>
    <col customWidth="1" min="15" max="15" width="10.44"/>
    <col customWidth="1" min="16" max="16" width="12.44"/>
    <col customWidth="1" min="17" max="28" width="10.44"/>
  </cols>
  <sheetData>
    <row r="1" ht="15.75" hidden="1" customHeight="1">
      <c r="B1" s="129">
        <v>1</v>
      </c>
      <c r="C1" s="129">
        <v>2</v>
      </c>
      <c r="D1" s="129">
        <v>3</v>
      </c>
      <c r="E1" s="129">
        <v>4</v>
      </c>
      <c r="F1" s="129">
        <v>5</v>
      </c>
      <c r="G1" s="129">
        <v>6</v>
      </c>
      <c r="H1" s="129">
        <v>7</v>
      </c>
      <c r="I1" s="129">
        <v>8</v>
      </c>
      <c r="J1" s="129">
        <v>9</v>
      </c>
      <c r="K1" s="129">
        <v>10</v>
      </c>
      <c r="L1" s="129">
        <v>11</v>
      </c>
      <c r="M1" s="129">
        <v>12</v>
      </c>
    </row>
    <row r="2" ht="15.75" customHeight="1">
      <c r="B2" s="130" t="s">
        <v>143</v>
      </c>
      <c r="C2" s="130" t="s">
        <v>144</v>
      </c>
      <c r="D2" s="130" t="s">
        <v>145</v>
      </c>
      <c r="E2" s="130" t="s">
        <v>146</v>
      </c>
      <c r="F2" s="130" t="s">
        <v>147</v>
      </c>
      <c r="G2" s="130" t="s">
        <v>148</v>
      </c>
      <c r="H2" s="130" t="s">
        <v>149</v>
      </c>
      <c r="I2" s="130" t="s">
        <v>150</v>
      </c>
      <c r="J2" s="130" t="s">
        <v>151</v>
      </c>
      <c r="K2" s="130" t="s">
        <v>152</v>
      </c>
      <c r="L2" s="130" t="s">
        <v>153</v>
      </c>
      <c r="M2" s="130" t="s">
        <v>154</v>
      </c>
      <c r="N2" s="130" t="s">
        <v>155</v>
      </c>
    </row>
    <row r="3" ht="19.5" customHeight="1">
      <c r="A3" s="131" t="s">
        <v>156</v>
      </c>
      <c r="B3" s="132"/>
      <c r="C3" s="132"/>
      <c r="D3" s="133"/>
      <c r="E3" s="134"/>
      <c r="F3" s="134"/>
      <c r="G3" s="134"/>
      <c r="H3" s="134"/>
      <c r="I3" s="134"/>
      <c r="J3" s="134"/>
      <c r="K3" s="134"/>
      <c r="L3" s="134"/>
      <c r="M3" s="134"/>
      <c r="N3" s="115"/>
    </row>
    <row r="4" ht="15.75" customHeight="1">
      <c r="A4" s="135" t="s">
        <v>157</v>
      </c>
      <c r="B4" s="136">
        <f>SUMIF('CAJA 2025 TOTAL'!$B:$B,B1,'CAJA 2025 TOTAL'!$D:$D)</f>
        <v>116376.72</v>
      </c>
      <c r="C4" s="136">
        <f>SUMIF('CAJA 2025 TOTAL'!$B:$B,C1,'CAJA 2025 TOTAL'!$D:$D)</f>
        <v>298327.29999999999</v>
      </c>
      <c r="D4" s="136">
        <f>SUMIF('CAJA 2025 TOTAL'!$B:$B,D1,'CAJA 2025 TOTAL'!$D:$D)</f>
        <v>11431</v>
      </c>
      <c r="E4" s="136">
        <f>SUMIF('CAJA 2025 TOTAL'!$B:$B,E1,'CAJA 2025 TOTAL'!$D:$D)</f>
        <v>0</v>
      </c>
      <c r="F4" s="136">
        <f>SUMIF('CAJA 2025 TOTAL'!$B:$B,F1,'CAJA 2025 TOTAL'!$D:$D)</f>
        <v>0</v>
      </c>
      <c r="G4" s="136">
        <f>SUMIF('CAJA 2025 TOTAL'!$B:$B,G1,'CAJA 2025 TOTAL'!$D:$D)</f>
        <v>0</v>
      </c>
      <c r="H4" s="136">
        <f>SUMIF('CAJA 2025 TOTAL'!$B:$B,H1,'CAJA 2025 TOTAL'!$D:$D)</f>
        <v>0</v>
      </c>
      <c r="I4" s="136">
        <f>SUMIF('CAJA 2025 TOTAL'!$B:$B,I1,'CAJA 2025 TOTAL'!$D:$D)</f>
        <v>0</v>
      </c>
      <c r="J4" s="136">
        <f>SUMIF('CAJA 2025 TOTAL'!$B:$B,J1,'CAJA 2025 TOTAL'!$D:$D)</f>
        <v>0</v>
      </c>
      <c r="K4" s="136">
        <f>SUMIF('CAJA 2025 TOTAL'!$B:$B,K1,'CAJA 2025 TOTAL'!$D:$D)</f>
        <v>0</v>
      </c>
      <c r="L4" s="136">
        <f>SUMIF('CAJA 2025 TOTAL'!$B:$B,L1,'CAJA 2025 TOTAL'!$D:$D)</f>
        <v>0</v>
      </c>
      <c r="M4" s="136">
        <f>SUMIF('CAJA 2025 TOTAL'!$B:$B,M1,'CAJA 2025 TOTAL'!$D:$D)</f>
        <v>0</v>
      </c>
      <c r="N4" s="137">
        <f t="shared" ref="N4:N11" si="4">SUM(D4:M4)</f>
        <v>11431</v>
      </c>
    </row>
    <row r="5" ht="15.75" customHeight="1">
      <c r="A5" s="135" t="s">
        <v>158</v>
      </c>
      <c r="B5" s="136">
        <f>SUMIF('CAJA 2025 TOTAL'!$B:$B,B1,'CAJA 2025 TOTAL'!$F:$F)</f>
        <v>921401.19999999995</v>
      </c>
      <c r="C5" s="136">
        <f>SUMIF('CAJA 2025 TOTAL'!$B:$B,C1,'CAJA 2025 TOTAL'!$F:$F)</f>
        <v>654599.95999999996</v>
      </c>
      <c r="D5" s="136">
        <f>SUMIF('CAJA 2025 TOTAL'!$B:$B,D1,'CAJA 2025 TOTAL'!$F:$F)</f>
        <v>125000</v>
      </c>
      <c r="E5" s="136">
        <f>SUMIF('CAJA 2025 TOTAL'!$B:$B,E1,'CAJA 2025 TOTAL'!$F:$F)</f>
        <v>0</v>
      </c>
      <c r="F5" s="136">
        <f>SUMIF('CAJA 2025 TOTAL'!$B:$B,F1,'CAJA 2025 TOTAL'!$F:$F)</f>
        <v>0</v>
      </c>
      <c r="G5" s="136">
        <f>SUMIF('CAJA 2025 TOTAL'!$B:$B,G1,'CAJA 2025 TOTAL'!$F:$F)</f>
        <v>0</v>
      </c>
      <c r="H5" s="136">
        <f>SUMIF('CAJA 2025 TOTAL'!$B:$B,H1,'CAJA 2025 TOTAL'!$F:$F)</f>
        <v>0</v>
      </c>
      <c r="I5" s="136">
        <f>SUMIF('CAJA 2025 TOTAL'!$B:$B,I1,'CAJA 2025 TOTAL'!$F:$F)</f>
        <v>0</v>
      </c>
      <c r="J5" s="136">
        <f>SUMIF('CAJA 2025 TOTAL'!$B:$B,J1,'CAJA 2025 TOTAL'!$F:$F)</f>
        <v>0</v>
      </c>
      <c r="K5" s="136">
        <f>SUMIF('CAJA 2025 TOTAL'!$B:$B,K1,'CAJA 2025 TOTAL'!$F:$F)</f>
        <v>0</v>
      </c>
      <c r="L5" s="136">
        <f>SUMIF('CAJA 2025 TOTAL'!$B:$B,L1,'CAJA 2025 TOTAL'!$F:$F)</f>
        <v>0</v>
      </c>
      <c r="M5" s="136">
        <f>SUMIF('CAJA 2025 TOTAL'!$B:$B,M1,'CAJA 2025 TOTAL'!$F:$F)</f>
        <v>0</v>
      </c>
      <c r="N5" s="137">
        <f t="shared" si="4"/>
        <v>125000</v>
      </c>
    </row>
    <row r="6" ht="15.75" customHeight="1">
      <c r="A6" s="135" t="s">
        <v>159</v>
      </c>
      <c r="B6" s="136">
        <f>SUMIF('CAJA 2025 TOTAL'!$B:$B,B1,'CAJA 2025 TOTAL'!$H:$H)</f>
        <v>268967.66830000002</v>
      </c>
      <c r="C6" s="136">
        <f>SUMIF('CAJA 2025 TOTAL'!$B:$B,C1,'CAJA 2025 TOTAL'!$H:$H)</f>
        <v>363586.50699999998</v>
      </c>
      <c r="D6" s="136">
        <f>SUMIF('CAJA 2025 TOTAL'!$B:$B,D1,'CAJA 2025 TOTAL'!$H:$H)</f>
        <v>401648.70400000003</v>
      </c>
      <c r="E6" s="136">
        <f>SUMIF('CAJA 2025 TOTAL'!$B:$B,E1,'CAJA 2025 TOTAL'!$H:$H)</f>
        <v>0</v>
      </c>
      <c r="F6" s="136">
        <f>SUMIF('CAJA 2025 TOTAL'!$B:$B,F1,'CAJA 2025 TOTAL'!$H:$H)</f>
        <v>0</v>
      </c>
      <c r="G6" s="136">
        <f>SUMIF('CAJA 2025 TOTAL'!$B:$B,G1,'CAJA 2025 TOTAL'!$H:$H)</f>
        <v>0</v>
      </c>
      <c r="H6" s="136">
        <f>SUMIF('CAJA 2025 TOTAL'!$B:$B,H1,'CAJA 2025 TOTAL'!$H:$H)</f>
        <v>0</v>
      </c>
      <c r="I6" s="136">
        <f>SUMIF('CAJA 2025 TOTAL'!$B:$B,I1,'CAJA 2025 TOTAL'!$H:$H)</f>
        <v>0</v>
      </c>
      <c r="J6" s="136">
        <f>SUMIF('CAJA 2025 TOTAL'!$B:$B,J1,'CAJA 2025 TOTAL'!$H:$H)</f>
        <v>0</v>
      </c>
      <c r="K6" s="136">
        <f>SUMIF('CAJA 2025 TOTAL'!$B:$B,K1,'CAJA 2025 TOTAL'!$H:$H)</f>
        <v>0</v>
      </c>
      <c r="L6" s="136">
        <f>SUMIF('CAJA 2025 TOTAL'!$B:$B,L1,'CAJA 2025 TOTAL'!$H:$H)</f>
        <v>0</v>
      </c>
      <c r="M6" s="136">
        <f>SUMIF('CAJA 2025 TOTAL'!$B:$B,M1,'CAJA 2025 TOTAL'!$H:$H)</f>
        <v>0</v>
      </c>
      <c r="N6" s="137">
        <f t="shared" si="4"/>
        <v>401648.70400000003</v>
      </c>
    </row>
    <row r="7" ht="15.75" customHeight="1"/>
    <row r="8" ht="24.75" customHeight="1">
      <c r="A8" s="138" t="s">
        <v>160</v>
      </c>
      <c r="B8" s="139"/>
      <c r="C8" s="139"/>
      <c r="D8" s="140"/>
      <c r="E8" s="134"/>
      <c r="F8" s="134"/>
      <c r="G8" s="134"/>
      <c r="H8" s="134"/>
      <c r="I8" s="134"/>
      <c r="J8" s="134"/>
      <c r="K8" s="134"/>
      <c r="L8" s="134"/>
      <c r="M8" s="134"/>
      <c r="N8" s="115"/>
    </row>
    <row r="9" ht="15.75" customHeight="1">
      <c r="A9" s="141" t="s">
        <v>157</v>
      </c>
      <c r="B9" s="142">
        <f>SUMIF('CAJA 2025 TOTAL'!$B:$B,B1,'CAJA 2025 TOTAL'!$E:$E)</f>
        <v>1610923.8289999999</v>
      </c>
      <c r="C9" s="142">
        <f>SUMIF('CAJA 2025 TOTAL'!$B:$B,C1,'CAJA 2025 TOTAL'!$E:$E)</f>
        <v>748494.42000000004</v>
      </c>
      <c r="D9" s="142">
        <f>SUMIF('CAJA 2025 TOTAL'!$B:$B,D1,'CAJA 2025 TOTAL'!$E:$E)</f>
        <v>90000</v>
      </c>
      <c r="E9" s="142">
        <f>SUMIF('CAJA 2025 TOTAL'!$B:$B,E1,'CAJA 2025 TOTAL'!$E:$E)</f>
        <v>0</v>
      </c>
      <c r="F9" s="142">
        <f>SUMIF('CAJA 2025 TOTAL'!$B:$B,F1,'CAJA 2025 TOTAL'!$E:$E)</f>
        <v>0</v>
      </c>
      <c r="G9" s="142">
        <f>SUMIF('CAJA 2025 TOTAL'!$B:$B,G1,'CAJA 2025 TOTAL'!$E:$E)</f>
        <v>0</v>
      </c>
      <c r="H9" s="142">
        <f>SUMIF('CAJA 2025 TOTAL'!$B:$B,H1,'CAJA 2025 TOTAL'!$E:$E)</f>
        <v>0</v>
      </c>
      <c r="I9" s="142">
        <f>SUMIF('CAJA 2025 TOTAL'!$B:$B,I1,'CAJA 2025 TOTAL'!$E:$E)</f>
        <v>0</v>
      </c>
      <c r="J9" s="142">
        <f>SUMIF('CAJA 2025 TOTAL'!$B:$B,J1,'CAJA 2025 TOTAL'!$E:$E)</f>
        <v>0</v>
      </c>
      <c r="K9" s="142">
        <f>SUMIF('CAJA 2025 TOTAL'!$B:$B,K1,'CAJA 2025 TOTAL'!$E:$E)</f>
        <v>0</v>
      </c>
      <c r="L9" s="142">
        <f>SUMIF('CAJA 2025 TOTAL'!$B:$B,L1,'CAJA 2025 TOTAL'!$E:$E)</f>
        <v>0</v>
      </c>
      <c r="M9" s="142">
        <f>SUMIF('CAJA 2025 TOTAL'!$B:$B,M1,'CAJA 2025 TOTAL'!$E:$E)</f>
        <v>0</v>
      </c>
      <c r="N9" s="143">
        <f t="shared" si="4"/>
        <v>90000</v>
      </c>
    </row>
    <row r="10" ht="15.75" customHeight="1">
      <c r="A10" s="141" t="s">
        <v>158</v>
      </c>
      <c r="B10" s="142">
        <f>SUMIF('CAJA 2025 TOTAL'!$B:$B,B1,'CAJA 2025 TOTAL'!$G:$G)</f>
        <v>2415948.3089999999</v>
      </c>
      <c r="C10" s="142">
        <f>SUMIF('CAJA 2025 TOTAL'!$B:$B,C1,'CAJA 2025 TOTAL'!$G:$G)</f>
        <v>1104767.0800000001</v>
      </c>
      <c r="D10" s="142">
        <f>SUMIF('CAJA 2025 TOTAL'!$B:$B,D1,'CAJA 2025 TOTAL'!$G:$G)</f>
        <v>492000</v>
      </c>
      <c r="E10" s="142">
        <f>SUMIF('CAJA 2025 TOTAL'!$B:$B,E1,'CAJA 2025 TOTAL'!$G:$G)</f>
        <v>0</v>
      </c>
      <c r="F10" s="142">
        <f>SUMIF('CAJA 2025 TOTAL'!$B:$B,F1,'CAJA 2025 TOTAL'!$G:$G)</f>
        <v>0</v>
      </c>
      <c r="G10" s="142">
        <f>SUMIF('CAJA 2025 TOTAL'!$B:$B,G1,'CAJA 2025 TOTAL'!$G:$G)</f>
        <v>0</v>
      </c>
      <c r="H10" s="142">
        <f>SUMIF('CAJA 2025 TOTAL'!$B:$B,H1,'CAJA 2025 TOTAL'!$G:$G)</f>
        <v>0</v>
      </c>
      <c r="I10" s="142">
        <f>SUMIF('CAJA 2025 TOTAL'!$B:$B,I1,'CAJA 2025 TOTAL'!$G:$G)</f>
        <v>0</v>
      </c>
      <c r="J10" s="142">
        <f>SUMIF('CAJA 2025 TOTAL'!$B:$B,J1,'CAJA 2025 TOTAL'!$G:$G)</f>
        <v>0</v>
      </c>
      <c r="K10" s="142">
        <f>SUMIF('CAJA 2025 TOTAL'!$B:$B,K1,'CAJA 2025 TOTAL'!$G:$G)</f>
        <v>0</v>
      </c>
      <c r="L10" s="142">
        <f>SUMIF('CAJA 2025 TOTAL'!$B:$B,L1,'CAJA 2025 TOTAL'!$G:$G)</f>
        <v>0</v>
      </c>
      <c r="M10" s="142">
        <f>SUMIF('CAJA 2025 TOTAL'!$B:$B,M1,'CAJA 2025 TOTAL'!$G:$G)</f>
        <v>0</v>
      </c>
      <c r="N10" s="143">
        <f t="shared" si="4"/>
        <v>492000</v>
      </c>
    </row>
    <row r="11" ht="15.75" customHeight="1">
      <c r="A11" s="141" t="s">
        <v>159</v>
      </c>
      <c r="B11" s="142">
        <f>SUMIF('CAJA 2025 TOTAL'!$B:$B,B1,'CAJA 2025 TOTAL'!$I:$I)</f>
        <v>3258061.8859999999</v>
      </c>
      <c r="C11" s="142">
        <f>SUMIF('CAJA 2025 TOTAL'!$B:$B,C1,'CAJA 2025 TOTAL'!$I:$I)</f>
        <v>1263920.7479999999</v>
      </c>
      <c r="D11" s="142">
        <f>SUMIF('CAJA 2025 TOTAL'!$B:$B,D1,'CAJA 2025 TOTAL'!$I:$I)</f>
        <v>683462</v>
      </c>
      <c r="E11" s="142">
        <f>SUMIF('CAJA 2025 TOTAL'!$B:$B,E1,'CAJA 2025 TOTAL'!$I:$I)</f>
        <v>0</v>
      </c>
      <c r="F11" s="142">
        <f>SUMIF('CAJA 2025 TOTAL'!$B:$B,F1,'CAJA 2025 TOTAL'!$I:$I)</f>
        <v>0</v>
      </c>
      <c r="G11" s="142">
        <f>SUMIF('CAJA 2025 TOTAL'!$B:$B,G1,'CAJA 2025 TOTAL'!$I:$I)</f>
        <v>0</v>
      </c>
      <c r="H11" s="142">
        <f>SUMIF('CAJA 2025 TOTAL'!$B:$B,H1,'CAJA 2025 TOTAL'!$I:$I)</f>
        <v>0</v>
      </c>
      <c r="I11" s="142">
        <f>SUMIF('CAJA 2025 TOTAL'!$B:$B,I1,'CAJA 2025 TOTAL'!$I:$I)</f>
        <v>0</v>
      </c>
      <c r="J11" s="142">
        <f>SUMIF('CAJA 2025 TOTAL'!$B:$B,J1,'CAJA 2025 TOTAL'!$I:$I)</f>
        <v>0</v>
      </c>
      <c r="K11" s="142">
        <f>SUMIF('CAJA 2025 TOTAL'!$B:$B,K1,'CAJA 2025 TOTAL'!$I:$I)</f>
        <v>0</v>
      </c>
      <c r="L11" s="142">
        <f>SUMIF('CAJA 2025 TOTAL'!$B:$B,L1,'CAJA 2025 TOTAL'!$I:$I)</f>
        <v>0</v>
      </c>
      <c r="M11" s="142">
        <f>SUMIF('CAJA 2025 TOTAL'!$B:$B,M1,'CAJA 2025 TOTAL'!$I:$I)</f>
        <v>0</v>
      </c>
      <c r="N11" s="143">
        <f t="shared" si="4"/>
        <v>683462</v>
      </c>
    </row>
    <row r="12" ht="15.75" customHeight="1"/>
    <row r="13" ht="21" customHeight="1">
      <c r="A13" s="144" t="s">
        <v>161</v>
      </c>
      <c r="B13" s="145"/>
      <c r="C13" s="145"/>
      <c r="D13" s="146"/>
      <c r="E13" s="134"/>
      <c r="F13" s="134"/>
      <c r="G13" s="134"/>
      <c r="H13" s="134"/>
      <c r="I13" s="134"/>
      <c r="J13" s="134"/>
      <c r="K13" s="134"/>
      <c r="L13" s="134"/>
      <c r="M13" s="134"/>
      <c r="N13" s="115"/>
    </row>
    <row r="14" ht="15.75" customHeight="1">
      <c r="A14" s="147" t="s">
        <v>157</v>
      </c>
      <c r="B14" s="148">
        <f t="shared" ref="B14:M14" si="5">B9-B4</f>
        <v>1494547.1089999999</v>
      </c>
      <c r="C14" s="148">
        <f t="shared" si="5"/>
        <v>450167.12</v>
      </c>
      <c r="D14" s="148">
        <f t="shared" si="5"/>
        <v>78569</v>
      </c>
      <c r="E14" s="148">
        <f t="shared" si="5"/>
        <v>0</v>
      </c>
      <c r="F14" s="148">
        <f t="shared" si="5"/>
        <v>0</v>
      </c>
      <c r="G14" s="148">
        <f t="shared" si="5"/>
        <v>0</v>
      </c>
      <c r="H14" s="148">
        <f t="shared" si="5"/>
        <v>0</v>
      </c>
      <c r="I14" s="148">
        <f t="shared" si="5"/>
        <v>0</v>
      </c>
      <c r="J14" s="148">
        <f t="shared" si="5"/>
        <v>0</v>
      </c>
      <c r="K14" s="148">
        <f t="shared" si="5"/>
        <v>0</v>
      </c>
      <c r="L14" s="148">
        <f t="shared" si="5"/>
        <v>0</v>
      </c>
      <c r="M14" s="148">
        <f t="shared" si="5"/>
        <v>0</v>
      </c>
      <c r="N14" s="149">
        <f t="shared" ref="N14:N28" si="6">SUM(D14:M14)</f>
        <v>78569</v>
      </c>
      <c r="P14" s="150"/>
    </row>
    <row r="15" ht="15.75" customHeight="1">
      <c r="A15" s="147" t="s">
        <v>158</v>
      </c>
      <c r="B15" s="148">
        <f t="shared" ref="B15:M16" si="7">B10-B5</f>
        <v>1494547.1089999999</v>
      </c>
      <c r="C15" s="148">
        <f t="shared" si="7"/>
        <v>450167.12</v>
      </c>
      <c r="D15" s="148">
        <f t="shared" si="7"/>
        <v>367000</v>
      </c>
      <c r="E15" s="148">
        <f t="shared" si="7"/>
        <v>0</v>
      </c>
      <c r="F15" s="148">
        <f t="shared" si="7"/>
        <v>0</v>
      </c>
      <c r="G15" s="148">
        <f t="shared" si="7"/>
        <v>0</v>
      </c>
      <c r="H15" s="148">
        <f t="shared" si="7"/>
        <v>0</v>
      </c>
      <c r="I15" s="148">
        <f t="shared" si="7"/>
        <v>0</v>
      </c>
      <c r="J15" s="148">
        <f t="shared" si="7"/>
        <v>0</v>
      </c>
      <c r="K15" s="148">
        <f t="shared" si="7"/>
        <v>0</v>
      </c>
      <c r="L15" s="148">
        <f t="shared" si="7"/>
        <v>0</v>
      </c>
      <c r="M15" s="148">
        <f t="shared" si="7"/>
        <v>0</v>
      </c>
      <c r="N15" s="149">
        <f t="shared" si="6"/>
        <v>367000</v>
      </c>
      <c r="P15" s="150"/>
    </row>
    <row r="16" ht="15.75" customHeight="1">
      <c r="A16" s="147" t="s">
        <v>159</v>
      </c>
      <c r="B16" s="148">
        <f t="shared" si="7"/>
        <v>2989094.2170000002</v>
      </c>
      <c r="C16" s="148">
        <f t="shared" si="7"/>
        <v>900334.24069999997</v>
      </c>
      <c r="D16" s="148">
        <f t="shared" si="7"/>
        <v>281813.29599999997</v>
      </c>
      <c r="E16" s="148">
        <f t="shared" si="7"/>
        <v>0</v>
      </c>
      <c r="F16" s="148">
        <f t="shared" si="7"/>
        <v>0</v>
      </c>
      <c r="G16" s="148">
        <f t="shared" si="7"/>
        <v>0</v>
      </c>
      <c r="H16" s="148">
        <f t="shared" si="7"/>
        <v>0</v>
      </c>
      <c r="I16" s="148">
        <f t="shared" si="7"/>
        <v>0</v>
      </c>
      <c r="J16" s="148">
        <f t="shared" si="7"/>
        <v>0</v>
      </c>
      <c r="K16" s="148">
        <f t="shared" si="7"/>
        <v>0</v>
      </c>
      <c r="L16" s="148">
        <f t="shared" si="7"/>
        <v>0</v>
      </c>
      <c r="M16" s="148">
        <f t="shared" si="7"/>
        <v>0</v>
      </c>
      <c r="N16" s="149">
        <f t="shared" si="6"/>
        <v>281813.29599999997</v>
      </c>
      <c r="P16" s="150"/>
    </row>
    <row r="17" ht="15.75" customHeight="1">
      <c r="P17" s="150"/>
    </row>
    <row r="18" ht="21" customHeight="1">
      <c r="A18" s="151" t="s">
        <v>162</v>
      </c>
      <c r="B18" s="152">
        <f t="shared" ref="B18:M18" si="8">B4+B5+B6</f>
        <v>1306745.588</v>
      </c>
      <c r="C18" s="152">
        <f t="shared" si="8"/>
        <v>1316513.767</v>
      </c>
      <c r="D18" s="152">
        <f t="shared" si="8"/>
        <v>538079.70400000003</v>
      </c>
      <c r="E18" s="152">
        <f t="shared" si="8"/>
        <v>0</v>
      </c>
      <c r="F18" s="152">
        <f t="shared" si="8"/>
        <v>0</v>
      </c>
      <c r="G18" s="152">
        <f t="shared" si="8"/>
        <v>0</v>
      </c>
      <c r="H18" s="152">
        <f t="shared" si="8"/>
        <v>0</v>
      </c>
      <c r="I18" s="152">
        <f t="shared" si="8"/>
        <v>0</v>
      </c>
      <c r="J18" s="152">
        <f t="shared" si="8"/>
        <v>0</v>
      </c>
      <c r="K18" s="152">
        <f t="shared" si="8"/>
        <v>0</v>
      </c>
      <c r="L18" s="152">
        <f t="shared" si="8"/>
        <v>0</v>
      </c>
      <c r="M18" s="152">
        <f t="shared" si="8"/>
        <v>0</v>
      </c>
      <c r="N18" s="152">
        <f t="shared" si="6"/>
        <v>538079.70400000003</v>
      </c>
      <c r="P18" s="150"/>
    </row>
    <row r="19" ht="21" customHeight="1">
      <c r="A19" s="153" t="s">
        <v>163</v>
      </c>
      <c r="B19" s="154">
        <f t="shared" ref="B19:M19" si="9">B9+B10+B11</f>
        <v>7284934.023</v>
      </c>
      <c r="C19" s="154">
        <f t="shared" si="9"/>
        <v>3117182.2480000001</v>
      </c>
      <c r="D19" s="154">
        <f t="shared" si="9"/>
        <v>1265462</v>
      </c>
      <c r="E19" s="154">
        <f t="shared" si="9"/>
        <v>0</v>
      </c>
      <c r="F19" s="154">
        <f t="shared" si="9"/>
        <v>0</v>
      </c>
      <c r="G19" s="154">
        <f t="shared" si="9"/>
        <v>0</v>
      </c>
      <c r="H19" s="154">
        <f t="shared" si="9"/>
        <v>0</v>
      </c>
      <c r="I19" s="154">
        <f t="shared" si="9"/>
        <v>0</v>
      </c>
      <c r="J19" s="154">
        <f t="shared" si="9"/>
        <v>0</v>
      </c>
      <c r="K19" s="154">
        <f t="shared" si="9"/>
        <v>0</v>
      </c>
      <c r="L19" s="154">
        <f t="shared" si="9"/>
        <v>0</v>
      </c>
      <c r="M19" s="154">
        <f t="shared" si="9"/>
        <v>0</v>
      </c>
      <c r="N19" s="154">
        <f t="shared" si="6"/>
        <v>1265462</v>
      </c>
      <c r="P19" s="150"/>
    </row>
    <row r="20" ht="20.25" customHeight="1">
      <c r="A20" s="155" t="s">
        <v>164</v>
      </c>
      <c r="B20" s="156">
        <f t="shared" ref="B20:M20" si="10">B19-B18</f>
        <v>5978188.4349999996</v>
      </c>
      <c r="C20" s="156">
        <f t="shared" si="10"/>
        <v>1800668.4809999999</v>
      </c>
      <c r="D20" s="156">
        <f t="shared" si="10"/>
        <v>727382.29599999997</v>
      </c>
      <c r="E20" s="156">
        <f t="shared" si="10"/>
        <v>0</v>
      </c>
      <c r="F20" s="156">
        <f t="shared" si="10"/>
        <v>0</v>
      </c>
      <c r="G20" s="156">
        <f t="shared" si="10"/>
        <v>0</v>
      </c>
      <c r="H20" s="156">
        <f t="shared" si="10"/>
        <v>0</v>
      </c>
      <c r="I20" s="156">
        <f t="shared" si="10"/>
        <v>0</v>
      </c>
      <c r="J20" s="156">
        <f t="shared" si="10"/>
        <v>0</v>
      </c>
      <c r="K20" s="156">
        <f t="shared" si="10"/>
        <v>0</v>
      </c>
      <c r="L20" s="156">
        <f t="shared" si="10"/>
        <v>0</v>
      </c>
      <c r="M20" s="156">
        <f t="shared" si="10"/>
        <v>0</v>
      </c>
      <c r="N20" s="156">
        <f t="shared" si="6"/>
        <v>727382.29599999997</v>
      </c>
      <c r="P20" s="150"/>
    </row>
    <row r="21" ht="15.75" customHeight="1">
      <c r="A21" s="157" t="s">
        <v>157</v>
      </c>
      <c r="B21" s="158">
        <f t="shared" ref="B21:M21" si="11">B20/4</f>
        <v>1494547.1089999999</v>
      </c>
      <c r="C21" s="158">
        <f t="shared" si="11"/>
        <v>450167.1202</v>
      </c>
      <c r="D21" s="158">
        <f t="shared" si="11"/>
        <v>181845.57399999999</v>
      </c>
      <c r="E21" s="158">
        <f t="shared" si="11"/>
        <v>0</v>
      </c>
      <c r="F21" s="158">
        <f t="shared" si="11"/>
        <v>0</v>
      </c>
      <c r="G21" s="158">
        <f t="shared" si="11"/>
        <v>0</v>
      </c>
      <c r="H21" s="158">
        <f t="shared" si="11"/>
        <v>0</v>
      </c>
      <c r="I21" s="158">
        <f t="shared" si="11"/>
        <v>0</v>
      </c>
      <c r="J21" s="158">
        <f t="shared" si="11"/>
        <v>0</v>
      </c>
      <c r="K21" s="158">
        <f t="shared" si="11"/>
        <v>0</v>
      </c>
      <c r="L21" s="158">
        <f t="shared" si="11"/>
        <v>0</v>
      </c>
      <c r="M21" s="158">
        <f t="shared" si="11"/>
        <v>0</v>
      </c>
      <c r="N21" s="158">
        <f t="shared" si="6"/>
        <v>181845.57399999999</v>
      </c>
      <c r="P21" s="150"/>
    </row>
    <row r="22" ht="15.75" customHeight="1">
      <c r="A22" s="157" t="s">
        <v>158</v>
      </c>
      <c r="B22" s="158">
        <f t="shared" ref="B22:M22" si="12">B20/4</f>
        <v>1494547.1089999999</v>
      </c>
      <c r="C22" s="158">
        <f t="shared" si="12"/>
        <v>450167.1202</v>
      </c>
      <c r="D22" s="158">
        <f t="shared" si="12"/>
        <v>181845.57399999999</v>
      </c>
      <c r="E22" s="158">
        <f t="shared" si="12"/>
        <v>0</v>
      </c>
      <c r="F22" s="158">
        <f t="shared" si="12"/>
        <v>0</v>
      </c>
      <c r="G22" s="158">
        <f t="shared" si="12"/>
        <v>0</v>
      </c>
      <c r="H22" s="158">
        <f t="shared" si="12"/>
        <v>0</v>
      </c>
      <c r="I22" s="158">
        <f t="shared" si="12"/>
        <v>0</v>
      </c>
      <c r="J22" s="158">
        <f t="shared" si="12"/>
        <v>0</v>
      </c>
      <c r="K22" s="158">
        <f t="shared" si="12"/>
        <v>0</v>
      </c>
      <c r="L22" s="158">
        <f t="shared" si="12"/>
        <v>0</v>
      </c>
      <c r="M22" s="158">
        <f t="shared" si="12"/>
        <v>0</v>
      </c>
      <c r="N22" s="158">
        <f t="shared" si="6"/>
        <v>181845.57399999999</v>
      </c>
      <c r="P22" s="150"/>
    </row>
    <row r="23" ht="15.75" customHeight="1">
      <c r="A23" s="157" t="s">
        <v>159</v>
      </c>
      <c r="B23" s="158">
        <f t="shared" ref="B23:M23" si="13">B20/2</f>
        <v>2989094.2170000002</v>
      </c>
      <c r="C23" s="158">
        <f t="shared" si="13"/>
        <v>900334.24040000001</v>
      </c>
      <c r="D23" s="158">
        <f t="shared" si="13"/>
        <v>363691.14799999999</v>
      </c>
      <c r="E23" s="158">
        <f t="shared" si="13"/>
        <v>0</v>
      </c>
      <c r="F23" s="158">
        <f t="shared" si="13"/>
        <v>0</v>
      </c>
      <c r="G23" s="158">
        <f t="shared" si="13"/>
        <v>0</v>
      </c>
      <c r="H23" s="158">
        <f t="shared" si="13"/>
        <v>0</v>
      </c>
      <c r="I23" s="158">
        <f t="shared" si="13"/>
        <v>0</v>
      </c>
      <c r="J23" s="158">
        <f t="shared" si="13"/>
        <v>0</v>
      </c>
      <c r="K23" s="158">
        <f t="shared" si="13"/>
        <v>0</v>
      </c>
      <c r="L23" s="158">
        <f t="shared" si="13"/>
        <v>0</v>
      </c>
      <c r="M23" s="158">
        <f t="shared" si="13"/>
        <v>0</v>
      </c>
      <c r="N23" s="158">
        <f t="shared" si="6"/>
        <v>363691.14799999999</v>
      </c>
      <c r="P23" s="150"/>
    </row>
    <row r="24" ht="15.75" customHeight="1">
      <c r="P24" s="150"/>
    </row>
    <row r="25" ht="35.25" customHeight="1">
      <c r="A25" s="159" t="s">
        <v>165</v>
      </c>
      <c r="B25" s="160"/>
      <c r="C25" s="160"/>
      <c r="D25" s="161"/>
      <c r="E25" s="134"/>
      <c r="F25" s="134"/>
      <c r="G25" s="134"/>
      <c r="H25" s="134"/>
      <c r="I25" s="134"/>
      <c r="J25" s="134"/>
      <c r="K25" s="134"/>
      <c r="L25" s="134"/>
      <c r="M25" s="134"/>
      <c r="N25" s="115"/>
      <c r="P25" s="150"/>
    </row>
    <row r="26" ht="15.75" customHeight="1">
      <c r="A26" s="157" t="s">
        <v>157</v>
      </c>
      <c r="B26" s="158">
        <f t="shared" ref="B26:M28" si="14">B14-B21</f>
        <v>0</v>
      </c>
      <c r="C26" s="158">
        <f t="shared" si="14"/>
        <v>-0.0001818999881</v>
      </c>
      <c r="D26" s="158">
        <f t="shared" si="14"/>
        <v>-103276.57399999999</v>
      </c>
      <c r="E26" s="158">
        <f t="shared" si="14"/>
        <v>0</v>
      </c>
      <c r="F26" s="158">
        <f t="shared" si="14"/>
        <v>0</v>
      </c>
      <c r="G26" s="158">
        <f t="shared" si="14"/>
        <v>0</v>
      </c>
      <c r="H26" s="158">
        <f t="shared" si="14"/>
        <v>0</v>
      </c>
      <c r="I26" s="158">
        <f t="shared" si="14"/>
        <v>0</v>
      </c>
      <c r="J26" s="158">
        <f t="shared" si="14"/>
        <v>0</v>
      </c>
      <c r="K26" s="158">
        <f t="shared" si="14"/>
        <v>0</v>
      </c>
      <c r="L26" s="158">
        <f t="shared" si="14"/>
        <v>0</v>
      </c>
      <c r="M26" s="158">
        <f t="shared" si="14"/>
        <v>0</v>
      </c>
      <c r="N26" s="158">
        <f t="shared" si="6"/>
        <v>-103276.57399999999</v>
      </c>
    </row>
    <row r="27" ht="15.75" customHeight="1">
      <c r="A27" s="157" t="s">
        <v>158</v>
      </c>
      <c r="B27" s="158">
        <f t="shared" si="14"/>
        <v>2.3283064369999999e-10</v>
      </c>
      <c r="C27" s="158">
        <f t="shared" si="14"/>
        <v>-0.00018189992990000001</v>
      </c>
      <c r="D27" s="158">
        <f t="shared" si="14"/>
        <v>185154.42600000001</v>
      </c>
      <c r="E27" s="158">
        <f t="shared" si="14"/>
        <v>0</v>
      </c>
      <c r="F27" s="158">
        <f t="shared" si="14"/>
        <v>0</v>
      </c>
      <c r="G27" s="158">
        <f t="shared" si="14"/>
        <v>0</v>
      </c>
      <c r="H27" s="158">
        <f t="shared" si="14"/>
        <v>0</v>
      </c>
      <c r="I27" s="158">
        <f t="shared" si="14"/>
        <v>0</v>
      </c>
      <c r="J27" s="158">
        <f t="shared" si="14"/>
        <v>0</v>
      </c>
      <c r="K27" s="158">
        <f t="shared" si="14"/>
        <v>0</v>
      </c>
      <c r="L27" s="158">
        <f t="shared" si="14"/>
        <v>0</v>
      </c>
      <c r="M27" s="158">
        <f t="shared" si="14"/>
        <v>0</v>
      </c>
      <c r="N27" s="158">
        <f t="shared" si="6"/>
        <v>185154.42600000001</v>
      </c>
    </row>
    <row r="28" ht="15.75" customHeight="1">
      <c r="A28" s="157" t="s">
        <v>159</v>
      </c>
      <c r="B28" s="158">
        <f t="shared" si="14"/>
        <v>-4.656612873e-10</v>
      </c>
      <c r="C28" s="158">
        <f t="shared" si="14"/>
        <v>0.00036379985980000001</v>
      </c>
      <c r="D28" s="158">
        <f t="shared" si="14"/>
        <v>-81877.851999999999</v>
      </c>
      <c r="E28" s="158">
        <f t="shared" si="14"/>
        <v>0</v>
      </c>
      <c r="F28" s="158">
        <f t="shared" si="14"/>
        <v>0</v>
      </c>
      <c r="G28" s="158">
        <f t="shared" si="14"/>
        <v>0</v>
      </c>
      <c r="H28" s="158">
        <f t="shared" si="14"/>
        <v>0</v>
      </c>
      <c r="I28" s="158">
        <f t="shared" si="14"/>
        <v>0</v>
      </c>
      <c r="J28" s="158">
        <f t="shared" si="14"/>
        <v>0</v>
      </c>
      <c r="K28" s="158">
        <f t="shared" si="14"/>
        <v>0</v>
      </c>
      <c r="L28" s="158">
        <f t="shared" si="14"/>
        <v>0</v>
      </c>
      <c r="M28" s="158">
        <f t="shared" si="14"/>
        <v>0</v>
      </c>
      <c r="N28" s="158">
        <f t="shared" si="6"/>
        <v>-81877.851999999999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162"/>
      <c r="F37" s="163"/>
      <c r="G37" s="150"/>
      <c r="H37" s="163"/>
      <c r="I37" s="164"/>
      <c r="K37" s="164"/>
      <c r="L37" s="25"/>
    </row>
    <row r="38" ht="15.75" customHeight="1">
      <c r="A38" s="162"/>
      <c r="E38" s="150"/>
      <c r="F38" s="163"/>
      <c r="G38" s="150"/>
      <c r="H38" s="163"/>
      <c r="I38" s="150"/>
      <c r="J38" s="150"/>
      <c r="K38" s="164"/>
      <c r="L38" s="2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D3:N3"/>
    <mergeCell ref="D8:N8"/>
    <mergeCell ref="D13:N13"/>
    <mergeCell ref="D25:N25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2.56"/>
    <col customWidth="1" min="2" max="2" width="13.779999999999999"/>
    <col customWidth="1" min="4" max="4" width="14.220000000000001"/>
    <col customWidth="1" min="5" max="5" width="24.440000000000001"/>
    <col customWidth="1" min="6" max="6" width="19.780000000000001"/>
    <col customWidth="1" min="7" max="7" width="8.4399999999999995"/>
    <col customWidth="1" min="8" max="8" width="12.109999999999999"/>
    <col customWidth="1" min="9" max="9" width="18.670000000000002"/>
    <col customWidth="1" min="10" max="10" width="19.219999999999999"/>
    <col customWidth="1" min="11" max="11" width="18.890000000000001"/>
    <col customWidth="1" min="12" max="12" width="21"/>
    <col customWidth="1" min="13" max="13" width="13.67"/>
    <col customWidth="1" min="14" max="14" width="16"/>
    <col customWidth="1" min="15" max="15" width="24.440000000000001"/>
    <col customWidth="1" min="16" max="16" width="13.890000000000001"/>
    <col customWidth="1" min="17" max="17" width="82.780000000000001"/>
    <col customWidth="1" min="18" max="20" width="20.890000000000001"/>
  </cols>
  <sheetData>
    <row r="1" ht="35.25" customHeight="1">
      <c r="A1" s="165" t="s">
        <v>166</v>
      </c>
      <c r="B1" s="166" t="s">
        <v>167</v>
      </c>
      <c r="C1" s="166" t="s">
        <v>168</v>
      </c>
      <c r="D1" s="166" t="s">
        <v>169</v>
      </c>
      <c r="E1" s="166" t="s">
        <v>170</v>
      </c>
      <c r="F1" s="166" t="s">
        <v>171</v>
      </c>
      <c r="G1" s="166" t="s">
        <v>172</v>
      </c>
      <c r="H1" s="166" t="s">
        <v>173</v>
      </c>
      <c r="I1" s="167" t="s">
        <v>174</v>
      </c>
      <c r="J1" s="167" t="s">
        <v>175</v>
      </c>
      <c r="K1" s="167" t="s">
        <v>176</v>
      </c>
      <c r="L1" s="167" t="s">
        <v>177</v>
      </c>
      <c r="M1" s="167" t="s">
        <v>178</v>
      </c>
      <c r="N1" s="167" t="s">
        <v>179</v>
      </c>
      <c r="O1" s="166" t="s">
        <v>180</v>
      </c>
      <c r="P1" s="166" t="s">
        <v>181</v>
      </c>
      <c r="Q1" s="166" t="s">
        <v>182</v>
      </c>
      <c r="R1" s="168" t="s">
        <v>183</v>
      </c>
      <c r="S1" s="169"/>
      <c r="T1" s="169"/>
      <c r="U1" s="10"/>
    </row>
    <row r="2">
      <c r="A2" s="170">
        <v>45455</v>
      </c>
      <c r="B2" s="171" t="s">
        <v>184</v>
      </c>
      <c r="C2" s="172">
        <v>45661</v>
      </c>
      <c r="D2" s="172">
        <v>45664</v>
      </c>
      <c r="E2" s="171" t="s">
        <v>185</v>
      </c>
      <c r="F2" s="171" t="s">
        <v>186</v>
      </c>
      <c r="G2" s="173">
        <f t="shared" ref="G2:G58" si="15">D2-C2</f>
        <v>3</v>
      </c>
      <c r="H2" s="171" t="s">
        <v>187</v>
      </c>
      <c r="I2" s="174">
        <v>450</v>
      </c>
      <c r="J2" s="175">
        <f t="shared" ref="J2:J42" si="16">IF(F2="Cancelada",0,I2/G2)</f>
        <v>0</v>
      </c>
      <c r="K2" s="175">
        <f t="shared" ref="K2:K58" si="17">L2/G2</f>
        <v>0</v>
      </c>
      <c r="L2" s="175">
        <f t="shared" ref="L2:L58" si="18">J2*G2-M2</f>
        <v>0</v>
      </c>
      <c r="M2" s="175">
        <f t="shared" ref="M2:M42" si="19">IF(F2="Airbnb",(J2*G2)*0.03,IF(F2="Booking",(J2*G2)*0.15,0))</f>
        <v>0</v>
      </c>
      <c r="N2" s="171" t="str">
        <f t="shared" ref="N2:N58" ca="1" si="20">IF(F2="Cancelada","Reserva Cancelada", IF(C2&lt;= TODAY(),IF(D2&gt; TODAY(),"En Curso","Reserva Finalizada"),"Por Ingresar"))</f>
        <v xml:space="preserve">Reserva Cancelada</v>
      </c>
      <c r="O2" s="171" t="s">
        <v>188</v>
      </c>
      <c r="P2" s="173" t="s">
        <v>189</v>
      </c>
      <c r="Q2" s="171"/>
      <c r="R2" s="171" t="s">
        <v>190</v>
      </c>
    </row>
    <row r="3">
      <c r="A3" s="170">
        <v>45594</v>
      </c>
      <c r="B3" s="171" t="s">
        <v>184</v>
      </c>
      <c r="C3" s="172">
        <v>45658</v>
      </c>
      <c r="D3" s="172">
        <v>45660</v>
      </c>
      <c r="E3" s="171" t="s">
        <v>191</v>
      </c>
      <c r="F3" s="171" t="s">
        <v>192</v>
      </c>
      <c r="G3" s="173">
        <f t="shared" si="15"/>
        <v>2</v>
      </c>
      <c r="H3" s="171" t="s">
        <v>193</v>
      </c>
      <c r="I3" s="174">
        <v>310</v>
      </c>
      <c r="J3" s="175">
        <f t="shared" si="16"/>
        <v>155</v>
      </c>
      <c r="K3" s="175">
        <f t="shared" si="17"/>
        <v>150.34999999999999</v>
      </c>
      <c r="L3" s="175">
        <f t="shared" si="18"/>
        <v>300.69999999999999</v>
      </c>
      <c r="M3" s="175">
        <f t="shared" si="19"/>
        <v>9.3000000000000007</v>
      </c>
      <c r="N3" s="171" t="str">
        <f t="shared" ca="1" si="20"/>
        <v xml:space="preserve">Reserva Finalizada</v>
      </c>
      <c r="O3" s="171" t="s">
        <v>194</v>
      </c>
      <c r="P3" s="173" t="s">
        <v>189</v>
      </c>
      <c r="Q3" s="171"/>
      <c r="R3" s="171" t="s">
        <v>195</v>
      </c>
    </row>
    <row r="4">
      <c r="A4" s="170">
        <v>46022</v>
      </c>
      <c r="B4" s="171" t="s">
        <v>196</v>
      </c>
      <c r="C4" s="172">
        <v>45658</v>
      </c>
      <c r="D4" s="172">
        <v>45661</v>
      </c>
      <c r="E4" s="171" t="s">
        <v>197</v>
      </c>
      <c r="F4" s="171" t="s">
        <v>192</v>
      </c>
      <c r="G4" s="173">
        <f t="shared" si="15"/>
        <v>3</v>
      </c>
      <c r="H4" s="171" t="s">
        <v>198</v>
      </c>
      <c r="I4" s="174">
        <v>494.69999999999999</v>
      </c>
      <c r="J4" s="175">
        <f t="shared" si="16"/>
        <v>164.90000000000001</v>
      </c>
      <c r="K4" s="175">
        <f t="shared" si="17"/>
        <v>159.953</v>
      </c>
      <c r="L4" s="175">
        <f t="shared" si="18"/>
        <v>479.85899999999998</v>
      </c>
      <c r="M4" s="175">
        <f t="shared" si="19"/>
        <v>14.840999999999999</v>
      </c>
      <c r="N4" s="171" t="str">
        <f t="shared" ca="1" si="20"/>
        <v xml:space="preserve">Reserva Finalizada</v>
      </c>
      <c r="O4" s="171" t="s">
        <v>194</v>
      </c>
      <c r="P4" s="173" t="s">
        <v>189</v>
      </c>
      <c r="Q4" s="171"/>
      <c r="R4" s="171" t="s">
        <v>199</v>
      </c>
    </row>
    <row r="5">
      <c r="A5" s="170">
        <v>45606</v>
      </c>
      <c r="B5" s="171" t="s">
        <v>184</v>
      </c>
      <c r="C5" s="172">
        <v>45661</v>
      </c>
      <c r="D5" s="172">
        <v>45664</v>
      </c>
      <c r="E5" s="171" t="s">
        <v>200</v>
      </c>
      <c r="F5" s="171" t="s">
        <v>201</v>
      </c>
      <c r="G5" s="173">
        <f t="shared" si="15"/>
        <v>3</v>
      </c>
      <c r="H5" s="171" t="s">
        <v>202</v>
      </c>
      <c r="I5" s="174">
        <v>600</v>
      </c>
      <c r="J5" s="175">
        <f t="shared" si="16"/>
        <v>200</v>
      </c>
      <c r="K5" s="175">
        <f t="shared" si="17"/>
        <v>170</v>
      </c>
      <c r="L5" s="175">
        <f t="shared" si="18"/>
        <v>510</v>
      </c>
      <c r="M5" s="175">
        <f t="shared" si="19"/>
        <v>90</v>
      </c>
      <c r="N5" s="171" t="str">
        <f t="shared" ca="1" si="20"/>
        <v xml:space="preserve">Reserva Finalizada</v>
      </c>
      <c r="O5" s="171" t="s">
        <v>188</v>
      </c>
      <c r="P5" s="173" t="s">
        <v>189</v>
      </c>
      <c r="Q5" s="171"/>
      <c r="R5" s="171" t="s">
        <v>203</v>
      </c>
    </row>
    <row r="6">
      <c r="A6" s="170">
        <v>45660</v>
      </c>
      <c r="B6" s="171" t="s">
        <v>196</v>
      </c>
      <c r="C6" s="172">
        <v>45662</v>
      </c>
      <c r="D6" s="172">
        <v>45664</v>
      </c>
      <c r="E6" s="171" t="s">
        <v>204</v>
      </c>
      <c r="F6" s="171" t="s">
        <v>201</v>
      </c>
      <c r="G6" s="173">
        <f t="shared" si="15"/>
        <v>2</v>
      </c>
      <c r="H6" s="171" t="s">
        <v>187</v>
      </c>
      <c r="I6" s="174">
        <v>300</v>
      </c>
      <c r="J6" s="175">
        <f t="shared" si="16"/>
        <v>150</v>
      </c>
      <c r="K6" s="175">
        <f t="shared" si="17"/>
        <v>127.5</v>
      </c>
      <c r="L6" s="175">
        <f t="shared" si="18"/>
        <v>255</v>
      </c>
      <c r="M6" s="175">
        <f t="shared" si="19"/>
        <v>45</v>
      </c>
      <c r="N6" s="171" t="str">
        <f t="shared" ca="1" si="20"/>
        <v xml:space="preserve">Reserva Finalizada</v>
      </c>
      <c r="O6" s="171" t="s">
        <v>188</v>
      </c>
      <c r="P6" s="173" t="s">
        <v>189</v>
      </c>
      <c r="Q6" s="171"/>
      <c r="R6" s="171" t="s">
        <v>205</v>
      </c>
    </row>
    <row r="7">
      <c r="A7" s="170">
        <v>45399</v>
      </c>
      <c r="B7" s="171" t="s">
        <v>184</v>
      </c>
      <c r="C7" s="172">
        <v>45662</v>
      </c>
      <c r="D7" s="172">
        <v>45666</v>
      </c>
      <c r="E7" s="176" t="s">
        <v>206</v>
      </c>
      <c r="F7" s="171" t="s">
        <v>186</v>
      </c>
      <c r="G7" s="173">
        <f t="shared" si="15"/>
        <v>4</v>
      </c>
      <c r="H7" s="171" t="s">
        <v>193</v>
      </c>
      <c r="I7" s="174">
        <v>480</v>
      </c>
      <c r="J7" s="175">
        <f t="shared" si="16"/>
        <v>0</v>
      </c>
      <c r="K7" s="175">
        <f t="shared" si="17"/>
        <v>0</v>
      </c>
      <c r="L7" s="175">
        <f t="shared" si="18"/>
        <v>0</v>
      </c>
      <c r="M7" s="175">
        <f t="shared" si="19"/>
        <v>0</v>
      </c>
      <c r="N7" s="171" t="str">
        <f t="shared" ca="1" si="20"/>
        <v xml:space="preserve">Reserva Cancelada</v>
      </c>
      <c r="O7" s="171" t="s">
        <v>207</v>
      </c>
      <c r="P7" s="173" t="s">
        <v>189</v>
      </c>
      <c r="Q7" s="171" t="s">
        <v>208</v>
      </c>
      <c r="R7" s="171"/>
    </row>
    <row r="8">
      <c r="A8" s="170">
        <v>45614</v>
      </c>
      <c r="B8" s="171" t="s">
        <v>184</v>
      </c>
      <c r="C8" s="172">
        <v>45668</v>
      </c>
      <c r="D8" s="172">
        <v>45671</v>
      </c>
      <c r="E8" s="171" t="s">
        <v>209</v>
      </c>
      <c r="F8" s="171" t="s">
        <v>186</v>
      </c>
      <c r="G8" s="173">
        <f t="shared" si="15"/>
        <v>3</v>
      </c>
      <c r="H8" s="171" t="s">
        <v>187</v>
      </c>
      <c r="I8" s="174">
        <v>600</v>
      </c>
      <c r="J8" s="175">
        <f t="shared" si="16"/>
        <v>0</v>
      </c>
      <c r="K8" s="175">
        <f t="shared" si="17"/>
        <v>0</v>
      </c>
      <c r="L8" s="175">
        <f t="shared" si="18"/>
        <v>0</v>
      </c>
      <c r="M8" s="175">
        <f t="shared" si="19"/>
        <v>0</v>
      </c>
      <c r="N8" s="171" t="str">
        <f t="shared" ca="1" si="20"/>
        <v xml:space="preserve">Reserva Cancelada</v>
      </c>
      <c r="O8" s="171" t="s">
        <v>207</v>
      </c>
      <c r="P8" s="173" t="s">
        <v>189</v>
      </c>
      <c r="Q8" s="171"/>
      <c r="R8" s="171" t="s">
        <v>210</v>
      </c>
    </row>
    <row r="9">
      <c r="A9" s="170">
        <v>45624</v>
      </c>
      <c r="B9" s="171" t="s">
        <v>184</v>
      </c>
      <c r="C9" s="172">
        <v>45668</v>
      </c>
      <c r="D9" s="172">
        <v>45671</v>
      </c>
      <c r="E9" s="171" t="s">
        <v>211</v>
      </c>
      <c r="F9" s="171" t="s">
        <v>186</v>
      </c>
      <c r="G9" s="173">
        <f t="shared" si="15"/>
        <v>3</v>
      </c>
      <c r="H9" s="171" t="s">
        <v>187</v>
      </c>
      <c r="I9" s="174">
        <v>552</v>
      </c>
      <c r="J9" s="175">
        <f t="shared" si="16"/>
        <v>0</v>
      </c>
      <c r="K9" s="175">
        <f t="shared" si="17"/>
        <v>0</v>
      </c>
      <c r="L9" s="175">
        <f t="shared" si="18"/>
        <v>0</v>
      </c>
      <c r="M9" s="175">
        <f t="shared" si="19"/>
        <v>0</v>
      </c>
      <c r="N9" s="171" t="str">
        <f t="shared" ca="1" si="20"/>
        <v xml:space="preserve">Reserva Cancelada</v>
      </c>
      <c r="O9" s="171" t="s">
        <v>188</v>
      </c>
      <c r="P9" s="173" t="s">
        <v>189</v>
      </c>
      <c r="Q9" s="171"/>
      <c r="R9" s="171" t="s">
        <v>212</v>
      </c>
    </row>
    <row r="10">
      <c r="A10" s="170">
        <v>45663</v>
      </c>
      <c r="B10" s="171" t="s">
        <v>196</v>
      </c>
      <c r="C10" s="172">
        <v>45666</v>
      </c>
      <c r="D10" s="172">
        <v>45669</v>
      </c>
      <c r="E10" s="171" t="s">
        <v>213</v>
      </c>
      <c r="F10" s="171" t="s">
        <v>192</v>
      </c>
      <c r="G10" s="173">
        <f t="shared" si="15"/>
        <v>3</v>
      </c>
      <c r="H10" s="171" t="s">
        <v>187</v>
      </c>
      <c r="I10" s="174">
        <v>378.30000000000001</v>
      </c>
      <c r="J10" s="175">
        <f t="shared" si="16"/>
        <v>126.09999999999999</v>
      </c>
      <c r="K10" s="175">
        <f t="shared" si="17"/>
        <v>122.31699999999999</v>
      </c>
      <c r="L10" s="175">
        <f t="shared" si="18"/>
        <v>366.95100000000002</v>
      </c>
      <c r="M10" s="175">
        <f t="shared" si="19"/>
        <v>11.349</v>
      </c>
      <c r="N10" s="171" t="str">
        <f t="shared" ca="1" si="20"/>
        <v xml:space="preserve">Reserva Finalizada</v>
      </c>
      <c r="O10" s="171" t="s">
        <v>214</v>
      </c>
      <c r="P10" s="173" t="s">
        <v>189</v>
      </c>
      <c r="Q10" s="171"/>
      <c r="R10" s="171" t="s">
        <v>215</v>
      </c>
    </row>
    <row r="11">
      <c r="A11" s="170">
        <v>45653</v>
      </c>
      <c r="B11" s="171" t="s">
        <v>184</v>
      </c>
      <c r="C11" s="172">
        <v>45666</v>
      </c>
      <c r="D11" s="172">
        <v>45670</v>
      </c>
      <c r="E11" s="171" t="s">
        <v>216</v>
      </c>
      <c r="F11" s="171" t="s">
        <v>217</v>
      </c>
      <c r="G11" s="173">
        <f t="shared" si="15"/>
        <v>4</v>
      </c>
      <c r="H11" s="171" t="s">
        <v>198</v>
      </c>
      <c r="I11" s="174">
        <v>857</v>
      </c>
      <c r="J11" s="175">
        <f t="shared" si="16"/>
        <v>214.25</v>
      </c>
      <c r="K11" s="175">
        <f t="shared" si="17"/>
        <v>214.25</v>
      </c>
      <c r="L11" s="175">
        <f t="shared" si="18"/>
        <v>857</v>
      </c>
      <c r="M11" s="175">
        <f t="shared" si="19"/>
        <v>0</v>
      </c>
      <c r="N11" s="171" t="str">
        <f t="shared" ca="1" si="20"/>
        <v xml:space="preserve">Reserva Finalizada</v>
      </c>
      <c r="O11" s="171" t="s">
        <v>214</v>
      </c>
      <c r="P11" s="173" t="s">
        <v>189</v>
      </c>
      <c r="Q11" s="171"/>
      <c r="R11" s="171"/>
    </row>
    <row r="12">
      <c r="A12" s="170">
        <v>45572</v>
      </c>
      <c r="B12" s="171" t="s">
        <v>196</v>
      </c>
      <c r="C12" s="172">
        <v>45670</v>
      </c>
      <c r="D12" s="172">
        <v>45677</v>
      </c>
      <c r="E12" s="171" t="s">
        <v>218</v>
      </c>
      <c r="F12" s="171" t="s">
        <v>217</v>
      </c>
      <c r="G12" s="173">
        <f t="shared" si="15"/>
        <v>7</v>
      </c>
      <c r="H12" s="171" t="s">
        <v>202</v>
      </c>
      <c r="I12" s="174">
        <v>825</v>
      </c>
      <c r="J12" s="175">
        <f t="shared" si="16"/>
        <v>117.8571429</v>
      </c>
      <c r="K12" s="175">
        <f t="shared" si="17"/>
        <v>117.8571429</v>
      </c>
      <c r="L12" s="175">
        <f t="shared" si="18"/>
        <v>825</v>
      </c>
      <c r="M12" s="175">
        <f t="shared" si="19"/>
        <v>0</v>
      </c>
      <c r="N12" s="171" t="str">
        <f t="shared" ca="1" si="20"/>
        <v xml:space="preserve">Reserva Finalizada</v>
      </c>
      <c r="O12" s="171" t="s">
        <v>214</v>
      </c>
      <c r="P12" s="173" t="s">
        <v>189</v>
      </c>
      <c r="Q12" s="171" t="s">
        <v>219</v>
      </c>
      <c r="R12" s="171"/>
    </row>
    <row r="13">
      <c r="A13" s="170">
        <v>45663</v>
      </c>
      <c r="B13" s="171" t="s">
        <v>184</v>
      </c>
      <c r="C13" s="172">
        <v>45671</v>
      </c>
      <c r="D13" s="172">
        <v>45674</v>
      </c>
      <c r="E13" s="171" t="s">
        <v>220</v>
      </c>
      <c r="F13" s="171" t="s">
        <v>201</v>
      </c>
      <c r="G13" s="173">
        <f t="shared" si="15"/>
        <v>3</v>
      </c>
      <c r="H13" s="171" t="s">
        <v>221</v>
      </c>
      <c r="I13" s="174">
        <v>450</v>
      </c>
      <c r="J13" s="175">
        <f t="shared" si="16"/>
        <v>150</v>
      </c>
      <c r="K13" s="175">
        <f t="shared" si="17"/>
        <v>127.5</v>
      </c>
      <c r="L13" s="175">
        <f t="shared" si="18"/>
        <v>382.5</v>
      </c>
      <c r="M13" s="175">
        <f t="shared" si="19"/>
        <v>67.5</v>
      </c>
      <c r="N13" s="171" t="str">
        <f t="shared" ca="1" si="20"/>
        <v xml:space="preserve">Reserva Finalizada</v>
      </c>
      <c r="O13" s="171" t="s">
        <v>188</v>
      </c>
      <c r="P13" s="173" t="s">
        <v>189</v>
      </c>
      <c r="Q13" s="171"/>
      <c r="R13" s="171" t="s">
        <v>222</v>
      </c>
    </row>
    <row r="14">
      <c r="A14" s="170">
        <v>45664</v>
      </c>
      <c r="B14" s="171" t="s">
        <v>184</v>
      </c>
      <c r="C14" s="172">
        <v>45674</v>
      </c>
      <c r="D14" s="172">
        <v>45677</v>
      </c>
      <c r="E14" s="171" t="s">
        <v>223</v>
      </c>
      <c r="F14" s="171" t="s">
        <v>201</v>
      </c>
      <c r="G14" s="173">
        <f t="shared" si="15"/>
        <v>3</v>
      </c>
      <c r="H14" s="171" t="s">
        <v>193</v>
      </c>
      <c r="I14" s="174">
        <v>450</v>
      </c>
      <c r="J14" s="175">
        <f t="shared" si="16"/>
        <v>150</v>
      </c>
      <c r="K14" s="175">
        <f t="shared" si="17"/>
        <v>127.5</v>
      </c>
      <c r="L14" s="175">
        <f t="shared" si="18"/>
        <v>382.5</v>
      </c>
      <c r="M14" s="175">
        <f t="shared" si="19"/>
        <v>67.5</v>
      </c>
      <c r="N14" s="171" t="str">
        <f t="shared" ca="1" si="20"/>
        <v xml:space="preserve">Reserva Finalizada</v>
      </c>
      <c r="O14" s="171" t="s">
        <v>188</v>
      </c>
      <c r="P14" s="173" t="s">
        <v>189</v>
      </c>
      <c r="Q14" s="171"/>
      <c r="R14" s="171" t="s">
        <v>224</v>
      </c>
    </row>
    <row r="15">
      <c r="A15" s="170">
        <v>45665</v>
      </c>
      <c r="B15" s="171" t="s">
        <v>184</v>
      </c>
      <c r="C15" s="172">
        <v>45677</v>
      </c>
      <c r="D15" s="172">
        <v>45682</v>
      </c>
      <c r="E15" s="171" t="s">
        <v>225</v>
      </c>
      <c r="F15" s="171" t="s">
        <v>226</v>
      </c>
      <c r="G15" s="173">
        <f t="shared" si="15"/>
        <v>5</v>
      </c>
      <c r="H15" s="171" t="s">
        <v>198</v>
      </c>
      <c r="I15" s="174">
        <v>610</v>
      </c>
      <c r="J15" s="175">
        <f t="shared" si="16"/>
        <v>122</v>
      </c>
      <c r="K15" s="175">
        <f t="shared" si="17"/>
        <v>122</v>
      </c>
      <c r="L15" s="175">
        <f t="shared" si="18"/>
        <v>610</v>
      </c>
      <c r="M15" s="175">
        <f t="shared" si="19"/>
        <v>0</v>
      </c>
      <c r="N15" s="171" t="str">
        <f t="shared" ca="1" si="20"/>
        <v xml:space="preserve">Reserva Finalizada</v>
      </c>
      <c r="O15" s="171" t="s">
        <v>214</v>
      </c>
      <c r="P15" s="173" t="s">
        <v>189</v>
      </c>
      <c r="Q15" s="171"/>
      <c r="R15" s="171"/>
    </row>
    <row r="16">
      <c r="A16" s="170">
        <v>45676</v>
      </c>
      <c r="B16" s="171" t="s">
        <v>196</v>
      </c>
      <c r="C16" s="172">
        <v>45680</v>
      </c>
      <c r="D16" s="172">
        <v>45684</v>
      </c>
      <c r="E16" s="171" t="s">
        <v>227</v>
      </c>
      <c r="F16" s="171" t="s">
        <v>201</v>
      </c>
      <c r="G16" s="173">
        <f t="shared" si="15"/>
        <v>4</v>
      </c>
      <c r="H16" s="171" t="s">
        <v>228</v>
      </c>
      <c r="I16" s="174">
        <v>440</v>
      </c>
      <c r="J16" s="175">
        <f t="shared" si="16"/>
        <v>110</v>
      </c>
      <c r="K16" s="175">
        <f t="shared" si="17"/>
        <v>93.5</v>
      </c>
      <c r="L16" s="175">
        <f t="shared" si="18"/>
        <v>374</v>
      </c>
      <c r="M16" s="175">
        <f t="shared" si="19"/>
        <v>66</v>
      </c>
      <c r="N16" s="171" t="str">
        <f t="shared" ca="1" si="20"/>
        <v xml:space="preserve">Reserva Finalizada</v>
      </c>
      <c r="O16" s="171" t="s">
        <v>229</v>
      </c>
      <c r="P16" s="173" t="s">
        <v>189</v>
      </c>
      <c r="Q16" s="171"/>
      <c r="R16" s="171" t="s">
        <v>230</v>
      </c>
    </row>
    <row r="17">
      <c r="A17" s="170">
        <v>45676</v>
      </c>
      <c r="B17" s="171" t="s">
        <v>184</v>
      </c>
      <c r="C17" s="172">
        <v>45683</v>
      </c>
      <c r="D17" s="172">
        <v>45685</v>
      </c>
      <c r="E17" s="171" t="s">
        <v>231</v>
      </c>
      <c r="F17" s="171" t="s">
        <v>201</v>
      </c>
      <c r="G17" s="173">
        <f t="shared" si="15"/>
        <v>2</v>
      </c>
      <c r="H17" s="171" t="s">
        <v>202</v>
      </c>
      <c r="I17" s="174">
        <v>220</v>
      </c>
      <c r="J17" s="175">
        <f t="shared" si="16"/>
        <v>110</v>
      </c>
      <c r="K17" s="175">
        <f t="shared" si="17"/>
        <v>93.5</v>
      </c>
      <c r="L17" s="175">
        <f t="shared" si="18"/>
        <v>187</v>
      </c>
      <c r="M17" s="175">
        <f t="shared" si="19"/>
        <v>33</v>
      </c>
      <c r="N17" s="171" t="str">
        <f t="shared" ca="1" si="20"/>
        <v xml:space="preserve">Reserva Finalizada</v>
      </c>
      <c r="O17" s="171" t="s">
        <v>214</v>
      </c>
      <c r="P17" s="173" t="s">
        <v>189</v>
      </c>
      <c r="Q17" s="171"/>
      <c r="R17" s="171" t="s">
        <v>232</v>
      </c>
    </row>
    <row r="18">
      <c r="A18" s="170">
        <v>45685</v>
      </c>
      <c r="B18" s="171" t="s">
        <v>196</v>
      </c>
      <c r="C18" s="172">
        <v>45685</v>
      </c>
      <c r="D18" s="172">
        <v>45689</v>
      </c>
      <c r="E18" s="171" t="s">
        <v>233</v>
      </c>
      <c r="F18" s="171" t="s">
        <v>217</v>
      </c>
      <c r="G18" s="173">
        <f t="shared" si="15"/>
        <v>4</v>
      </c>
      <c r="H18" s="171" t="s">
        <v>202</v>
      </c>
      <c r="I18" s="174">
        <v>420</v>
      </c>
      <c r="J18" s="175">
        <f t="shared" si="16"/>
        <v>105</v>
      </c>
      <c r="K18" s="175">
        <f t="shared" si="17"/>
        <v>105</v>
      </c>
      <c r="L18" s="175">
        <f t="shared" si="18"/>
        <v>420</v>
      </c>
      <c r="M18" s="175">
        <f t="shared" si="19"/>
        <v>0</v>
      </c>
      <c r="N18" s="171" t="str">
        <f t="shared" ca="1" si="20"/>
        <v xml:space="preserve">Reserva Finalizada</v>
      </c>
      <c r="O18" s="171" t="s">
        <v>214</v>
      </c>
      <c r="P18" s="173" t="s">
        <v>189</v>
      </c>
      <c r="Q18" s="171"/>
      <c r="R18" s="171" t="s">
        <v>234</v>
      </c>
    </row>
    <row r="19">
      <c r="A19" s="170">
        <v>45671</v>
      </c>
      <c r="B19" s="171" t="s">
        <v>184</v>
      </c>
      <c r="C19" s="172">
        <v>45686</v>
      </c>
      <c r="D19" s="172">
        <v>45689</v>
      </c>
      <c r="E19" s="171" t="s">
        <v>235</v>
      </c>
      <c r="F19" s="171" t="s">
        <v>201</v>
      </c>
      <c r="G19" s="173">
        <f t="shared" si="15"/>
        <v>3</v>
      </c>
      <c r="H19" s="171" t="s">
        <v>198</v>
      </c>
      <c r="I19" s="174">
        <v>390</v>
      </c>
      <c r="J19" s="175">
        <f t="shared" si="16"/>
        <v>130</v>
      </c>
      <c r="K19" s="175">
        <f t="shared" si="17"/>
        <v>110.5</v>
      </c>
      <c r="L19" s="175">
        <f t="shared" si="18"/>
        <v>331.5</v>
      </c>
      <c r="M19" s="175">
        <f t="shared" si="19"/>
        <v>58.5</v>
      </c>
      <c r="N19" s="171" t="str">
        <f t="shared" ca="1" si="20"/>
        <v xml:space="preserve">Reserva Finalizada</v>
      </c>
      <c r="O19" s="171" t="s">
        <v>229</v>
      </c>
      <c r="P19" s="173" t="s">
        <v>189</v>
      </c>
      <c r="Q19" s="171"/>
      <c r="R19" s="171" t="s">
        <v>236</v>
      </c>
    </row>
    <row r="20">
      <c r="A20" s="170">
        <v>45676</v>
      </c>
      <c r="B20" s="171" t="s">
        <v>184</v>
      </c>
      <c r="C20" s="172">
        <v>45689</v>
      </c>
      <c r="D20" s="172">
        <v>45691</v>
      </c>
      <c r="E20" s="171" t="s">
        <v>237</v>
      </c>
      <c r="F20" s="171" t="s">
        <v>217</v>
      </c>
      <c r="G20" s="173">
        <f t="shared" si="15"/>
        <v>2</v>
      </c>
      <c r="H20" s="171" t="s">
        <v>221</v>
      </c>
      <c r="I20" s="174">
        <v>260</v>
      </c>
      <c r="J20" s="175">
        <f t="shared" si="16"/>
        <v>130</v>
      </c>
      <c r="K20" s="175">
        <f t="shared" si="17"/>
        <v>130</v>
      </c>
      <c r="L20" s="175">
        <f t="shared" si="18"/>
        <v>260</v>
      </c>
      <c r="M20" s="175">
        <f t="shared" si="19"/>
        <v>0</v>
      </c>
      <c r="N20" s="171" t="str">
        <f t="shared" ca="1" si="20"/>
        <v xml:space="preserve">Reserva Finalizada</v>
      </c>
      <c r="O20" s="171" t="s">
        <v>214</v>
      </c>
      <c r="P20" s="173" t="s">
        <v>238</v>
      </c>
      <c r="Q20" s="171"/>
      <c r="R20" s="171" t="s">
        <v>239</v>
      </c>
    </row>
    <row r="21">
      <c r="A21" s="170">
        <v>45681</v>
      </c>
      <c r="B21" s="171" t="s">
        <v>184</v>
      </c>
      <c r="C21" s="172">
        <v>45691</v>
      </c>
      <c r="D21" s="172">
        <v>45696</v>
      </c>
      <c r="E21" s="171" t="s">
        <v>240</v>
      </c>
      <c r="F21" s="171" t="s">
        <v>186</v>
      </c>
      <c r="G21" s="173">
        <f t="shared" si="15"/>
        <v>5</v>
      </c>
      <c r="H21" s="171" t="s">
        <v>202</v>
      </c>
      <c r="I21" s="174">
        <v>650</v>
      </c>
      <c r="J21" s="175">
        <f t="shared" si="16"/>
        <v>0</v>
      </c>
      <c r="K21" s="175">
        <f t="shared" si="17"/>
        <v>0</v>
      </c>
      <c r="L21" s="175">
        <f t="shared" si="18"/>
        <v>0</v>
      </c>
      <c r="M21" s="175">
        <f t="shared" si="19"/>
        <v>0</v>
      </c>
      <c r="N21" s="171" t="str">
        <f t="shared" ca="1" si="20"/>
        <v xml:space="preserve">Reserva Cancelada</v>
      </c>
      <c r="O21" s="171" t="s">
        <v>188</v>
      </c>
      <c r="P21" s="173" t="s">
        <v>238</v>
      </c>
      <c r="Q21" s="171"/>
      <c r="R21" s="171" t="s">
        <v>241</v>
      </c>
    </row>
    <row r="22">
      <c r="A22" s="170">
        <v>45686</v>
      </c>
      <c r="B22" s="171" t="s">
        <v>196</v>
      </c>
      <c r="C22" s="172">
        <v>45692</v>
      </c>
      <c r="D22" s="172">
        <v>45694</v>
      </c>
      <c r="E22" s="171" t="s">
        <v>242</v>
      </c>
      <c r="F22" s="171" t="s">
        <v>192</v>
      </c>
      <c r="G22" s="173">
        <f t="shared" si="15"/>
        <v>2</v>
      </c>
      <c r="H22" s="171" t="s">
        <v>198</v>
      </c>
      <c r="I22" s="174">
        <v>220</v>
      </c>
      <c r="J22" s="175">
        <f t="shared" si="16"/>
        <v>110</v>
      </c>
      <c r="K22" s="175">
        <f t="shared" si="17"/>
        <v>106.7</v>
      </c>
      <c r="L22" s="175">
        <f t="shared" si="18"/>
        <v>213.40000000000001</v>
      </c>
      <c r="M22" s="175">
        <f t="shared" si="19"/>
        <v>6.5999999999999996</v>
      </c>
      <c r="N22" s="171" t="str">
        <f t="shared" ca="1" si="20"/>
        <v xml:space="preserve">Reserva Finalizada</v>
      </c>
      <c r="O22" s="171" t="s">
        <v>207</v>
      </c>
      <c r="P22" s="173" t="s">
        <v>238</v>
      </c>
      <c r="Q22" s="171"/>
      <c r="R22" s="171" t="s">
        <v>243</v>
      </c>
    </row>
    <row r="23">
      <c r="A23" s="170">
        <v>45691</v>
      </c>
      <c r="B23" s="171" t="s">
        <v>184</v>
      </c>
      <c r="C23" s="172">
        <v>45692</v>
      </c>
      <c r="D23" s="172">
        <v>45694</v>
      </c>
      <c r="E23" s="171" t="s">
        <v>244</v>
      </c>
      <c r="F23" s="171" t="s">
        <v>192</v>
      </c>
      <c r="G23" s="173">
        <f t="shared" si="15"/>
        <v>2</v>
      </c>
      <c r="H23" s="171" t="s">
        <v>198</v>
      </c>
      <c r="I23" s="174">
        <v>220</v>
      </c>
      <c r="J23" s="175">
        <f t="shared" si="16"/>
        <v>110</v>
      </c>
      <c r="K23" s="175">
        <f t="shared" si="17"/>
        <v>106.7</v>
      </c>
      <c r="L23" s="175">
        <f t="shared" si="18"/>
        <v>213.40000000000001</v>
      </c>
      <c r="M23" s="175">
        <f t="shared" si="19"/>
        <v>6.5999999999999996</v>
      </c>
      <c r="N23" s="171" t="str">
        <f t="shared" ca="1" si="20"/>
        <v xml:space="preserve">Reserva Finalizada</v>
      </c>
      <c r="O23" s="171" t="s">
        <v>207</v>
      </c>
      <c r="P23" s="173" t="s">
        <v>238</v>
      </c>
      <c r="Q23" s="171"/>
      <c r="R23" s="171" t="s">
        <v>245</v>
      </c>
    </row>
    <row r="24">
      <c r="A24" s="170">
        <v>45431</v>
      </c>
      <c r="B24" s="171" t="s">
        <v>184</v>
      </c>
      <c r="C24" s="172">
        <v>45696</v>
      </c>
      <c r="D24" s="172">
        <v>45698</v>
      </c>
      <c r="E24" s="171" t="s">
        <v>246</v>
      </c>
      <c r="F24" s="171" t="s">
        <v>186</v>
      </c>
      <c r="G24" s="173">
        <f t="shared" si="15"/>
        <v>2</v>
      </c>
      <c r="H24" s="171" t="s">
        <v>247</v>
      </c>
      <c r="I24" s="174">
        <v>300</v>
      </c>
      <c r="J24" s="175">
        <f t="shared" si="16"/>
        <v>0</v>
      </c>
      <c r="K24" s="175">
        <f t="shared" si="17"/>
        <v>0</v>
      </c>
      <c r="L24" s="175">
        <f t="shared" si="18"/>
        <v>0</v>
      </c>
      <c r="M24" s="175">
        <f t="shared" si="19"/>
        <v>0</v>
      </c>
      <c r="N24" s="171" t="str">
        <f t="shared" ca="1" si="20"/>
        <v xml:space="preserve">Reserva Cancelada</v>
      </c>
      <c r="O24" s="171" t="s">
        <v>207</v>
      </c>
      <c r="P24" s="173" t="s">
        <v>238</v>
      </c>
      <c r="Q24" s="171"/>
      <c r="R24" s="171" t="s">
        <v>248</v>
      </c>
    </row>
    <row r="25">
      <c r="A25" s="170">
        <v>45587</v>
      </c>
      <c r="B25" s="171" t="s">
        <v>196</v>
      </c>
      <c r="C25" s="172">
        <v>45697</v>
      </c>
      <c r="D25" s="172">
        <v>45700</v>
      </c>
      <c r="E25" s="171" t="s">
        <v>249</v>
      </c>
      <c r="F25" s="171" t="s">
        <v>186</v>
      </c>
      <c r="G25" s="173">
        <f t="shared" si="15"/>
        <v>3</v>
      </c>
      <c r="H25" s="171" t="s">
        <v>250</v>
      </c>
      <c r="I25" s="174">
        <v>297</v>
      </c>
      <c r="J25" s="175">
        <f t="shared" si="16"/>
        <v>0</v>
      </c>
      <c r="K25" s="175">
        <f t="shared" si="17"/>
        <v>0</v>
      </c>
      <c r="L25" s="175">
        <f t="shared" si="18"/>
        <v>0</v>
      </c>
      <c r="M25" s="175">
        <f t="shared" si="19"/>
        <v>0</v>
      </c>
      <c r="N25" s="171" t="str">
        <f t="shared" ca="1" si="20"/>
        <v xml:space="preserve">Reserva Cancelada</v>
      </c>
      <c r="O25" s="171" t="s">
        <v>207</v>
      </c>
      <c r="P25" s="173" t="s">
        <v>238</v>
      </c>
      <c r="Q25" s="171"/>
      <c r="R25" s="171" t="s">
        <v>251</v>
      </c>
    </row>
    <row r="26">
      <c r="A26" s="170">
        <v>45552</v>
      </c>
      <c r="B26" s="171" t="s">
        <v>196</v>
      </c>
      <c r="C26" s="172">
        <v>45705</v>
      </c>
      <c r="D26" s="172">
        <v>45709</v>
      </c>
      <c r="E26" s="171" t="s">
        <v>252</v>
      </c>
      <c r="F26" s="171" t="s">
        <v>201</v>
      </c>
      <c r="G26" s="173">
        <f t="shared" si="15"/>
        <v>4</v>
      </c>
      <c r="H26" s="171" t="s">
        <v>193</v>
      </c>
      <c r="I26" s="174">
        <v>541.20000000000005</v>
      </c>
      <c r="J26" s="175">
        <f t="shared" si="16"/>
        <v>135.30000000000001</v>
      </c>
      <c r="K26" s="175">
        <f t="shared" si="17"/>
        <v>115.005</v>
      </c>
      <c r="L26" s="175">
        <f t="shared" si="18"/>
        <v>460.01999999999998</v>
      </c>
      <c r="M26" s="175">
        <f t="shared" si="19"/>
        <v>81.180000000000007</v>
      </c>
      <c r="N26" s="171" t="str">
        <f t="shared" ca="1" si="20"/>
        <v xml:space="preserve">Reserva Finalizada</v>
      </c>
      <c r="O26" s="171" t="s">
        <v>188</v>
      </c>
      <c r="P26" s="173" t="s">
        <v>238</v>
      </c>
      <c r="Q26" s="171"/>
      <c r="R26" s="171" t="s">
        <v>253</v>
      </c>
    </row>
    <row r="27">
      <c r="A27" s="170">
        <v>45431</v>
      </c>
      <c r="B27" s="171" t="s">
        <v>184</v>
      </c>
      <c r="C27" s="172">
        <v>45706</v>
      </c>
      <c r="D27" s="172">
        <v>45709</v>
      </c>
      <c r="E27" s="171" t="s">
        <v>246</v>
      </c>
      <c r="F27" s="171" t="s">
        <v>186</v>
      </c>
      <c r="G27" s="173">
        <f t="shared" si="15"/>
        <v>3</v>
      </c>
      <c r="H27" s="171" t="s">
        <v>247</v>
      </c>
      <c r="I27" s="174">
        <v>450</v>
      </c>
      <c r="J27" s="175">
        <f t="shared" si="16"/>
        <v>0</v>
      </c>
      <c r="K27" s="175">
        <f t="shared" si="17"/>
        <v>0</v>
      </c>
      <c r="L27" s="175">
        <f t="shared" si="18"/>
        <v>0</v>
      </c>
      <c r="M27" s="175">
        <f t="shared" si="19"/>
        <v>0</v>
      </c>
      <c r="N27" s="171" t="str">
        <f t="shared" ca="1" si="20"/>
        <v xml:space="preserve">Reserva Cancelada</v>
      </c>
      <c r="O27" s="171" t="s">
        <v>207</v>
      </c>
      <c r="P27" s="173" t="s">
        <v>238</v>
      </c>
      <c r="Q27" s="171"/>
      <c r="R27" s="171" t="s">
        <v>248</v>
      </c>
    </row>
    <row r="28">
      <c r="A28" s="170">
        <v>45529</v>
      </c>
      <c r="B28" s="171" t="s">
        <v>184</v>
      </c>
      <c r="C28" s="172">
        <v>45706</v>
      </c>
      <c r="D28" s="172">
        <v>45708</v>
      </c>
      <c r="E28" s="171" t="s">
        <v>254</v>
      </c>
      <c r="F28" s="171" t="s">
        <v>201</v>
      </c>
      <c r="G28" s="173">
        <f t="shared" si="15"/>
        <v>2</v>
      </c>
      <c r="H28" s="171" t="s">
        <v>255</v>
      </c>
      <c r="I28" s="174">
        <v>300</v>
      </c>
      <c r="J28" s="175">
        <f t="shared" si="16"/>
        <v>150</v>
      </c>
      <c r="K28" s="175">
        <f t="shared" si="17"/>
        <v>127.5</v>
      </c>
      <c r="L28" s="175">
        <f t="shared" si="18"/>
        <v>255</v>
      </c>
      <c r="M28" s="175">
        <f t="shared" si="19"/>
        <v>45</v>
      </c>
      <c r="N28" s="171" t="str">
        <f t="shared" ca="1" si="20"/>
        <v xml:space="preserve">Reserva Finalizada</v>
      </c>
      <c r="O28" s="171" t="s">
        <v>188</v>
      </c>
      <c r="P28" s="173" t="s">
        <v>238</v>
      </c>
      <c r="Q28" s="171"/>
      <c r="R28" s="171" t="s">
        <v>256</v>
      </c>
    </row>
    <row r="29">
      <c r="A29" s="170">
        <v>45707</v>
      </c>
      <c r="B29" s="171" t="s">
        <v>184</v>
      </c>
      <c r="C29" s="172">
        <v>45709</v>
      </c>
      <c r="D29" s="172">
        <v>45712</v>
      </c>
      <c r="E29" s="171" t="s">
        <v>257</v>
      </c>
      <c r="F29" s="171" t="s">
        <v>201</v>
      </c>
      <c r="G29" s="173">
        <f t="shared" si="15"/>
        <v>3</v>
      </c>
      <c r="H29" s="171" t="s">
        <v>258</v>
      </c>
      <c r="I29" s="174">
        <v>405</v>
      </c>
      <c r="J29" s="175">
        <f t="shared" si="16"/>
        <v>135</v>
      </c>
      <c r="K29" s="175">
        <f t="shared" si="17"/>
        <v>114.75</v>
      </c>
      <c r="L29" s="175">
        <f t="shared" si="18"/>
        <v>344.25</v>
      </c>
      <c r="M29" s="175">
        <f t="shared" si="19"/>
        <v>60.75</v>
      </c>
      <c r="N29" s="171" t="str">
        <f t="shared" ca="1" si="20"/>
        <v xml:space="preserve">Reserva Finalizada</v>
      </c>
      <c r="O29" s="171" t="s">
        <v>188</v>
      </c>
      <c r="P29" s="173" t="s">
        <v>238</v>
      </c>
      <c r="Q29" s="171"/>
      <c r="R29" s="171" t="s">
        <v>259</v>
      </c>
    </row>
    <row r="30">
      <c r="A30" s="170">
        <v>45707</v>
      </c>
      <c r="B30" s="171" t="s">
        <v>196</v>
      </c>
      <c r="C30" s="172">
        <v>45709</v>
      </c>
      <c r="D30" s="172">
        <v>45712</v>
      </c>
      <c r="E30" s="171" t="s">
        <v>260</v>
      </c>
      <c r="F30" s="171" t="s">
        <v>226</v>
      </c>
      <c r="G30" s="173">
        <f t="shared" si="15"/>
        <v>3</v>
      </c>
      <c r="H30" s="171" t="s">
        <v>193</v>
      </c>
      <c r="I30" s="174">
        <v>270</v>
      </c>
      <c r="J30" s="175">
        <f t="shared" si="16"/>
        <v>90</v>
      </c>
      <c r="K30" s="175">
        <f t="shared" si="17"/>
        <v>90</v>
      </c>
      <c r="L30" s="175">
        <f t="shared" si="18"/>
        <v>270</v>
      </c>
      <c r="M30" s="175">
        <f t="shared" si="19"/>
        <v>0</v>
      </c>
      <c r="N30" s="171" t="str">
        <f t="shared" ca="1" si="20"/>
        <v xml:space="preserve">Reserva Finalizada</v>
      </c>
      <c r="O30" s="171" t="s">
        <v>188</v>
      </c>
      <c r="P30" s="173" t="s">
        <v>238</v>
      </c>
      <c r="Q30" s="171"/>
      <c r="R30" s="171" t="s">
        <v>259</v>
      </c>
    </row>
    <row r="31">
      <c r="A31" s="170">
        <v>45683</v>
      </c>
      <c r="B31" s="171" t="s">
        <v>196</v>
      </c>
      <c r="C31" s="172">
        <v>45713</v>
      </c>
      <c r="D31" s="172">
        <v>45716</v>
      </c>
      <c r="E31" s="171" t="s">
        <v>261</v>
      </c>
      <c r="F31" s="171" t="s">
        <v>192</v>
      </c>
      <c r="G31" s="173">
        <f t="shared" si="15"/>
        <v>3</v>
      </c>
      <c r="H31" s="171" t="s">
        <v>198</v>
      </c>
      <c r="I31" s="174">
        <v>330</v>
      </c>
      <c r="J31" s="175">
        <f t="shared" si="16"/>
        <v>110</v>
      </c>
      <c r="K31" s="175">
        <f t="shared" si="17"/>
        <v>106.7</v>
      </c>
      <c r="L31" s="175">
        <f t="shared" si="18"/>
        <v>320.10000000000002</v>
      </c>
      <c r="M31" s="175">
        <f t="shared" si="19"/>
        <v>9.9000000000000004</v>
      </c>
      <c r="N31" s="171" t="str">
        <f t="shared" ca="1" si="20"/>
        <v xml:space="preserve">Reserva Finalizada</v>
      </c>
      <c r="O31" s="171" t="s">
        <v>194</v>
      </c>
      <c r="P31" s="173" t="s">
        <v>238</v>
      </c>
      <c r="Q31" s="171"/>
      <c r="R31" s="171" t="s">
        <v>262</v>
      </c>
    </row>
    <row r="32">
      <c r="A32" s="170">
        <v>45677</v>
      </c>
      <c r="B32" s="171" t="s">
        <v>184</v>
      </c>
      <c r="C32" s="172">
        <v>45716</v>
      </c>
      <c r="D32" s="172">
        <v>45718</v>
      </c>
      <c r="E32" s="171" t="s">
        <v>263</v>
      </c>
      <c r="F32" s="171" t="s">
        <v>186</v>
      </c>
      <c r="G32" s="173">
        <f t="shared" si="15"/>
        <v>2</v>
      </c>
      <c r="H32" s="171" t="s">
        <v>228</v>
      </c>
      <c r="I32" s="174">
        <v>285</v>
      </c>
      <c r="J32" s="175">
        <f t="shared" si="16"/>
        <v>0</v>
      </c>
      <c r="K32" s="175">
        <f t="shared" si="17"/>
        <v>0</v>
      </c>
      <c r="L32" s="175">
        <f t="shared" si="18"/>
        <v>0</v>
      </c>
      <c r="M32" s="175">
        <f t="shared" si="19"/>
        <v>0</v>
      </c>
      <c r="N32" s="171" t="str">
        <f t="shared" ca="1" si="20"/>
        <v xml:space="preserve">Reserva Cancelada</v>
      </c>
      <c r="O32" s="171" t="s">
        <v>188</v>
      </c>
      <c r="P32" s="173" t="s">
        <v>238</v>
      </c>
      <c r="Q32" s="171"/>
      <c r="R32" s="171" t="s">
        <v>264</v>
      </c>
    </row>
    <row r="33">
      <c r="A33" s="170">
        <v>45714</v>
      </c>
      <c r="B33" s="171" t="s">
        <v>184</v>
      </c>
      <c r="C33" s="172">
        <v>45716</v>
      </c>
      <c r="D33" s="172">
        <v>45718</v>
      </c>
      <c r="E33" s="171" t="s">
        <v>265</v>
      </c>
      <c r="F33" s="171" t="s">
        <v>201</v>
      </c>
      <c r="G33" s="173">
        <f t="shared" si="15"/>
        <v>2</v>
      </c>
      <c r="H33" s="171" t="s">
        <v>266</v>
      </c>
      <c r="I33" s="174">
        <v>285</v>
      </c>
      <c r="J33" s="175">
        <f t="shared" si="16"/>
        <v>142.5</v>
      </c>
      <c r="K33" s="175">
        <f t="shared" si="17"/>
        <v>121.125</v>
      </c>
      <c r="L33" s="175">
        <f t="shared" si="18"/>
        <v>242.25</v>
      </c>
      <c r="M33" s="175">
        <f t="shared" si="19"/>
        <v>42.75</v>
      </c>
      <c r="N33" s="171" t="str">
        <f t="shared" ca="1" si="20"/>
        <v xml:space="preserve">Reserva Finalizada</v>
      </c>
      <c r="O33" s="171" t="s">
        <v>188</v>
      </c>
      <c r="P33" s="173" t="s">
        <v>238</v>
      </c>
      <c r="Q33" s="171"/>
      <c r="R33" s="171" t="s">
        <v>267</v>
      </c>
    </row>
    <row r="34">
      <c r="A34" s="170">
        <v>45680</v>
      </c>
      <c r="B34" s="171" t="s">
        <v>196</v>
      </c>
      <c r="C34" s="172">
        <v>45717</v>
      </c>
      <c r="D34" s="172">
        <v>45719</v>
      </c>
      <c r="E34" s="171" t="s">
        <v>268</v>
      </c>
      <c r="F34" s="171" t="s">
        <v>192</v>
      </c>
      <c r="G34" s="173">
        <f t="shared" si="15"/>
        <v>2</v>
      </c>
      <c r="H34" s="171" t="s">
        <v>198</v>
      </c>
      <c r="I34" s="174">
        <v>252.19999999999999</v>
      </c>
      <c r="J34" s="175">
        <f t="shared" si="16"/>
        <v>126.09999999999999</v>
      </c>
      <c r="K34" s="175">
        <f t="shared" si="17"/>
        <v>122.31699999999999</v>
      </c>
      <c r="L34" s="175">
        <f t="shared" si="18"/>
        <v>244.63399999999999</v>
      </c>
      <c r="M34" s="175">
        <f t="shared" si="19"/>
        <v>7.5659999999999998</v>
      </c>
      <c r="N34" s="171" t="str">
        <f t="shared" ca="1" si="20"/>
        <v xml:space="preserve">Reserva Finalizada</v>
      </c>
      <c r="O34" s="171" t="s">
        <v>194</v>
      </c>
      <c r="P34" s="173" t="s">
        <v>269</v>
      </c>
      <c r="Q34" s="171"/>
      <c r="R34" s="171" t="s">
        <v>270</v>
      </c>
    </row>
    <row r="35">
      <c r="A35" s="170">
        <v>45667</v>
      </c>
      <c r="B35" s="171" t="s">
        <v>184</v>
      </c>
      <c r="C35" s="172">
        <v>45718</v>
      </c>
      <c r="D35" s="172">
        <v>45721</v>
      </c>
      <c r="E35" s="171" t="s">
        <v>271</v>
      </c>
      <c r="F35" s="171" t="s">
        <v>201</v>
      </c>
      <c r="G35" s="173">
        <f t="shared" si="15"/>
        <v>3</v>
      </c>
      <c r="H35" s="171" t="s">
        <v>193</v>
      </c>
      <c r="I35" s="174">
        <v>450</v>
      </c>
      <c r="J35" s="175">
        <f t="shared" si="16"/>
        <v>150</v>
      </c>
      <c r="K35" s="175">
        <f t="shared" si="17"/>
        <v>127.5</v>
      </c>
      <c r="L35" s="175">
        <f t="shared" si="18"/>
        <v>382.5</v>
      </c>
      <c r="M35" s="175">
        <f t="shared" si="19"/>
        <v>67.5</v>
      </c>
      <c r="N35" s="171" t="str">
        <f t="shared" ca="1" si="20"/>
        <v xml:space="preserve">Reserva Finalizada</v>
      </c>
      <c r="O35" s="171" t="s">
        <v>188</v>
      </c>
      <c r="P35" s="173" t="s">
        <v>269</v>
      </c>
      <c r="Q35" s="171"/>
      <c r="R35" s="171" t="s">
        <v>272</v>
      </c>
    </row>
    <row r="36">
      <c r="A36" s="170">
        <v>45677</v>
      </c>
      <c r="B36" s="171" t="s">
        <v>196</v>
      </c>
      <c r="C36" s="172">
        <v>45719</v>
      </c>
      <c r="D36" s="172">
        <v>45722</v>
      </c>
      <c r="E36" s="171" t="s">
        <v>273</v>
      </c>
      <c r="F36" s="171" t="s">
        <v>192</v>
      </c>
      <c r="G36" s="173">
        <f t="shared" si="15"/>
        <v>3</v>
      </c>
      <c r="H36" s="171" t="s">
        <v>274</v>
      </c>
      <c r="I36" s="174">
        <v>378.30000000000001</v>
      </c>
      <c r="J36" s="175">
        <f t="shared" si="16"/>
        <v>126.09999999999999</v>
      </c>
      <c r="K36" s="175">
        <f t="shared" si="17"/>
        <v>122.31699999999999</v>
      </c>
      <c r="L36" s="175">
        <f t="shared" si="18"/>
        <v>366.95100000000002</v>
      </c>
      <c r="M36" s="175">
        <f t="shared" si="19"/>
        <v>11.349</v>
      </c>
      <c r="N36" s="171" t="str">
        <f t="shared" ca="1" si="20"/>
        <v xml:space="preserve">Reserva Finalizada</v>
      </c>
      <c r="O36" s="171" t="s">
        <v>194</v>
      </c>
      <c r="P36" s="173" t="s">
        <v>269</v>
      </c>
      <c r="Q36" s="171"/>
      <c r="R36" s="171" t="s">
        <v>275</v>
      </c>
    </row>
    <row r="37">
      <c r="A37" s="170">
        <v>45533</v>
      </c>
      <c r="B37" s="171" t="s">
        <v>196</v>
      </c>
      <c r="C37" s="172">
        <v>45720</v>
      </c>
      <c r="D37" s="172">
        <v>45722</v>
      </c>
      <c r="E37" s="171" t="s">
        <v>276</v>
      </c>
      <c r="F37" s="171" t="s">
        <v>186</v>
      </c>
      <c r="G37" s="173">
        <f t="shared" si="15"/>
        <v>2</v>
      </c>
      <c r="H37" s="171" t="s">
        <v>193</v>
      </c>
      <c r="I37" s="174">
        <v>288</v>
      </c>
      <c r="J37" s="175">
        <f t="shared" si="16"/>
        <v>0</v>
      </c>
      <c r="K37" s="175">
        <f t="shared" si="17"/>
        <v>0</v>
      </c>
      <c r="L37" s="175">
        <f t="shared" si="18"/>
        <v>0</v>
      </c>
      <c r="M37" s="175">
        <f t="shared" si="19"/>
        <v>0</v>
      </c>
      <c r="N37" s="171" t="str">
        <f t="shared" ca="1" si="20"/>
        <v xml:space="preserve">Reserva Cancelada</v>
      </c>
      <c r="O37" s="171" t="s">
        <v>188</v>
      </c>
      <c r="P37" s="173" t="s">
        <v>269</v>
      </c>
      <c r="Q37" s="171"/>
      <c r="R37" s="171"/>
    </row>
    <row r="38">
      <c r="A38" s="170">
        <v>45721</v>
      </c>
      <c r="B38" s="171" t="s">
        <v>196</v>
      </c>
      <c r="C38" s="172">
        <v>45727</v>
      </c>
      <c r="D38" s="172">
        <v>45729</v>
      </c>
      <c r="E38" s="171" t="s">
        <v>277</v>
      </c>
      <c r="F38" s="171" t="s">
        <v>192</v>
      </c>
      <c r="G38" s="173">
        <f t="shared" si="15"/>
        <v>2</v>
      </c>
      <c r="H38" s="171" t="s">
        <v>198</v>
      </c>
      <c r="I38" s="174">
        <v>252.19999999999999</v>
      </c>
      <c r="J38" s="175">
        <f t="shared" si="16"/>
        <v>126.09999999999999</v>
      </c>
      <c r="K38" s="175">
        <f t="shared" si="17"/>
        <v>122.31699999999999</v>
      </c>
      <c r="L38" s="175">
        <f t="shared" si="18"/>
        <v>244.63399999999999</v>
      </c>
      <c r="M38" s="175">
        <f t="shared" si="19"/>
        <v>7.5659999999999998</v>
      </c>
      <c r="N38" s="171" t="str">
        <f t="shared" ca="1" si="20"/>
        <v xml:space="preserve">Por Ingresar</v>
      </c>
      <c r="O38" s="171" t="s">
        <v>188</v>
      </c>
      <c r="P38" s="173" t="s">
        <v>269</v>
      </c>
      <c r="Q38" s="171"/>
      <c r="R38" s="171" t="s">
        <v>278</v>
      </c>
    </row>
    <row r="39">
      <c r="A39" s="170">
        <v>45652</v>
      </c>
      <c r="B39" s="171" t="s">
        <v>196</v>
      </c>
      <c r="C39" s="172">
        <v>45740</v>
      </c>
      <c r="D39" s="172">
        <v>45742</v>
      </c>
      <c r="E39" s="171" t="s">
        <v>279</v>
      </c>
      <c r="F39" s="171" t="s">
        <v>201</v>
      </c>
      <c r="G39" s="173">
        <f t="shared" si="15"/>
        <v>2</v>
      </c>
      <c r="H39" s="171" t="s">
        <v>193</v>
      </c>
      <c r="I39" s="174">
        <v>264</v>
      </c>
      <c r="J39" s="175">
        <f t="shared" si="16"/>
        <v>132</v>
      </c>
      <c r="K39" s="175">
        <f t="shared" si="17"/>
        <v>112.2</v>
      </c>
      <c r="L39" s="175">
        <f t="shared" si="18"/>
        <v>224.40000000000001</v>
      </c>
      <c r="M39" s="175">
        <f t="shared" si="19"/>
        <v>39.600000000000001</v>
      </c>
      <c r="N39" s="171" t="str">
        <f t="shared" ca="1" si="20"/>
        <v xml:space="preserve">Por Ingresar</v>
      </c>
      <c r="O39" s="171" t="s">
        <v>188</v>
      </c>
      <c r="P39" s="173" t="s">
        <v>269</v>
      </c>
      <c r="Q39" s="171"/>
      <c r="R39" s="171" t="s">
        <v>280</v>
      </c>
    </row>
    <row r="40">
      <c r="A40" s="170">
        <v>45632</v>
      </c>
      <c r="B40" s="171" t="s">
        <v>184</v>
      </c>
      <c r="C40" s="172">
        <v>45742</v>
      </c>
      <c r="D40" s="172">
        <v>45745</v>
      </c>
      <c r="E40" s="171" t="s">
        <v>281</v>
      </c>
      <c r="F40" s="171" t="s">
        <v>201</v>
      </c>
      <c r="G40" s="173">
        <f t="shared" si="15"/>
        <v>3</v>
      </c>
      <c r="H40" s="171" t="s">
        <v>193</v>
      </c>
      <c r="I40" s="174">
        <v>408</v>
      </c>
      <c r="J40" s="175">
        <f t="shared" si="16"/>
        <v>136</v>
      </c>
      <c r="K40" s="175">
        <f t="shared" si="17"/>
        <v>115.59999999999999</v>
      </c>
      <c r="L40" s="175">
        <f t="shared" si="18"/>
        <v>346.80000000000001</v>
      </c>
      <c r="M40" s="175">
        <f t="shared" si="19"/>
        <v>61.200000000000003</v>
      </c>
      <c r="N40" s="171" t="str">
        <f t="shared" ca="1" si="20"/>
        <v xml:space="preserve">Por Ingresar</v>
      </c>
      <c r="O40" s="171" t="s">
        <v>188</v>
      </c>
      <c r="P40" s="173" t="s">
        <v>269</v>
      </c>
      <c r="Q40" s="171"/>
      <c r="R40" s="171" t="s">
        <v>282</v>
      </c>
    </row>
    <row r="41">
      <c r="A41" s="170">
        <v>45670</v>
      </c>
      <c r="B41" s="171" t="s">
        <v>196</v>
      </c>
      <c r="C41" s="172">
        <v>45745</v>
      </c>
      <c r="D41" s="172">
        <v>45750</v>
      </c>
      <c r="E41" s="171" t="s">
        <v>283</v>
      </c>
      <c r="F41" s="171" t="s">
        <v>192</v>
      </c>
      <c r="G41" s="173">
        <f t="shared" si="15"/>
        <v>5</v>
      </c>
      <c r="H41" s="171" t="s">
        <v>187</v>
      </c>
      <c r="I41" s="174">
        <v>630</v>
      </c>
      <c r="J41" s="175">
        <f t="shared" si="16"/>
        <v>126</v>
      </c>
      <c r="K41" s="175">
        <f t="shared" si="17"/>
        <v>122.22</v>
      </c>
      <c r="L41" s="175">
        <f t="shared" si="18"/>
        <v>611.10000000000002</v>
      </c>
      <c r="M41" s="175">
        <f t="shared" si="19"/>
        <v>18.899999999999999</v>
      </c>
      <c r="N41" s="171" t="str">
        <f t="shared" ca="1" si="20"/>
        <v xml:space="preserve">Por Ingresar</v>
      </c>
      <c r="O41" s="171" t="s">
        <v>194</v>
      </c>
      <c r="P41" s="173" t="s">
        <v>269</v>
      </c>
      <c r="Q41" s="171"/>
      <c r="R41" s="171" t="s">
        <v>284</v>
      </c>
    </row>
    <row r="42">
      <c r="A42" s="170">
        <v>45614</v>
      </c>
      <c r="B42" s="171" t="s">
        <v>196</v>
      </c>
      <c r="C42" s="172">
        <v>45751</v>
      </c>
      <c r="D42" s="172">
        <v>45755</v>
      </c>
      <c r="E42" s="171" t="s">
        <v>285</v>
      </c>
      <c r="F42" s="171" t="s">
        <v>201</v>
      </c>
      <c r="G42" s="173">
        <f t="shared" si="15"/>
        <v>4</v>
      </c>
      <c r="H42" s="171" t="s">
        <v>187</v>
      </c>
      <c r="I42" s="174">
        <v>660</v>
      </c>
      <c r="J42" s="175">
        <f t="shared" si="16"/>
        <v>165</v>
      </c>
      <c r="K42" s="175">
        <f t="shared" si="17"/>
        <v>140.25</v>
      </c>
      <c r="L42" s="175">
        <f t="shared" si="18"/>
        <v>561</v>
      </c>
      <c r="M42" s="175">
        <f t="shared" si="19"/>
        <v>99</v>
      </c>
      <c r="N42" s="171" t="str">
        <f t="shared" ca="1" si="20"/>
        <v xml:space="preserve">Por Ingresar</v>
      </c>
      <c r="O42" s="171" t="s">
        <v>188</v>
      </c>
      <c r="P42" s="173" t="s">
        <v>286</v>
      </c>
      <c r="Q42" s="171"/>
      <c r="R42" s="171" t="s">
        <v>287</v>
      </c>
    </row>
    <row r="43">
      <c r="A43" s="177">
        <v>45719</v>
      </c>
      <c r="B43" s="171" t="s">
        <v>184</v>
      </c>
      <c r="C43" s="178">
        <v>45751</v>
      </c>
      <c r="D43" s="178">
        <v>45754</v>
      </c>
      <c r="E43" s="179" t="s">
        <v>288</v>
      </c>
      <c r="F43" s="180" t="s">
        <v>201</v>
      </c>
      <c r="G43" s="181">
        <f t="shared" si="15"/>
        <v>3</v>
      </c>
      <c r="H43" s="179" t="s">
        <v>187</v>
      </c>
      <c r="I43" s="182">
        <v>450</v>
      </c>
      <c r="J43" s="182">
        <f t="shared" ref="J43:J58" si="21">IF(F43="Cancelada",0,I43/G43)</f>
        <v>150</v>
      </c>
      <c r="K43" s="182">
        <f t="shared" si="17"/>
        <v>127.5</v>
      </c>
      <c r="L43" s="182">
        <f t="shared" si="18"/>
        <v>382.5</v>
      </c>
      <c r="M43" s="182">
        <f t="shared" ref="M43:M58" si="22">IF(F43="Airbnb",(J43*G43)*0.03,IF(F43="Booking",(J43*G43)*0.15,0))</f>
        <v>67.5</v>
      </c>
      <c r="N43" s="183" t="str">
        <f t="shared" ca="1" si="20"/>
        <v xml:space="preserve">Por Ingresar</v>
      </c>
      <c r="O43" s="183" t="s">
        <v>188</v>
      </c>
      <c r="P43" s="181" t="s">
        <v>286</v>
      </c>
      <c r="Q43" s="179"/>
      <c r="R43" s="179" t="s">
        <v>289</v>
      </c>
      <c r="S43" s="103"/>
      <c r="T43" s="103"/>
      <c r="U43" s="103"/>
    </row>
    <row r="44">
      <c r="A44" s="170">
        <v>45502</v>
      </c>
      <c r="B44" s="171" t="s">
        <v>184</v>
      </c>
      <c r="C44" s="172">
        <v>45757</v>
      </c>
      <c r="D44" s="172">
        <v>45761</v>
      </c>
      <c r="E44" s="171" t="s">
        <v>290</v>
      </c>
      <c r="F44" s="171" t="s">
        <v>186</v>
      </c>
      <c r="G44" s="173">
        <f t="shared" si="15"/>
        <v>4</v>
      </c>
      <c r="H44" s="171" t="s">
        <v>291</v>
      </c>
      <c r="I44" s="174">
        <v>600</v>
      </c>
      <c r="J44" s="175">
        <f t="shared" si="21"/>
        <v>0</v>
      </c>
      <c r="K44" s="175">
        <f t="shared" si="17"/>
        <v>0</v>
      </c>
      <c r="L44" s="175">
        <f t="shared" si="18"/>
        <v>0</v>
      </c>
      <c r="M44" s="175">
        <f t="shared" si="22"/>
        <v>0</v>
      </c>
      <c r="N44" s="171" t="str">
        <f t="shared" ca="1" si="20"/>
        <v xml:space="preserve">Reserva Cancelada</v>
      </c>
      <c r="O44" s="171" t="s">
        <v>188</v>
      </c>
      <c r="P44" s="173" t="s">
        <v>286</v>
      </c>
      <c r="Q44" s="171"/>
      <c r="R44" s="171" t="s">
        <v>292</v>
      </c>
    </row>
    <row r="45">
      <c r="A45" s="170">
        <v>45691</v>
      </c>
      <c r="B45" s="171" t="s">
        <v>196</v>
      </c>
      <c r="C45" s="172">
        <v>45762</v>
      </c>
      <c r="D45" s="172">
        <v>45766</v>
      </c>
      <c r="E45" s="171" t="s">
        <v>293</v>
      </c>
      <c r="F45" s="171" t="s">
        <v>192</v>
      </c>
      <c r="G45" s="173">
        <f t="shared" si="15"/>
        <v>4</v>
      </c>
      <c r="H45" s="171" t="s">
        <v>187</v>
      </c>
      <c r="I45" s="174">
        <v>520</v>
      </c>
      <c r="J45" s="175">
        <f t="shared" si="21"/>
        <v>130</v>
      </c>
      <c r="K45" s="175">
        <f t="shared" si="17"/>
        <v>126.09999999999999</v>
      </c>
      <c r="L45" s="175">
        <f t="shared" si="18"/>
        <v>504.39999999999998</v>
      </c>
      <c r="M45" s="175">
        <f t="shared" si="22"/>
        <v>15.6</v>
      </c>
      <c r="N45" s="171" t="str">
        <f t="shared" ca="1" si="20"/>
        <v xml:space="preserve">Por Ingresar</v>
      </c>
      <c r="O45" s="171" t="s">
        <v>207</v>
      </c>
      <c r="P45" s="173" t="s">
        <v>286</v>
      </c>
      <c r="Q45" s="171"/>
      <c r="R45" s="171" t="s">
        <v>294</v>
      </c>
    </row>
    <row r="46">
      <c r="A46" s="170">
        <v>45495</v>
      </c>
      <c r="B46" s="171" t="s">
        <v>196</v>
      </c>
      <c r="C46" s="172">
        <v>45764</v>
      </c>
      <c r="D46" s="172">
        <v>45767</v>
      </c>
      <c r="E46" s="171" t="s">
        <v>295</v>
      </c>
      <c r="F46" s="171" t="s">
        <v>186</v>
      </c>
      <c r="G46" s="173">
        <f t="shared" si="15"/>
        <v>3</v>
      </c>
      <c r="H46" s="171" t="s">
        <v>266</v>
      </c>
      <c r="I46" s="174">
        <v>450</v>
      </c>
      <c r="J46" s="175">
        <f t="shared" si="21"/>
        <v>0</v>
      </c>
      <c r="K46" s="175">
        <f t="shared" si="17"/>
        <v>0</v>
      </c>
      <c r="L46" s="175">
        <f t="shared" si="18"/>
        <v>0</v>
      </c>
      <c r="M46" s="175">
        <f t="shared" si="22"/>
        <v>0</v>
      </c>
      <c r="N46" s="171" t="str">
        <f t="shared" ca="1" si="20"/>
        <v xml:space="preserve">Reserva Cancelada</v>
      </c>
      <c r="O46" s="171" t="s">
        <v>207</v>
      </c>
      <c r="P46" s="173" t="s">
        <v>286</v>
      </c>
      <c r="Q46" s="171"/>
      <c r="R46" s="171" t="s">
        <v>296</v>
      </c>
    </row>
    <row r="47">
      <c r="A47" s="170">
        <v>45676</v>
      </c>
      <c r="B47" s="171" t="s">
        <v>184</v>
      </c>
      <c r="C47" s="172">
        <v>45764</v>
      </c>
      <c r="D47" s="172">
        <v>45768</v>
      </c>
      <c r="E47" s="171" t="s">
        <v>297</v>
      </c>
      <c r="F47" s="171" t="s">
        <v>217</v>
      </c>
      <c r="G47" s="173">
        <f t="shared" si="15"/>
        <v>4</v>
      </c>
      <c r="H47" s="171" t="s">
        <v>187</v>
      </c>
      <c r="I47" s="174">
        <v>560</v>
      </c>
      <c r="J47" s="175">
        <f t="shared" si="21"/>
        <v>140</v>
      </c>
      <c r="K47" s="175">
        <f t="shared" si="17"/>
        <v>140</v>
      </c>
      <c r="L47" s="175">
        <f t="shared" si="18"/>
        <v>560</v>
      </c>
      <c r="M47" s="175">
        <f t="shared" si="22"/>
        <v>0</v>
      </c>
      <c r="N47" s="171" t="str">
        <f t="shared" ca="1" si="20"/>
        <v xml:space="preserve">Por Ingresar</v>
      </c>
      <c r="O47" s="171" t="s">
        <v>214</v>
      </c>
      <c r="P47" s="173" t="s">
        <v>286</v>
      </c>
      <c r="Q47" s="171"/>
      <c r="R47" s="171" t="s">
        <v>298</v>
      </c>
    </row>
    <row r="48">
      <c r="A48" s="170">
        <v>45670</v>
      </c>
      <c r="B48" s="171" t="s">
        <v>196</v>
      </c>
      <c r="C48" s="172">
        <v>45766</v>
      </c>
      <c r="D48" s="172">
        <v>45771</v>
      </c>
      <c r="E48" s="171" t="s">
        <v>299</v>
      </c>
      <c r="F48" s="171" t="s">
        <v>217</v>
      </c>
      <c r="G48" s="173">
        <f t="shared" si="15"/>
        <v>5</v>
      </c>
      <c r="H48" s="171" t="s">
        <v>202</v>
      </c>
      <c r="I48" s="174">
        <v>750</v>
      </c>
      <c r="J48" s="175">
        <f t="shared" si="21"/>
        <v>150</v>
      </c>
      <c r="K48" s="175">
        <f t="shared" si="17"/>
        <v>150</v>
      </c>
      <c r="L48" s="175">
        <f t="shared" si="18"/>
        <v>750</v>
      </c>
      <c r="M48" s="175">
        <f t="shared" si="22"/>
        <v>0</v>
      </c>
      <c r="N48" s="171" t="str">
        <f t="shared" ca="1" si="20"/>
        <v xml:space="preserve">Por Ingresar</v>
      </c>
      <c r="O48" s="171" t="s">
        <v>188</v>
      </c>
      <c r="P48" s="173" t="s">
        <v>286</v>
      </c>
      <c r="Q48" s="171"/>
      <c r="R48" s="171" t="s">
        <v>300</v>
      </c>
    </row>
    <row r="49">
      <c r="A49" s="170">
        <v>45587</v>
      </c>
      <c r="B49" s="171" t="s">
        <v>196</v>
      </c>
      <c r="C49" s="172">
        <v>45776</v>
      </c>
      <c r="D49" s="172">
        <v>45778</v>
      </c>
      <c r="E49" s="171" t="s">
        <v>301</v>
      </c>
      <c r="F49" s="171" t="s">
        <v>192</v>
      </c>
      <c r="G49" s="173">
        <f t="shared" si="15"/>
        <v>2</v>
      </c>
      <c r="H49" s="171" t="s">
        <v>250</v>
      </c>
      <c r="I49" s="174">
        <v>190.12</v>
      </c>
      <c r="J49" s="175">
        <f t="shared" si="21"/>
        <v>95.060000000000002</v>
      </c>
      <c r="K49" s="175">
        <f t="shared" si="17"/>
        <v>92.208200000000005</v>
      </c>
      <c r="L49" s="175">
        <f t="shared" si="18"/>
        <v>184.41640000000001</v>
      </c>
      <c r="M49" s="175">
        <f t="shared" si="22"/>
        <v>5.7035999999999998</v>
      </c>
      <c r="N49" s="171" t="str">
        <f t="shared" ca="1" si="20"/>
        <v xml:space="preserve">Por Ingresar</v>
      </c>
      <c r="O49" s="171" t="s">
        <v>194</v>
      </c>
      <c r="P49" s="173" t="s">
        <v>286</v>
      </c>
      <c r="Q49" s="171"/>
      <c r="R49" s="171" t="s">
        <v>302</v>
      </c>
    </row>
    <row r="50">
      <c r="A50" s="170">
        <v>45531</v>
      </c>
      <c r="B50" s="171" t="s">
        <v>184</v>
      </c>
      <c r="C50" s="172">
        <v>45774</v>
      </c>
      <c r="D50" s="172">
        <v>45778</v>
      </c>
      <c r="E50" s="171" t="s">
        <v>303</v>
      </c>
      <c r="F50" s="171" t="s">
        <v>186</v>
      </c>
      <c r="G50" s="173">
        <f t="shared" si="15"/>
        <v>4</v>
      </c>
      <c r="H50" s="171" t="s">
        <v>258</v>
      </c>
      <c r="I50" s="174">
        <v>680</v>
      </c>
      <c r="J50" s="175">
        <f t="shared" si="21"/>
        <v>0</v>
      </c>
      <c r="K50" s="175">
        <f t="shared" si="17"/>
        <v>0</v>
      </c>
      <c r="L50" s="175">
        <f t="shared" si="18"/>
        <v>0</v>
      </c>
      <c r="M50" s="175">
        <f t="shared" si="22"/>
        <v>0</v>
      </c>
      <c r="N50" s="171" t="str">
        <f t="shared" ca="1" si="20"/>
        <v xml:space="preserve">Reserva Cancelada</v>
      </c>
      <c r="O50" s="171" t="s">
        <v>188</v>
      </c>
      <c r="P50" s="173" t="s">
        <v>286</v>
      </c>
      <c r="Q50" s="171"/>
      <c r="R50" s="171" t="s">
        <v>304</v>
      </c>
    </row>
    <row r="51">
      <c r="A51" s="170">
        <v>45686</v>
      </c>
      <c r="B51" s="171" t="s">
        <v>196</v>
      </c>
      <c r="C51" s="172">
        <v>45822</v>
      </c>
      <c r="D51" s="172">
        <v>45825</v>
      </c>
      <c r="E51" s="171" t="s">
        <v>305</v>
      </c>
      <c r="F51" s="171" t="s">
        <v>201</v>
      </c>
      <c r="G51" s="173">
        <f t="shared" si="15"/>
        <v>3</v>
      </c>
      <c r="H51" s="171" t="s">
        <v>198</v>
      </c>
      <c r="I51" s="174">
        <v>450</v>
      </c>
      <c r="J51" s="175">
        <f t="shared" si="21"/>
        <v>150</v>
      </c>
      <c r="K51" s="175">
        <f t="shared" si="17"/>
        <v>127.5</v>
      </c>
      <c r="L51" s="175">
        <f t="shared" si="18"/>
        <v>382.5</v>
      </c>
      <c r="M51" s="175">
        <f t="shared" si="22"/>
        <v>67.5</v>
      </c>
      <c r="N51" s="171" t="str">
        <f t="shared" ca="1" si="20"/>
        <v xml:space="preserve">Por Ingresar</v>
      </c>
      <c r="O51" s="171" t="s">
        <v>188</v>
      </c>
      <c r="P51" s="173" t="s">
        <v>306</v>
      </c>
      <c r="Q51" s="171"/>
      <c r="R51" s="171" t="s">
        <v>307</v>
      </c>
    </row>
    <row r="52">
      <c r="A52" s="184">
        <v>45688</v>
      </c>
      <c r="B52" s="171" t="s">
        <v>184</v>
      </c>
      <c r="C52" s="185">
        <v>45843</v>
      </c>
      <c r="D52" s="185">
        <v>45846</v>
      </c>
      <c r="E52" s="186" t="s">
        <v>308</v>
      </c>
      <c r="F52" s="171" t="s">
        <v>201</v>
      </c>
      <c r="G52" s="187">
        <f t="shared" si="15"/>
        <v>3</v>
      </c>
      <c r="H52" s="186" t="s">
        <v>193</v>
      </c>
      <c r="I52" s="188">
        <v>408</v>
      </c>
      <c r="J52" s="188">
        <f t="shared" si="21"/>
        <v>136</v>
      </c>
      <c r="K52" s="188">
        <f t="shared" si="17"/>
        <v>115.59999999999999</v>
      </c>
      <c r="L52" s="188">
        <f t="shared" si="18"/>
        <v>346.80000000000001</v>
      </c>
      <c r="M52" s="188">
        <f t="shared" si="22"/>
        <v>61.200000000000003</v>
      </c>
      <c r="N52" s="189" t="str">
        <f t="shared" ca="1" si="20"/>
        <v xml:space="preserve">Por Ingresar</v>
      </c>
      <c r="O52" s="171" t="s">
        <v>188</v>
      </c>
      <c r="P52" s="187" t="s">
        <v>309</v>
      </c>
      <c r="Q52" s="186"/>
      <c r="R52" s="186" t="s">
        <v>310</v>
      </c>
    </row>
    <row r="53">
      <c r="A53" s="184">
        <v>45670</v>
      </c>
      <c r="B53" s="171" t="s">
        <v>184</v>
      </c>
      <c r="C53" s="185">
        <v>45845</v>
      </c>
      <c r="D53" s="185">
        <v>45849</v>
      </c>
      <c r="E53" s="186" t="s">
        <v>311</v>
      </c>
      <c r="F53" s="171" t="s">
        <v>186</v>
      </c>
      <c r="G53" s="187">
        <f t="shared" si="15"/>
        <v>4</v>
      </c>
      <c r="H53" s="186" t="s">
        <v>250</v>
      </c>
      <c r="I53" s="188">
        <v>544</v>
      </c>
      <c r="J53" s="188">
        <f t="shared" si="21"/>
        <v>0</v>
      </c>
      <c r="K53" s="188">
        <f t="shared" si="17"/>
        <v>0</v>
      </c>
      <c r="L53" s="188">
        <f t="shared" si="18"/>
        <v>0</v>
      </c>
      <c r="M53" s="188">
        <f t="shared" si="22"/>
        <v>0</v>
      </c>
      <c r="N53" s="189" t="str">
        <f t="shared" ca="1" si="20"/>
        <v xml:space="preserve">Reserva Cancelada</v>
      </c>
      <c r="O53" s="171" t="s">
        <v>188</v>
      </c>
      <c r="P53" s="187" t="s">
        <v>309</v>
      </c>
      <c r="Q53" s="186"/>
      <c r="R53" s="186" t="s">
        <v>312</v>
      </c>
    </row>
    <row r="54">
      <c r="A54" s="184">
        <v>45684</v>
      </c>
      <c r="B54" s="171" t="s">
        <v>184</v>
      </c>
      <c r="C54" s="185">
        <v>45852</v>
      </c>
      <c r="D54" s="185">
        <v>45858</v>
      </c>
      <c r="E54" s="186" t="s">
        <v>313</v>
      </c>
      <c r="F54" s="171" t="s">
        <v>201</v>
      </c>
      <c r="G54" s="187">
        <f t="shared" si="15"/>
        <v>6</v>
      </c>
      <c r="H54" s="186" t="s">
        <v>202</v>
      </c>
      <c r="I54" s="188">
        <v>1020</v>
      </c>
      <c r="J54" s="188">
        <f t="shared" si="21"/>
        <v>170</v>
      </c>
      <c r="K54" s="188">
        <f t="shared" si="17"/>
        <v>144.5</v>
      </c>
      <c r="L54" s="188">
        <f t="shared" si="18"/>
        <v>867</v>
      </c>
      <c r="M54" s="188">
        <f t="shared" si="22"/>
        <v>153</v>
      </c>
      <c r="N54" s="189" t="str">
        <f t="shared" ca="1" si="20"/>
        <v xml:space="preserve">Por Ingresar</v>
      </c>
      <c r="O54" s="171" t="s">
        <v>188</v>
      </c>
      <c r="P54" s="187" t="s">
        <v>309</v>
      </c>
      <c r="Q54" s="186"/>
      <c r="R54" s="186" t="s">
        <v>314</v>
      </c>
    </row>
    <row r="55">
      <c r="A55" s="184">
        <v>45586</v>
      </c>
      <c r="B55" s="186" t="s">
        <v>196</v>
      </c>
      <c r="C55" s="185">
        <v>45851</v>
      </c>
      <c r="D55" s="185">
        <v>45856</v>
      </c>
      <c r="E55" s="186" t="s">
        <v>315</v>
      </c>
      <c r="F55" s="171" t="s">
        <v>201</v>
      </c>
      <c r="G55" s="187">
        <f t="shared" si="15"/>
        <v>5</v>
      </c>
      <c r="H55" s="186" t="s">
        <v>316</v>
      </c>
      <c r="I55" s="188">
        <v>495</v>
      </c>
      <c r="J55" s="188">
        <f t="shared" si="21"/>
        <v>99</v>
      </c>
      <c r="K55" s="188">
        <f t="shared" si="17"/>
        <v>84.150000000000006</v>
      </c>
      <c r="L55" s="188">
        <f t="shared" si="18"/>
        <v>420.75</v>
      </c>
      <c r="M55" s="188">
        <f t="shared" si="22"/>
        <v>74.25</v>
      </c>
      <c r="N55" s="189" t="str">
        <f t="shared" ca="1" si="20"/>
        <v xml:space="preserve">Por Ingresar</v>
      </c>
      <c r="O55" s="189" t="s">
        <v>194</v>
      </c>
      <c r="P55" s="187" t="s">
        <v>309</v>
      </c>
      <c r="Q55" s="186"/>
      <c r="R55" s="186" t="s">
        <v>317</v>
      </c>
    </row>
    <row r="56">
      <c r="A56" s="184">
        <v>45677</v>
      </c>
      <c r="B56" s="171" t="s">
        <v>184</v>
      </c>
      <c r="C56" s="185">
        <v>45862</v>
      </c>
      <c r="D56" s="185">
        <v>45866</v>
      </c>
      <c r="E56" s="186" t="s">
        <v>318</v>
      </c>
      <c r="F56" s="171" t="s">
        <v>201</v>
      </c>
      <c r="G56" s="187">
        <f t="shared" si="15"/>
        <v>4</v>
      </c>
      <c r="H56" s="186" t="s">
        <v>250</v>
      </c>
      <c r="I56" s="188">
        <v>544</v>
      </c>
      <c r="J56" s="188">
        <f t="shared" si="21"/>
        <v>136</v>
      </c>
      <c r="K56" s="188">
        <f t="shared" si="17"/>
        <v>115.59999999999999</v>
      </c>
      <c r="L56" s="188">
        <f t="shared" si="18"/>
        <v>462.39999999999998</v>
      </c>
      <c r="M56" s="188">
        <f t="shared" si="22"/>
        <v>81.599999999999994</v>
      </c>
      <c r="N56" s="189" t="str">
        <f t="shared" ca="1" si="20"/>
        <v xml:space="preserve">Por Ingresar</v>
      </c>
      <c r="O56" s="171" t="s">
        <v>188</v>
      </c>
      <c r="P56" s="187" t="s">
        <v>309</v>
      </c>
      <c r="Q56" s="186"/>
      <c r="R56" s="186" t="s">
        <v>319</v>
      </c>
    </row>
    <row r="57">
      <c r="A57" s="184">
        <v>45582</v>
      </c>
      <c r="B57" s="186" t="s">
        <v>184</v>
      </c>
      <c r="C57" s="185">
        <v>45877</v>
      </c>
      <c r="D57" s="185">
        <v>45879</v>
      </c>
      <c r="E57" s="186" t="s">
        <v>320</v>
      </c>
      <c r="F57" s="171" t="s">
        <v>186</v>
      </c>
      <c r="G57" s="187">
        <f t="shared" si="15"/>
        <v>2</v>
      </c>
      <c r="H57" s="186" t="s">
        <v>187</v>
      </c>
      <c r="I57" s="188">
        <v>340</v>
      </c>
      <c r="J57" s="188">
        <f t="shared" si="21"/>
        <v>0</v>
      </c>
      <c r="K57" s="188">
        <f t="shared" si="17"/>
        <v>0</v>
      </c>
      <c r="L57" s="188">
        <f t="shared" si="18"/>
        <v>0</v>
      </c>
      <c r="M57" s="188">
        <f t="shared" si="22"/>
        <v>0</v>
      </c>
      <c r="N57" s="189" t="str">
        <f t="shared" ca="1" si="20"/>
        <v xml:space="preserve">Reserva Cancelada</v>
      </c>
      <c r="O57" s="189" t="s">
        <v>188</v>
      </c>
      <c r="P57" s="187" t="s">
        <v>321</v>
      </c>
      <c r="Q57" s="186"/>
      <c r="R57" s="186" t="s">
        <v>322</v>
      </c>
    </row>
    <row r="58">
      <c r="A58" s="184">
        <v>45684</v>
      </c>
      <c r="B58" s="186" t="s">
        <v>184</v>
      </c>
      <c r="C58" s="185">
        <v>45894</v>
      </c>
      <c r="D58" s="185">
        <v>45900</v>
      </c>
      <c r="E58" s="186" t="s">
        <v>323</v>
      </c>
      <c r="F58" s="171" t="s">
        <v>186</v>
      </c>
      <c r="G58" s="187">
        <f t="shared" si="15"/>
        <v>6</v>
      </c>
      <c r="H58" s="186" t="s">
        <v>202</v>
      </c>
      <c r="I58" s="188">
        <v>1020</v>
      </c>
      <c r="J58" s="188">
        <f t="shared" si="21"/>
        <v>0</v>
      </c>
      <c r="K58" s="188">
        <f t="shared" si="17"/>
        <v>0</v>
      </c>
      <c r="L58" s="188">
        <f t="shared" si="18"/>
        <v>0</v>
      </c>
      <c r="M58" s="188">
        <f t="shared" si="22"/>
        <v>0</v>
      </c>
      <c r="N58" s="189" t="str">
        <f t="shared" ca="1" si="20"/>
        <v xml:space="preserve">Reserva Cancelada</v>
      </c>
      <c r="O58" s="189" t="s">
        <v>188</v>
      </c>
      <c r="P58" s="187" t="s">
        <v>321</v>
      </c>
      <c r="Q58" s="186"/>
      <c r="R58" s="186" t="s">
        <v>324</v>
      </c>
    </row>
    <row r="59">
      <c r="A59" s="190"/>
    </row>
    <row r="60">
      <c r="A60" s="190"/>
    </row>
    <row r="61">
      <c r="A61" s="190"/>
    </row>
    <row r="62">
      <c r="A62" s="190"/>
    </row>
    <row r="63">
      <c r="A63" s="190"/>
    </row>
    <row r="64">
      <c r="A64" s="190"/>
    </row>
    <row r="65">
      <c r="A65" s="190"/>
    </row>
    <row r="66">
      <c r="A66" s="190"/>
    </row>
    <row r="67">
      <c r="A67" s="190"/>
    </row>
    <row r="68">
      <c r="A68" s="190"/>
    </row>
    <row r="69">
      <c r="A69" s="190"/>
    </row>
    <row r="70">
      <c r="A70" s="190"/>
    </row>
    <row r="71">
      <c r="A71" s="190"/>
    </row>
    <row r="72">
      <c r="A72" s="190"/>
    </row>
    <row r="73">
      <c r="A73" s="190"/>
    </row>
    <row r="74">
      <c r="A74" s="190"/>
    </row>
    <row r="75">
      <c r="A75" s="190"/>
    </row>
    <row r="76">
      <c r="A76" s="190"/>
    </row>
    <row r="77">
      <c r="A77" s="190"/>
    </row>
    <row r="78">
      <c r="A78" s="190"/>
    </row>
    <row r="79">
      <c r="A79" s="190"/>
    </row>
    <row r="80">
      <c r="A80" s="190"/>
    </row>
    <row r="81">
      <c r="A81" s="190"/>
    </row>
    <row r="82">
      <c r="A82" s="190"/>
    </row>
    <row r="83">
      <c r="A83" s="190"/>
    </row>
    <row r="84">
      <c r="A84" s="190"/>
    </row>
    <row r="85">
      <c r="A85" s="190"/>
    </row>
    <row r="86">
      <c r="A86" s="190"/>
    </row>
    <row r="87">
      <c r="A87" s="190"/>
    </row>
    <row r="88">
      <c r="A88" s="190"/>
    </row>
    <row r="89">
      <c r="A89" s="190"/>
    </row>
    <row r="90">
      <c r="A90" s="190"/>
    </row>
    <row r="91">
      <c r="A91" s="190"/>
    </row>
    <row r="92">
      <c r="A92" s="190"/>
    </row>
    <row r="93">
      <c r="A93" s="190"/>
    </row>
    <row r="94">
      <c r="A94" s="190"/>
    </row>
    <row r="95">
      <c r="A95" s="190"/>
    </row>
    <row r="96">
      <c r="A96" s="190"/>
    </row>
    <row r="97">
      <c r="A97" s="190"/>
    </row>
    <row r="98">
      <c r="A98" s="190"/>
    </row>
    <row r="99">
      <c r="A99" s="190"/>
    </row>
    <row r="100">
      <c r="A100" s="190"/>
    </row>
    <row r="101">
      <c r="A101" s="190"/>
    </row>
    <row r="102">
      <c r="A102" s="190"/>
    </row>
    <row r="103">
      <c r="A103" s="190"/>
    </row>
    <row r="104">
      <c r="A104" s="190"/>
    </row>
    <row r="105">
      <c r="A105" s="190"/>
    </row>
    <row r="106">
      <c r="A106" s="190"/>
    </row>
    <row r="107">
      <c r="A107" s="190"/>
    </row>
    <row r="108">
      <c r="A108" s="190"/>
    </row>
    <row r="109">
      <c r="A109" s="190"/>
    </row>
    <row r="110">
      <c r="A110" s="190"/>
    </row>
    <row r="111">
      <c r="A111" s="190"/>
    </row>
    <row r="112">
      <c r="A112" s="190"/>
    </row>
    <row r="113">
      <c r="A113" s="190"/>
    </row>
    <row r="114">
      <c r="A114" s="190"/>
    </row>
    <row r="115">
      <c r="A115" s="190"/>
    </row>
    <row r="116">
      <c r="A116" s="190"/>
    </row>
    <row r="117">
      <c r="A117" s="190"/>
    </row>
    <row r="118">
      <c r="A118" s="190"/>
    </row>
    <row r="119">
      <c r="A119" s="190"/>
    </row>
    <row r="120">
      <c r="A120" s="190"/>
    </row>
    <row r="121">
      <c r="A121" s="190"/>
    </row>
    <row r="122">
      <c r="A122" s="190"/>
    </row>
    <row r="123">
      <c r="A123" s="190"/>
    </row>
    <row r="124">
      <c r="A124" s="190"/>
    </row>
    <row r="125">
      <c r="A125" s="190"/>
    </row>
    <row r="126">
      <c r="A126" s="190"/>
    </row>
    <row r="127">
      <c r="A127" s="190"/>
    </row>
    <row r="128">
      <c r="A128" s="190"/>
    </row>
    <row r="129">
      <c r="A129" s="190"/>
    </row>
    <row r="130">
      <c r="A130" s="190"/>
    </row>
    <row r="131">
      <c r="A131" s="190"/>
    </row>
    <row r="132">
      <c r="A132" s="190"/>
    </row>
    <row r="133">
      <c r="A133" s="190"/>
    </row>
    <row r="134">
      <c r="A134" s="190"/>
    </row>
    <row r="135">
      <c r="A135" s="190"/>
    </row>
    <row r="136">
      <c r="A136" s="190"/>
    </row>
    <row r="137">
      <c r="A137" s="190"/>
    </row>
    <row r="138">
      <c r="A138" s="190"/>
    </row>
    <row r="139">
      <c r="A139" s="190"/>
    </row>
    <row r="140">
      <c r="A140" s="190"/>
    </row>
    <row r="141">
      <c r="A141" s="190"/>
    </row>
    <row r="142">
      <c r="A142" s="190"/>
    </row>
    <row r="143">
      <c r="A143" s="190"/>
    </row>
    <row r="144">
      <c r="A144" s="190"/>
    </row>
    <row r="145">
      <c r="A145" s="190"/>
    </row>
    <row r="146">
      <c r="A146" s="190"/>
    </row>
    <row r="147">
      <c r="A147" s="190"/>
    </row>
    <row r="148">
      <c r="A148" s="190"/>
    </row>
    <row r="149">
      <c r="A149" s="190"/>
    </row>
    <row r="150">
      <c r="A150" s="190"/>
    </row>
    <row r="151">
      <c r="A151" s="190"/>
    </row>
    <row r="152">
      <c r="A152" s="190"/>
    </row>
    <row r="153">
      <c r="A153" s="190"/>
    </row>
    <row r="154">
      <c r="A154" s="190"/>
    </row>
    <row r="155">
      <c r="A155" s="190"/>
    </row>
    <row r="156">
      <c r="A156" s="190"/>
    </row>
    <row r="157">
      <c r="A157" s="190"/>
    </row>
    <row r="158">
      <c r="A158" s="190"/>
    </row>
    <row r="159">
      <c r="A159" s="190"/>
    </row>
    <row r="160">
      <c r="A160" s="190"/>
    </row>
    <row r="161">
      <c r="A161" s="190"/>
    </row>
    <row r="162">
      <c r="A162" s="190"/>
    </row>
    <row r="163">
      <c r="A163" s="190"/>
    </row>
    <row r="164">
      <c r="A164" s="190"/>
    </row>
    <row r="165">
      <c r="A165" s="190"/>
    </row>
    <row r="166">
      <c r="A166" s="190"/>
    </row>
    <row r="167">
      <c r="A167" s="190"/>
    </row>
    <row r="168">
      <c r="A168" s="190"/>
    </row>
    <row r="169">
      <c r="A169" s="190"/>
    </row>
    <row r="170">
      <c r="A170" s="190"/>
    </row>
    <row r="171">
      <c r="A171" s="190"/>
    </row>
    <row r="172">
      <c r="A172" s="190"/>
    </row>
    <row r="173">
      <c r="A173" s="190"/>
    </row>
    <row r="174">
      <c r="A174" s="190"/>
    </row>
    <row r="175">
      <c r="A175" s="190"/>
    </row>
    <row r="176">
      <c r="A176" s="190"/>
    </row>
    <row r="177">
      <c r="A177" s="190"/>
    </row>
    <row r="178">
      <c r="A178" s="190"/>
    </row>
    <row r="179">
      <c r="A179" s="190"/>
    </row>
    <row r="180">
      <c r="A180" s="190"/>
    </row>
    <row r="181">
      <c r="A181" s="190"/>
    </row>
    <row r="182">
      <c r="A182" s="190"/>
    </row>
    <row r="183">
      <c r="A183" s="190"/>
    </row>
    <row r="184">
      <c r="A184" s="190"/>
    </row>
    <row r="185">
      <c r="A185" s="190"/>
    </row>
    <row r="186">
      <c r="A186" s="190"/>
    </row>
    <row r="187">
      <c r="A187" s="190"/>
    </row>
    <row r="188">
      <c r="A188" s="190"/>
    </row>
    <row r="189">
      <c r="A189" s="190"/>
    </row>
    <row r="190">
      <c r="A190" s="190"/>
    </row>
    <row r="191">
      <c r="A191" s="190"/>
    </row>
    <row r="192">
      <c r="A192" s="190"/>
    </row>
    <row r="193">
      <c r="A193" s="190"/>
    </row>
    <row r="194">
      <c r="A194" s="190"/>
    </row>
    <row r="195">
      <c r="A195" s="190"/>
    </row>
    <row r="196">
      <c r="A196" s="190"/>
    </row>
    <row r="197">
      <c r="A197" s="190"/>
    </row>
    <row r="198">
      <c r="A198" s="190"/>
    </row>
    <row r="199">
      <c r="A199" s="190"/>
    </row>
    <row r="200">
      <c r="A200" s="190"/>
    </row>
    <row r="201">
      <c r="A201" s="190"/>
    </row>
    <row r="202">
      <c r="A202" s="190"/>
    </row>
    <row r="203">
      <c r="A203" s="190"/>
    </row>
    <row r="204">
      <c r="A204" s="190"/>
    </row>
    <row r="205">
      <c r="A205" s="190"/>
    </row>
    <row r="206">
      <c r="A206" s="190"/>
    </row>
    <row r="207">
      <c r="A207" s="190"/>
    </row>
    <row r="208">
      <c r="A208" s="190"/>
    </row>
    <row r="209">
      <c r="A209" s="190"/>
    </row>
    <row r="210">
      <c r="A210" s="190"/>
    </row>
    <row r="211">
      <c r="A211" s="190"/>
    </row>
    <row r="212">
      <c r="A212" s="190"/>
    </row>
    <row r="213">
      <c r="A213" s="190"/>
    </row>
    <row r="214">
      <c r="A214" s="190"/>
    </row>
    <row r="215">
      <c r="A215" s="190"/>
    </row>
    <row r="216">
      <c r="A216" s="190"/>
    </row>
    <row r="217">
      <c r="A217" s="190"/>
    </row>
    <row r="218">
      <c r="A218" s="190"/>
    </row>
    <row r="219">
      <c r="A219" s="190"/>
    </row>
    <row r="220">
      <c r="A220" s="190"/>
    </row>
    <row r="221">
      <c r="A221" s="190"/>
    </row>
    <row r="222">
      <c r="A222" s="190"/>
    </row>
    <row r="223">
      <c r="A223" s="190"/>
    </row>
    <row r="224">
      <c r="A224" s="190"/>
    </row>
    <row r="225">
      <c r="A225" s="190"/>
    </row>
    <row r="226">
      <c r="A226" s="190"/>
    </row>
    <row r="227">
      <c r="A227" s="190"/>
    </row>
    <row r="228">
      <c r="A228" s="190"/>
    </row>
    <row r="229">
      <c r="A229" s="190"/>
    </row>
    <row r="230">
      <c r="A230" s="190"/>
    </row>
    <row r="231">
      <c r="A231" s="190"/>
    </row>
    <row r="232">
      <c r="A232" s="190"/>
    </row>
    <row r="233">
      <c r="A233" s="190"/>
    </row>
    <row r="234">
      <c r="A234" s="190"/>
    </row>
    <row r="235">
      <c r="A235" s="190"/>
    </row>
    <row r="236">
      <c r="A236" s="190"/>
    </row>
    <row r="237">
      <c r="A237" s="190"/>
    </row>
    <row r="238">
      <c r="A238" s="190"/>
    </row>
    <row r="239">
      <c r="A239" s="190"/>
    </row>
    <row r="240">
      <c r="A240" s="190"/>
    </row>
    <row r="241">
      <c r="A241" s="190"/>
    </row>
    <row r="242">
      <c r="A242" s="190"/>
    </row>
    <row r="243">
      <c r="A243" s="190"/>
    </row>
    <row r="244">
      <c r="A244" s="190"/>
    </row>
    <row r="245">
      <c r="A245" s="190"/>
    </row>
    <row r="246">
      <c r="A246" s="190"/>
    </row>
    <row r="247">
      <c r="A247" s="190"/>
    </row>
    <row r="248">
      <c r="A248" s="190"/>
    </row>
    <row r="249">
      <c r="A249" s="190"/>
    </row>
    <row r="250">
      <c r="A250" s="190"/>
    </row>
    <row r="251">
      <c r="A251" s="190"/>
    </row>
    <row r="252">
      <c r="A252" s="190"/>
    </row>
    <row r="253">
      <c r="A253" s="190"/>
    </row>
    <row r="254">
      <c r="A254" s="190"/>
    </row>
    <row r="255">
      <c r="A255" s="190"/>
    </row>
    <row r="256">
      <c r="A256" s="190"/>
    </row>
    <row r="257">
      <c r="A257" s="190"/>
    </row>
    <row r="258">
      <c r="A258" s="190"/>
    </row>
    <row r="259">
      <c r="A259" s="190"/>
    </row>
    <row r="260">
      <c r="A260" s="190"/>
    </row>
    <row r="261">
      <c r="A261" s="190"/>
    </row>
    <row r="262">
      <c r="A262" s="190"/>
    </row>
    <row r="263">
      <c r="A263" s="190"/>
    </row>
    <row r="264">
      <c r="A264" s="190"/>
    </row>
    <row r="265">
      <c r="A265" s="190"/>
    </row>
    <row r="266">
      <c r="A266" s="190"/>
    </row>
    <row r="267">
      <c r="A267" s="190"/>
    </row>
    <row r="268">
      <c r="A268" s="190"/>
    </row>
    <row r="269">
      <c r="A269" s="190"/>
    </row>
    <row r="270">
      <c r="A270" s="190"/>
    </row>
    <row r="271">
      <c r="A271" s="190"/>
    </row>
    <row r="272">
      <c r="A272" s="190"/>
    </row>
    <row r="273">
      <c r="A273" s="190"/>
    </row>
    <row r="274">
      <c r="A274" s="190"/>
    </row>
    <row r="275">
      <c r="A275" s="190"/>
    </row>
    <row r="276">
      <c r="A276" s="190"/>
    </row>
    <row r="277">
      <c r="A277" s="190"/>
    </row>
    <row r="278">
      <c r="A278" s="190"/>
    </row>
    <row r="279">
      <c r="A279" s="190"/>
    </row>
    <row r="280">
      <c r="A280" s="190"/>
    </row>
    <row r="281">
      <c r="A281" s="190"/>
    </row>
    <row r="282">
      <c r="A282" s="190"/>
    </row>
    <row r="283">
      <c r="A283" s="190"/>
    </row>
    <row r="284">
      <c r="A284" s="190"/>
    </row>
    <row r="285">
      <c r="A285" s="190"/>
    </row>
    <row r="286">
      <c r="A286" s="190"/>
    </row>
    <row r="287">
      <c r="A287" s="190"/>
    </row>
    <row r="288">
      <c r="A288" s="190"/>
    </row>
    <row r="289">
      <c r="A289" s="190"/>
    </row>
    <row r="290">
      <c r="A290" s="190"/>
    </row>
    <row r="291">
      <c r="A291" s="190"/>
    </row>
    <row r="292">
      <c r="A292" s="190"/>
    </row>
    <row r="293">
      <c r="A293" s="190"/>
    </row>
    <row r="294">
      <c r="A294" s="190"/>
    </row>
    <row r="295">
      <c r="A295" s="190"/>
    </row>
    <row r="296">
      <c r="A296" s="190"/>
    </row>
    <row r="297">
      <c r="A297" s="190"/>
    </row>
    <row r="298">
      <c r="A298" s="190"/>
    </row>
    <row r="299">
      <c r="A299" s="190"/>
    </row>
    <row r="300">
      <c r="A300" s="190"/>
    </row>
    <row r="301">
      <c r="A301" s="190"/>
    </row>
    <row r="302">
      <c r="A302" s="190"/>
    </row>
    <row r="303">
      <c r="A303" s="190"/>
    </row>
    <row r="304">
      <c r="A304" s="190"/>
    </row>
    <row r="305">
      <c r="A305" s="190"/>
    </row>
    <row r="306">
      <c r="A306" s="190"/>
    </row>
    <row r="307">
      <c r="A307" s="190"/>
    </row>
    <row r="308">
      <c r="A308" s="190"/>
    </row>
    <row r="309">
      <c r="A309" s="190"/>
    </row>
    <row r="310">
      <c r="A310" s="190"/>
    </row>
    <row r="311">
      <c r="A311" s="190"/>
    </row>
    <row r="312">
      <c r="A312" s="190"/>
    </row>
    <row r="313">
      <c r="A313" s="190"/>
    </row>
    <row r="314">
      <c r="A314" s="190"/>
    </row>
    <row r="315">
      <c r="A315" s="190"/>
    </row>
    <row r="316">
      <c r="A316" s="190"/>
    </row>
    <row r="317">
      <c r="A317" s="190"/>
    </row>
    <row r="318">
      <c r="A318" s="190"/>
    </row>
    <row r="319">
      <c r="A319" s="190"/>
    </row>
    <row r="320">
      <c r="A320" s="190"/>
    </row>
    <row r="321">
      <c r="A321" s="190"/>
    </row>
    <row r="322">
      <c r="A322" s="190"/>
    </row>
    <row r="323">
      <c r="A323" s="190"/>
    </row>
    <row r="324">
      <c r="A324" s="190"/>
    </row>
    <row r="325">
      <c r="A325" s="190"/>
    </row>
    <row r="326">
      <c r="A326" s="190"/>
    </row>
    <row r="327">
      <c r="A327" s="190"/>
    </row>
    <row r="328">
      <c r="A328" s="190"/>
    </row>
    <row r="329">
      <c r="A329" s="190"/>
    </row>
    <row r="330">
      <c r="A330" s="190"/>
    </row>
    <row r="331">
      <c r="A331" s="190"/>
    </row>
    <row r="332">
      <c r="A332" s="190"/>
    </row>
    <row r="333">
      <c r="A333" s="190"/>
    </row>
    <row r="334">
      <c r="A334" s="190"/>
    </row>
    <row r="335">
      <c r="A335" s="190"/>
    </row>
    <row r="336">
      <c r="A336" s="190"/>
    </row>
    <row r="337">
      <c r="A337" s="190"/>
    </row>
    <row r="338">
      <c r="A338" s="190"/>
    </row>
    <row r="339">
      <c r="A339" s="190"/>
    </row>
    <row r="340">
      <c r="A340" s="190"/>
    </row>
    <row r="341">
      <c r="A341" s="190"/>
    </row>
    <row r="342">
      <c r="A342" s="190"/>
    </row>
    <row r="343">
      <c r="A343" s="190"/>
    </row>
    <row r="344">
      <c r="A344" s="190"/>
    </row>
    <row r="345">
      <c r="A345" s="190"/>
    </row>
    <row r="346">
      <c r="A346" s="190"/>
    </row>
    <row r="347">
      <c r="A347" s="190"/>
    </row>
    <row r="348">
      <c r="A348" s="190"/>
    </row>
    <row r="349">
      <c r="A349" s="190"/>
    </row>
    <row r="350">
      <c r="A350" s="190"/>
    </row>
    <row r="351">
      <c r="A351" s="190"/>
    </row>
    <row r="352">
      <c r="A352" s="190"/>
    </row>
    <row r="353">
      <c r="A353" s="190"/>
    </row>
    <row r="354">
      <c r="A354" s="190"/>
    </row>
    <row r="355">
      <c r="A355" s="190"/>
    </row>
    <row r="356">
      <c r="A356" s="190"/>
    </row>
    <row r="357">
      <c r="A357" s="190"/>
    </row>
    <row r="358">
      <c r="A358" s="190"/>
    </row>
    <row r="359">
      <c r="A359" s="190"/>
    </row>
    <row r="360">
      <c r="A360" s="190"/>
    </row>
    <row r="361">
      <c r="A361" s="190"/>
    </row>
    <row r="362">
      <c r="A362" s="190"/>
    </row>
    <row r="363">
      <c r="A363" s="190"/>
    </row>
    <row r="364">
      <c r="A364" s="190"/>
    </row>
    <row r="365">
      <c r="A365" s="190"/>
    </row>
    <row r="366">
      <c r="A366" s="190"/>
    </row>
    <row r="367">
      <c r="A367" s="190"/>
    </row>
    <row r="368">
      <c r="A368" s="190"/>
    </row>
    <row r="369">
      <c r="A369" s="190"/>
    </row>
    <row r="370">
      <c r="A370" s="190"/>
    </row>
    <row r="371">
      <c r="A371" s="190"/>
    </row>
    <row r="372">
      <c r="A372" s="190"/>
    </row>
    <row r="373">
      <c r="A373" s="190"/>
    </row>
    <row r="374">
      <c r="A374" s="190"/>
    </row>
    <row r="375">
      <c r="A375" s="190"/>
    </row>
    <row r="376">
      <c r="A376" s="190"/>
    </row>
    <row r="377">
      <c r="A377" s="190"/>
    </row>
    <row r="378">
      <c r="A378" s="190"/>
    </row>
    <row r="379">
      <c r="A379" s="190"/>
    </row>
    <row r="380">
      <c r="A380" s="190"/>
    </row>
    <row r="381">
      <c r="A381" s="190"/>
    </row>
    <row r="382">
      <c r="A382" s="190"/>
    </row>
    <row r="383">
      <c r="A383" s="190"/>
    </row>
    <row r="384">
      <c r="A384" s="190"/>
    </row>
    <row r="385">
      <c r="A385" s="190"/>
    </row>
    <row r="386">
      <c r="A386" s="190"/>
    </row>
    <row r="387">
      <c r="A387" s="190"/>
    </row>
    <row r="388">
      <c r="A388" s="190"/>
    </row>
    <row r="389">
      <c r="A389" s="190"/>
    </row>
    <row r="390">
      <c r="A390" s="190"/>
    </row>
    <row r="391">
      <c r="A391" s="190"/>
    </row>
    <row r="392">
      <c r="A392" s="190"/>
    </row>
    <row r="393">
      <c r="A393" s="190"/>
    </row>
    <row r="394">
      <c r="A394" s="190"/>
    </row>
    <row r="395">
      <c r="A395" s="190"/>
    </row>
    <row r="396">
      <c r="A396" s="190"/>
    </row>
    <row r="397">
      <c r="A397" s="190"/>
    </row>
    <row r="398">
      <c r="A398" s="190"/>
    </row>
    <row r="399">
      <c r="A399" s="190"/>
    </row>
    <row r="400">
      <c r="A400" s="190"/>
    </row>
    <row r="401">
      <c r="A401" s="190"/>
    </row>
    <row r="402">
      <c r="A402" s="190"/>
    </row>
    <row r="403">
      <c r="A403" s="190"/>
    </row>
    <row r="404">
      <c r="A404" s="190"/>
    </row>
    <row r="405">
      <c r="A405" s="190"/>
    </row>
    <row r="406">
      <c r="A406" s="190"/>
    </row>
    <row r="407">
      <c r="A407" s="190"/>
    </row>
    <row r="408">
      <c r="A408" s="190"/>
    </row>
    <row r="409">
      <c r="A409" s="190"/>
    </row>
    <row r="410">
      <c r="A410" s="190"/>
    </row>
    <row r="411">
      <c r="A411" s="190"/>
    </row>
    <row r="412">
      <c r="A412" s="190"/>
    </row>
    <row r="413">
      <c r="A413" s="190"/>
    </row>
    <row r="414">
      <c r="A414" s="190"/>
    </row>
    <row r="415">
      <c r="A415" s="190"/>
    </row>
    <row r="416">
      <c r="A416" s="190"/>
    </row>
    <row r="417">
      <c r="A417" s="190"/>
    </row>
    <row r="418">
      <c r="A418" s="190"/>
    </row>
    <row r="419">
      <c r="A419" s="190"/>
    </row>
    <row r="420">
      <c r="A420" s="190"/>
    </row>
    <row r="421">
      <c r="A421" s="190"/>
    </row>
    <row r="422">
      <c r="A422" s="190"/>
    </row>
    <row r="423">
      <c r="A423" s="190"/>
    </row>
    <row r="424">
      <c r="A424" s="190"/>
    </row>
    <row r="425">
      <c r="A425" s="190"/>
    </row>
    <row r="426">
      <c r="A426" s="190"/>
    </row>
    <row r="427">
      <c r="A427" s="190"/>
    </row>
    <row r="428">
      <c r="A428" s="190"/>
    </row>
    <row r="429">
      <c r="A429" s="190"/>
    </row>
    <row r="430">
      <c r="A430" s="190"/>
    </row>
    <row r="431">
      <c r="A431" s="190"/>
    </row>
    <row r="432">
      <c r="A432" s="190"/>
    </row>
    <row r="433">
      <c r="A433" s="190"/>
    </row>
    <row r="434">
      <c r="A434" s="190"/>
    </row>
    <row r="435">
      <c r="A435" s="190"/>
    </row>
    <row r="436">
      <c r="A436" s="190"/>
    </row>
    <row r="437">
      <c r="A437" s="190"/>
    </row>
    <row r="438">
      <c r="A438" s="190"/>
    </row>
    <row r="439">
      <c r="A439" s="190"/>
    </row>
    <row r="440">
      <c r="A440" s="190"/>
    </row>
    <row r="441">
      <c r="A441" s="190"/>
    </row>
    <row r="442">
      <c r="A442" s="190"/>
    </row>
    <row r="443">
      <c r="A443" s="190"/>
    </row>
    <row r="444">
      <c r="A444" s="190"/>
    </row>
    <row r="445">
      <c r="A445" s="190"/>
    </row>
    <row r="446">
      <c r="A446" s="190"/>
    </row>
    <row r="447">
      <c r="A447" s="190"/>
    </row>
    <row r="448">
      <c r="A448" s="190"/>
    </row>
    <row r="449">
      <c r="A449" s="190"/>
    </row>
    <row r="450">
      <c r="A450" s="190"/>
    </row>
    <row r="451">
      <c r="A451" s="190"/>
    </row>
    <row r="452">
      <c r="A452" s="190"/>
    </row>
    <row r="453">
      <c r="A453" s="190"/>
    </row>
    <row r="454">
      <c r="A454" s="190"/>
    </row>
    <row r="455">
      <c r="A455" s="190"/>
    </row>
    <row r="456">
      <c r="A456" s="190"/>
    </row>
    <row r="457">
      <c r="A457" s="190"/>
    </row>
    <row r="458">
      <c r="A458" s="190"/>
    </row>
    <row r="459">
      <c r="A459" s="190"/>
    </row>
    <row r="460">
      <c r="A460" s="190"/>
    </row>
    <row r="461">
      <c r="A461" s="190"/>
    </row>
    <row r="462">
      <c r="A462" s="190"/>
    </row>
    <row r="463">
      <c r="A463" s="190"/>
    </row>
    <row r="464">
      <c r="A464" s="190"/>
    </row>
    <row r="465">
      <c r="A465" s="190"/>
    </row>
    <row r="466">
      <c r="A466" s="190"/>
    </row>
    <row r="467">
      <c r="A467" s="190"/>
    </row>
    <row r="468">
      <c r="A468" s="190"/>
    </row>
    <row r="469">
      <c r="A469" s="190"/>
    </row>
    <row r="470">
      <c r="A470" s="190"/>
    </row>
    <row r="471">
      <c r="A471" s="190"/>
    </row>
    <row r="472">
      <c r="A472" s="190"/>
    </row>
    <row r="473">
      <c r="A473" s="190"/>
    </row>
    <row r="474">
      <c r="A474" s="190"/>
    </row>
    <row r="475">
      <c r="A475" s="190"/>
    </row>
    <row r="476">
      <c r="A476" s="190"/>
    </row>
    <row r="477">
      <c r="A477" s="190"/>
    </row>
    <row r="478">
      <c r="A478" s="190"/>
    </row>
    <row r="479">
      <c r="A479" s="190"/>
    </row>
    <row r="480">
      <c r="A480" s="190"/>
    </row>
    <row r="481">
      <c r="A481" s="190"/>
    </row>
    <row r="482">
      <c r="A482" s="190"/>
    </row>
    <row r="483">
      <c r="A483" s="190"/>
    </row>
    <row r="484">
      <c r="A484" s="190"/>
    </row>
    <row r="485">
      <c r="A485" s="190"/>
    </row>
    <row r="486">
      <c r="A486" s="190"/>
    </row>
    <row r="487">
      <c r="A487" s="190"/>
    </row>
    <row r="488">
      <c r="A488" s="190"/>
    </row>
    <row r="489">
      <c r="A489" s="190"/>
    </row>
    <row r="490">
      <c r="A490" s="190"/>
    </row>
    <row r="491">
      <c r="A491" s="190"/>
    </row>
    <row r="492">
      <c r="A492" s="190"/>
    </row>
    <row r="493">
      <c r="A493" s="190"/>
    </row>
    <row r="494">
      <c r="A494" s="190"/>
    </row>
    <row r="495">
      <c r="A495" s="190"/>
    </row>
    <row r="496">
      <c r="A496" s="190"/>
    </row>
    <row r="497">
      <c r="A497" s="190"/>
    </row>
    <row r="498">
      <c r="A498" s="190"/>
    </row>
    <row r="499">
      <c r="A499" s="190"/>
    </row>
    <row r="500">
      <c r="A500" s="190"/>
    </row>
    <row r="501">
      <c r="A501" s="190"/>
    </row>
    <row r="502">
      <c r="A502" s="190"/>
    </row>
    <row r="503">
      <c r="A503" s="190"/>
    </row>
    <row r="504">
      <c r="A504" s="190"/>
    </row>
    <row r="505">
      <c r="A505" s="190"/>
    </row>
    <row r="506">
      <c r="A506" s="190"/>
    </row>
    <row r="507">
      <c r="A507" s="190"/>
    </row>
    <row r="508">
      <c r="A508" s="190"/>
    </row>
    <row r="509">
      <c r="A509" s="190"/>
    </row>
    <row r="510">
      <c r="A510" s="190"/>
    </row>
    <row r="511">
      <c r="A511" s="190"/>
    </row>
    <row r="512">
      <c r="A512" s="190"/>
    </row>
    <row r="513">
      <c r="A513" s="190"/>
    </row>
    <row r="514">
      <c r="A514" s="190"/>
    </row>
    <row r="515">
      <c r="A515" s="190"/>
    </row>
    <row r="516">
      <c r="A516" s="190"/>
    </row>
    <row r="517">
      <c r="A517" s="190"/>
    </row>
    <row r="518">
      <c r="A518" s="190"/>
    </row>
    <row r="519">
      <c r="A519" s="190"/>
    </row>
    <row r="520">
      <c r="A520" s="190"/>
    </row>
    <row r="521">
      <c r="A521" s="190"/>
    </row>
    <row r="522">
      <c r="A522" s="190"/>
    </row>
    <row r="523">
      <c r="A523" s="190"/>
    </row>
    <row r="524">
      <c r="A524" s="190"/>
    </row>
    <row r="525">
      <c r="A525" s="190"/>
    </row>
    <row r="526">
      <c r="A526" s="190"/>
    </row>
    <row r="527">
      <c r="A527" s="190"/>
    </row>
    <row r="528">
      <c r="A528" s="190"/>
    </row>
    <row r="529">
      <c r="A529" s="190"/>
    </row>
    <row r="530">
      <c r="A530" s="190"/>
    </row>
    <row r="531">
      <c r="A531" s="190"/>
    </row>
    <row r="532">
      <c r="A532" s="190"/>
    </row>
    <row r="533">
      <c r="A533" s="190"/>
    </row>
    <row r="534">
      <c r="A534" s="190"/>
    </row>
    <row r="535">
      <c r="A535" s="190"/>
    </row>
    <row r="536">
      <c r="A536" s="190"/>
    </row>
    <row r="537">
      <c r="A537" s="190"/>
    </row>
    <row r="538">
      <c r="A538" s="190"/>
    </row>
    <row r="539">
      <c r="A539" s="190"/>
    </row>
    <row r="540">
      <c r="A540" s="190"/>
    </row>
    <row r="541">
      <c r="A541" s="190"/>
    </row>
    <row r="542">
      <c r="A542" s="190"/>
    </row>
    <row r="543">
      <c r="A543" s="190"/>
    </row>
    <row r="544">
      <c r="A544" s="190"/>
    </row>
    <row r="545">
      <c r="A545" s="190"/>
    </row>
    <row r="546">
      <c r="A546" s="190"/>
    </row>
    <row r="547">
      <c r="A547" s="190"/>
    </row>
    <row r="548">
      <c r="A548" s="190"/>
    </row>
    <row r="549">
      <c r="A549" s="190"/>
    </row>
    <row r="550">
      <c r="A550" s="190"/>
    </row>
    <row r="551">
      <c r="A551" s="190"/>
    </row>
    <row r="552">
      <c r="A552" s="190"/>
    </row>
    <row r="553">
      <c r="A553" s="190"/>
    </row>
    <row r="554">
      <c r="A554" s="190"/>
    </row>
    <row r="555">
      <c r="A555" s="190"/>
    </row>
    <row r="556">
      <c r="A556" s="190"/>
    </row>
    <row r="557">
      <c r="A557" s="190"/>
    </row>
    <row r="558">
      <c r="A558" s="190"/>
    </row>
    <row r="559">
      <c r="A559" s="190"/>
    </row>
    <row r="560">
      <c r="A560" s="190"/>
    </row>
    <row r="561">
      <c r="A561" s="190"/>
    </row>
    <row r="562">
      <c r="A562" s="190"/>
    </row>
    <row r="563">
      <c r="A563" s="190"/>
    </row>
    <row r="564">
      <c r="A564" s="190"/>
    </row>
    <row r="565">
      <c r="A565" s="190"/>
    </row>
    <row r="566">
      <c r="A566" s="190"/>
    </row>
    <row r="567">
      <c r="A567" s="190"/>
    </row>
    <row r="568">
      <c r="A568" s="190"/>
    </row>
    <row r="569">
      <c r="A569" s="190"/>
    </row>
    <row r="570">
      <c r="A570" s="190"/>
    </row>
    <row r="571">
      <c r="A571" s="190"/>
    </row>
    <row r="572">
      <c r="A572" s="190"/>
    </row>
    <row r="573">
      <c r="A573" s="190"/>
    </row>
    <row r="574">
      <c r="A574" s="190"/>
    </row>
    <row r="575">
      <c r="A575" s="190"/>
    </row>
    <row r="576">
      <c r="A576" s="190"/>
    </row>
    <row r="577">
      <c r="A577" s="190"/>
    </row>
    <row r="578">
      <c r="A578" s="190"/>
    </row>
    <row r="579">
      <c r="A579" s="190"/>
    </row>
    <row r="580">
      <c r="A580" s="190"/>
    </row>
    <row r="581">
      <c r="A581" s="190"/>
    </row>
    <row r="582">
      <c r="A582" s="190"/>
    </row>
    <row r="583">
      <c r="A583" s="190"/>
    </row>
    <row r="584">
      <c r="A584" s="190"/>
    </row>
    <row r="585">
      <c r="A585" s="190"/>
    </row>
    <row r="586">
      <c r="A586" s="190"/>
    </row>
    <row r="587">
      <c r="A587" s="190"/>
    </row>
    <row r="588">
      <c r="A588" s="190"/>
    </row>
    <row r="589">
      <c r="A589" s="190"/>
    </row>
    <row r="590">
      <c r="A590" s="190"/>
    </row>
    <row r="591">
      <c r="A591" s="190"/>
    </row>
    <row r="592">
      <c r="A592" s="190"/>
    </row>
    <row r="593">
      <c r="A593" s="190"/>
    </row>
    <row r="594">
      <c r="A594" s="190"/>
    </row>
    <row r="595">
      <c r="A595" s="190"/>
    </row>
    <row r="596">
      <c r="A596" s="190"/>
    </row>
    <row r="597">
      <c r="A597" s="190"/>
    </row>
    <row r="598">
      <c r="A598" s="190"/>
    </row>
    <row r="599">
      <c r="A599" s="190"/>
    </row>
    <row r="600">
      <c r="A600" s="190"/>
    </row>
    <row r="601">
      <c r="A601" s="190"/>
    </row>
    <row r="602">
      <c r="A602" s="190"/>
    </row>
    <row r="603">
      <c r="A603" s="190"/>
    </row>
    <row r="604">
      <c r="A604" s="190"/>
    </row>
    <row r="605">
      <c r="A605" s="190"/>
    </row>
    <row r="606">
      <c r="A606" s="190"/>
    </row>
    <row r="607">
      <c r="A607" s="190"/>
    </row>
    <row r="608">
      <c r="A608" s="190"/>
    </row>
    <row r="609">
      <c r="A609" s="190"/>
    </row>
    <row r="610">
      <c r="A610" s="190"/>
    </row>
    <row r="611">
      <c r="A611" s="190"/>
    </row>
    <row r="612">
      <c r="A612" s="190"/>
    </row>
    <row r="613">
      <c r="A613" s="190"/>
    </row>
    <row r="614">
      <c r="A614" s="190"/>
    </row>
    <row r="615">
      <c r="A615" s="190"/>
    </row>
    <row r="616">
      <c r="A616" s="190"/>
    </row>
    <row r="617">
      <c r="A617" s="190"/>
    </row>
    <row r="618">
      <c r="A618" s="190"/>
    </row>
    <row r="619">
      <c r="A619" s="190"/>
    </row>
    <row r="620">
      <c r="A620" s="190"/>
    </row>
    <row r="621">
      <c r="A621" s="190"/>
    </row>
    <row r="622">
      <c r="A622" s="190"/>
    </row>
    <row r="623">
      <c r="A623" s="190"/>
    </row>
    <row r="624">
      <c r="A624" s="190"/>
    </row>
    <row r="625">
      <c r="A625" s="190"/>
    </row>
    <row r="626">
      <c r="A626" s="190"/>
    </row>
    <row r="627">
      <c r="A627" s="190"/>
    </row>
    <row r="628">
      <c r="A628" s="190"/>
    </row>
    <row r="629">
      <c r="A629" s="190"/>
    </row>
    <row r="630">
      <c r="A630" s="190"/>
    </row>
    <row r="631">
      <c r="A631" s="190"/>
    </row>
    <row r="632">
      <c r="A632" s="190"/>
    </row>
    <row r="633">
      <c r="A633" s="190"/>
    </row>
    <row r="634">
      <c r="A634" s="190"/>
    </row>
    <row r="635">
      <c r="A635" s="190"/>
    </row>
    <row r="636">
      <c r="A636" s="190"/>
    </row>
    <row r="637">
      <c r="A637" s="190"/>
    </row>
    <row r="638">
      <c r="A638" s="190"/>
    </row>
    <row r="639">
      <c r="A639" s="190"/>
    </row>
    <row r="640">
      <c r="A640" s="190"/>
    </row>
    <row r="641">
      <c r="A641" s="190"/>
    </row>
    <row r="642">
      <c r="A642" s="190"/>
    </row>
    <row r="643">
      <c r="A643" s="190"/>
    </row>
    <row r="644">
      <c r="A644" s="190"/>
    </row>
    <row r="645">
      <c r="A645" s="190"/>
    </row>
    <row r="646">
      <c r="A646" s="190"/>
    </row>
    <row r="647">
      <c r="A647" s="190"/>
    </row>
    <row r="648">
      <c r="A648" s="190"/>
    </row>
    <row r="649">
      <c r="A649" s="190"/>
    </row>
    <row r="650">
      <c r="A650" s="190"/>
    </row>
    <row r="651">
      <c r="A651" s="190"/>
    </row>
    <row r="652">
      <c r="A652" s="190"/>
    </row>
    <row r="653">
      <c r="A653" s="190"/>
    </row>
    <row r="654">
      <c r="A654" s="190"/>
    </row>
    <row r="655">
      <c r="A655" s="190"/>
    </row>
    <row r="656">
      <c r="A656" s="190"/>
    </row>
    <row r="657">
      <c r="A657" s="190"/>
    </row>
    <row r="658">
      <c r="A658" s="190"/>
    </row>
    <row r="659">
      <c r="A659" s="190"/>
    </row>
    <row r="660">
      <c r="A660" s="190"/>
    </row>
    <row r="661">
      <c r="A661" s="190"/>
    </row>
    <row r="662">
      <c r="A662" s="190"/>
    </row>
    <row r="663">
      <c r="A663" s="190"/>
    </row>
    <row r="664">
      <c r="A664" s="190"/>
    </row>
    <row r="665">
      <c r="A665" s="190"/>
    </row>
    <row r="666">
      <c r="A666" s="190"/>
    </row>
    <row r="667">
      <c r="A667" s="190"/>
    </row>
    <row r="668">
      <c r="A668" s="190"/>
    </row>
    <row r="669">
      <c r="A669" s="190"/>
    </row>
    <row r="670">
      <c r="A670" s="190"/>
    </row>
    <row r="671">
      <c r="A671" s="190"/>
    </row>
    <row r="672">
      <c r="A672" s="190"/>
    </row>
    <row r="673">
      <c r="A673" s="190"/>
    </row>
    <row r="674">
      <c r="A674" s="190"/>
    </row>
    <row r="675">
      <c r="A675" s="190"/>
    </row>
    <row r="676">
      <c r="A676" s="190"/>
    </row>
    <row r="677">
      <c r="A677" s="190"/>
    </row>
    <row r="678">
      <c r="A678" s="190"/>
    </row>
    <row r="679">
      <c r="A679" s="190"/>
    </row>
    <row r="680">
      <c r="A680" s="190"/>
    </row>
    <row r="681">
      <c r="A681" s="190"/>
    </row>
    <row r="682">
      <c r="A682" s="190"/>
    </row>
    <row r="683">
      <c r="A683" s="190"/>
    </row>
    <row r="684">
      <c r="A684" s="190"/>
    </row>
    <row r="685">
      <c r="A685" s="190"/>
    </row>
    <row r="686">
      <c r="A686" s="190"/>
    </row>
    <row r="687">
      <c r="A687" s="190"/>
    </row>
    <row r="688">
      <c r="A688" s="190"/>
    </row>
    <row r="689">
      <c r="A689" s="190"/>
    </row>
    <row r="690">
      <c r="A690" s="190"/>
    </row>
    <row r="691">
      <c r="A691" s="190"/>
    </row>
    <row r="692">
      <c r="A692" s="190"/>
    </row>
    <row r="693">
      <c r="A693" s="190"/>
    </row>
    <row r="694">
      <c r="A694" s="190"/>
    </row>
    <row r="695">
      <c r="A695" s="190"/>
    </row>
    <row r="696">
      <c r="A696" s="190"/>
    </row>
    <row r="697">
      <c r="A697" s="190"/>
    </row>
    <row r="698">
      <c r="A698" s="190"/>
    </row>
    <row r="699">
      <c r="A699" s="190"/>
    </row>
    <row r="700">
      <c r="A700" s="190"/>
    </row>
    <row r="701">
      <c r="A701" s="190"/>
    </row>
    <row r="702">
      <c r="A702" s="190"/>
    </row>
    <row r="703">
      <c r="A703" s="190"/>
    </row>
    <row r="704">
      <c r="A704" s="190"/>
    </row>
    <row r="705">
      <c r="A705" s="190"/>
    </row>
    <row r="706">
      <c r="A706" s="190"/>
    </row>
    <row r="707">
      <c r="A707" s="190"/>
    </row>
    <row r="708">
      <c r="A708" s="190"/>
    </row>
    <row r="709">
      <c r="A709" s="190"/>
    </row>
    <row r="710">
      <c r="A710" s="190"/>
    </row>
    <row r="711">
      <c r="A711" s="190"/>
    </row>
    <row r="712">
      <c r="A712" s="190"/>
    </row>
    <row r="713">
      <c r="A713" s="190"/>
    </row>
    <row r="714">
      <c r="A714" s="190"/>
    </row>
    <row r="715">
      <c r="A715" s="190"/>
    </row>
    <row r="716">
      <c r="A716" s="190"/>
    </row>
    <row r="717">
      <c r="A717" s="190"/>
    </row>
    <row r="718">
      <c r="A718" s="190"/>
    </row>
    <row r="719">
      <c r="A719" s="190"/>
    </row>
    <row r="720">
      <c r="A720" s="190"/>
    </row>
    <row r="721">
      <c r="A721" s="190"/>
    </row>
    <row r="722">
      <c r="A722" s="190"/>
    </row>
    <row r="723">
      <c r="A723" s="190"/>
    </row>
    <row r="724">
      <c r="A724" s="190"/>
    </row>
    <row r="725">
      <c r="A725" s="190"/>
    </row>
    <row r="726">
      <c r="A726" s="190"/>
    </row>
    <row r="727">
      <c r="A727" s="190"/>
    </row>
    <row r="728">
      <c r="A728" s="190"/>
    </row>
    <row r="729">
      <c r="A729" s="190"/>
    </row>
    <row r="730">
      <c r="A730" s="190"/>
    </row>
    <row r="731">
      <c r="A731" s="190"/>
    </row>
    <row r="732">
      <c r="A732" s="190"/>
    </row>
    <row r="733">
      <c r="A733" s="190"/>
    </row>
    <row r="734">
      <c r="A734" s="190"/>
    </row>
    <row r="735">
      <c r="A735" s="190"/>
    </row>
    <row r="736">
      <c r="A736" s="190"/>
    </row>
    <row r="737">
      <c r="A737" s="190"/>
    </row>
    <row r="738">
      <c r="A738" s="190"/>
    </row>
    <row r="739">
      <c r="A739" s="190"/>
    </row>
    <row r="740">
      <c r="A740" s="190"/>
    </row>
    <row r="741">
      <c r="A741" s="190"/>
    </row>
    <row r="742">
      <c r="A742" s="190"/>
    </row>
    <row r="743">
      <c r="A743" s="190"/>
    </row>
    <row r="744">
      <c r="A744" s="190"/>
    </row>
    <row r="745">
      <c r="A745" s="190"/>
    </row>
    <row r="746">
      <c r="A746" s="190"/>
    </row>
    <row r="747">
      <c r="A747" s="190"/>
    </row>
    <row r="748">
      <c r="A748" s="190"/>
    </row>
    <row r="749">
      <c r="A749" s="190"/>
    </row>
    <row r="750">
      <c r="A750" s="190"/>
    </row>
    <row r="751">
      <c r="A751" s="190"/>
    </row>
    <row r="752">
      <c r="A752" s="190"/>
    </row>
    <row r="753">
      <c r="A753" s="190"/>
    </row>
    <row r="754">
      <c r="A754" s="190"/>
    </row>
    <row r="755">
      <c r="A755" s="190"/>
    </row>
    <row r="756">
      <c r="A756" s="190"/>
    </row>
    <row r="757">
      <c r="A757" s="190"/>
    </row>
    <row r="758">
      <c r="A758" s="190"/>
    </row>
    <row r="759">
      <c r="A759" s="190"/>
    </row>
    <row r="760">
      <c r="A760" s="190"/>
    </row>
    <row r="761">
      <c r="A761" s="190"/>
    </row>
    <row r="762">
      <c r="A762" s="190"/>
    </row>
    <row r="763">
      <c r="A763" s="190"/>
    </row>
    <row r="764">
      <c r="A764" s="190"/>
    </row>
    <row r="765">
      <c r="A765" s="190"/>
    </row>
    <row r="766">
      <c r="A766" s="190"/>
    </row>
    <row r="767">
      <c r="A767" s="190"/>
    </row>
    <row r="768">
      <c r="A768" s="190"/>
    </row>
    <row r="769">
      <c r="A769" s="190"/>
    </row>
    <row r="770">
      <c r="A770" s="190"/>
    </row>
    <row r="771">
      <c r="A771" s="190"/>
    </row>
    <row r="772">
      <c r="A772" s="190"/>
    </row>
    <row r="773">
      <c r="A773" s="190"/>
    </row>
    <row r="774">
      <c r="A774" s="190"/>
    </row>
    <row r="775">
      <c r="A775" s="190"/>
    </row>
    <row r="776">
      <c r="A776" s="190"/>
    </row>
    <row r="777">
      <c r="A777" s="190"/>
    </row>
    <row r="778">
      <c r="A778" s="190"/>
    </row>
    <row r="779">
      <c r="A779" s="190"/>
    </row>
    <row r="780">
      <c r="A780" s="190"/>
    </row>
    <row r="781">
      <c r="A781" s="190"/>
    </row>
    <row r="782">
      <c r="A782" s="190"/>
    </row>
    <row r="783">
      <c r="A783" s="190"/>
    </row>
    <row r="784">
      <c r="A784" s="190"/>
    </row>
    <row r="785">
      <c r="A785" s="190"/>
    </row>
    <row r="786">
      <c r="A786" s="190"/>
    </row>
    <row r="787">
      <c r="A787" s="190"/>
    </row>
    <row r="788">
      <c r="A788" s="190"/>
    </row>
    <row r="789">
      <c r="A789" s="190"/>
    </row>
    <row r="790">
      <c r="A790" s="190"/>
    </row>
    <row r="791">
      <c r="A791" s="190"/>
    </row>
    <row r="792">
      <c r="A792" s="190"/>
    </row>
    <row r="793">
      <c r="A793" s="190"/>
    </row>
    <row r="794">
      <c r="A794" s="190"/>
    </row>
    <row r="795">
      <c r="A795" s="190"/>
    </row>
    <row r="796">
      <c r="A796" s="190"/>
    </row>
    <row r="797">
      <c r="A797" s="190"/>
    </row>
    <row r="798">
      <c r="A798" s="190"/>
    </row>
    <row r="799">
      <c r="A799" s="190"/>
    </row>
    <row r="800">
      <c r="A800" s="190"/>
    </row>
    <row r="801">
      <c r="A801" s="190"/>
    </row>
    <row r="802">
      <c r="A802" s="190"/>
    </row>
    <row r="803">
      <c r="A803" s="190"/>
    </row>
    <row r="804">
      <c r="A804" s="190"/>
    </row>
    <row r="805">
      <c r="A805" s="190"/>
    </row>
    <row r="806">
      <c r="A806" s="190"/>
    </row>
    <row r="807">
      <c r="A807" s="190"/>
    </row>
    <row r="808">
      <c r="A808" s="190"/>
    </row>
    <row r="809">
      <c r="A809" s="190"/>
    </row>
    <row r="810">
      <c r="A810" s="190"/>
    </row>
    <row r="811">
      <c r="A811" s="190"/>
    </row>
    <row r="812">
      <c r="A812" s="190"/>
    </row>
    <row r="813">
      <c r="A813" s="190"/>
    </row>
    <row r="814">
      <c r="A814" s="190"/>
    </row>
    <row r="815">
      <c r="A815" s="190"/>
    </row>
    <row r="816">
      <c r="A816" s="190"/>
    </row>
    <row r="817">
      <c r="A817" s="190"/>
    </row>
    <row r="818">
      <c r="A818" s="190"/>
    </row>
    <row r="819">
      <c r="A819" s="190"/>
    </row>
    <row r="820">
      <c r="A820" s="190"/>
    </row>
    <row r="821">
      <c r="A821" s="190"/>
    </row>
    <row r="822">
      <c r="A822" s="190"/>
    </row>
    <row r="823">
      <c r="A823" s="190"/>
    </row>
    <row r="824">
      <c r="A824" s="190"/>
    </row>
    <row r="825">
      <c r="A825" s="190"/>
    </row>
    <row r="826">
      <c r="A826" s="190"/>
    </row>
    <row r="827">
      <c r="A827" s="190"/>
    </row>
    <row r="828">
      <c r="A828" s="190"/>
    </row>
    <row r="829">
      <c r="A829" s="190"/>
    </row>
    <row r="830">
      <c r="A830" s="190"/>
    </row>
    <row r="831">
      <c r="A831" s="190"/>
    </row>
    <row r="832">
      <c r="A832" s="190"/>
    </row>
    <row r="833">
      <c r="A833" s="190"/>
    </row>
    <row r="834">
      <c r="A834" s="190"/>
    </row>
    <row r="835">
      <c r="A835" s="190"/>
    </row>
    <row r="836">
      <c r="A836" s="190"/>
    </row>
    <row r="837">
      <c r="A837" s="190"/>
    </row>
    <row r="838">
      <c r="A838" s="190"/>
    </row>
    <row r="839">
      <c r="A839" s="190"/>
    </row>
    <row r="840">
      <c r="A840" s="190"/>
    </row>
    <row r="841">
      <c r="A841" s="190"/>
    </row>
    <row r="842">
      <c r="A842" s="190"/>
    </row>
    <row r="843">
      <c r="A843" s="190"/>
    </row>
    <row r="844">
      <c r="A844" s="190"/>
    </row>
    <row r="845">
      <c r="A845" s="190"/>
    </row>
    <row r="846">
      <c r="A846" s="190"/>
    </row>
    <row r="847">
      <c r="A847" s="190"/>
    </row>
    <row r="848">
      <c r="A848" s="190"/>
    </row>
    <row r="849">
      <c r="A849" s="190"/>
    </row>
    <row r="850">
      <c r="A850" s="190"/>
    </row>
    <row r="851">
      <c r="A851" s="190"/>
    </row>
    <row r="852">
      <c r="A852" s="190"/>
    </row>
    <row r="853">
      <c r="A853" s="190"/>
    </row>
    <row r="854">
      <c r="A854" s="190"/>
    </row>
    <row r="855">
      <c r="A855" s="190"/>
    </row>
    <row r="856">
      <c r="A856" s="190"/>
    </row>
    <row r="857">
      <c r="A857" s="190"/>
    </row>
    <row r="858">
      <c r="A858" s="190"/>
    </row>
    <row r="859">
      <c r="A859" s="190"/>
    </row>
    <row r="860">
      <c r="A860" s="190"/>
    </row>
    <row r="861">
      <c r="A861" s="190"/>
    </row>
    <row r="862">
      <c r="A862" s="190"/>
    </row>
    <row r="863">
      <c r="A863" s="190"/>
    </row>
    <row r="864">
      <c r="A864" s="190"/>
    </row>
    <row r="865">
      <c r="A865" s="190"/>
    </row>
    <row r="866">
      <c r="A866" s="190"/>
    </row>
    <row r="867">
      <c r="A867" s="190"/>
    </row>
    <row r="868">
      <c r="A868" s="190"/>
    </row>
    <row r="869">
      <c r="A869" s="190"/>
    </row>
    <row r="870">
      <c r="A870" s="190"/>
    </row>
    <row r="871">
      <c r="A871" s="190"/>
    </row>
    <row r="872">
      <c r="A872" s="190"/>
    </row>
    <row r="873">
      <c r="A873" s="190"/>
    </row>
    <row r="874">
      <c r="A874" s="190"/>
    </row>
    <row r="875">
      <c r="A875" s="190"/>
    </row>
    <row r="876">
      <c r="A876" s="190"/>
    </row>
    <row r="877">
      <c r="A877" s="190"/>
    </row>
    <row r="878">
      <c r="A878" s="190"/>
    </row>
    <row r="879">
      <c r="A879" s="190"/>
    </row>
    <row r="880">
      <c r="A880" s="190"/>
    </row>
    <row r="881">
      <c r="A881" s="190"/>
    </row>
    <row r="882">
      <c r="A882" s="190"/>
    </row>
    <row r="883">
      <c r="A883" s="190"/>
    </row>
    <row r="884">
      <c r="A884" s="190"/>
    </row>
    <row r="885">
      <c r="A885" s="190"/>
    </row>
    <row r="886">
      <c r="A886" s="190"/>
    </row>
    <row r="887">
      <c r="A887" s="190"/>
    </row>
    <row r="888">
      <c r="A888" s="190"/>
    </row>
    <row r="889">
      <c r="A889" s="190"/>
    </row>
    <row r="890">
      <c r="A890" s="190"/>
    </row>
    <row r="891">
      <c r="A891" s="190"/>
    </row>
    <row r="892">
      <c r="A892" s="190"/>
    </row>
    <row r="893">
      <c r="A893" s="190"/>
    </row>
    <row r="894">
      <c r="A894" s="190"/>
    </row>
    <row r="895">
      <c r="A895" s="190"/>
    </row>
    <row r="896">
      <c r="A896" s="190"/>
    </row>
    <row r="897">
      <c r="A897" s="190"/>
    </row>
    <row r="898">
      <c r="A898" s="190"/>
    </row>
    <row r="899">
      <c r="A899" s="190"/>
    </row>
    <row r="900">
      <c r="A900" s="190"/>
    </row>
    <row r="901">
      <c r="A901" s="190"/>
    </row>
    <row r="902">
      <c r="A902" s="190"/>
    </row>
    <row r="903">
      <c r="A903" s="190"/>
    </row>
    <row r="904">
      <c r="A904" s="190"/>
    </row>
    <row r="905">
      <c r="A905" s="190"/>
    </row>
    <row r="906">
      <c r="A906" s="190"/>
    </row>
    <row r="907">
      <c r="A907" s="190"/>
    </row>
    <row r="908">
      <c r="A908" s="190"/>
    </row>
    <row r="909">
      <c r="A909" s="190"/>
    </row>
    <row r="910">
      <c r="A910" s="190"/>
    </row>
    <row r="911">
      <c r="A911" s="190"/>
    </row>
    <row r="912">
      <c r="A912" s="190"/>
    </row>
    <row r="913">
      <c r="A913" s="190"/>
    </row>
    <row r="914">
      <c r="A914" s="190"/>
    </row>
    <row r="915">
      <c r="A915" s="190"/>
    </row>
    <row r="916">
      <c r="A916" s="190"/>
    </row>
    <row r="917">
      <c r="A917" s="190"/>
    </row>
    <row r="918">
      <c r="A918" s="190"/>
    </row>
    <row r="919">
      <c r="A919" s="190"/>
    </row>
    <row r="920">
      <c r="A920" s="190"/>
    </row>
    <row r="921">
      <c r="A921" s="190"/>
    </row>
    <row r="922">
      <c r="A922" s="190"/>
    </row>
    <row r="923">
      <c r="A923" s="190"/>
    </row>
    <row r="924">
      <c r="A924" s="190"/>
    </row>
    <row r="925">
      <c r="A925" s="190"/>
    </row>
    <row r="926">
      <c r="A926" s="190"/>
    </row>
    <row r="927">
      <c r="A927" s="190"/>
    </row>
    <row r="928">
      <c r="A928" s="190"/>
    </row>
    <row r="929">
      <c r="A929" s="190"/>
    </row>
    <row r="930">
      <c r="A930" s="190"/>
    </row>
    <row r="931">
      <c r="A931" s="190"/>
    </row>
    <row r="932">
      <c r="A932" s="190"/>
    </row>
    <row r="933">
      <c r="A933" s="190"/>
    </row>
    <row r="934">
      <c r="A934" s="190"/>
    </row>
    <row r="935">
      <c r="A935" s="190"/>
    </row>
    <row r="936">
      <c r="A936" s="190"/>
    </row>
    <row r="937">
      <c r="A937" s="190"/>
    </row>
    <row r="938">
      <c r="A938" s="190"/>
    </row>
    <row r="939">
      <c r="A939" s="190"/>
    </row>
    <row r="940">
      <c r="A940" s="190"/>
    </row>
    <row r="941">
      <c r="A941" s="190"/>
    </row>
    <row r="942">
      <c r="A942" s="190"/>
    </row>
    <row r="943">
      <c r="A943" s="190"/>
    </row>
    <row r="944">
      <c r="A944" s="190"/>
    </row>
    <row r="945">
      <c r="A945" s="190"/>
    </row>
    <row r="946">
      <c r="A946" s="190"/>
    </row>
    <row r="947">
      <c r="A947" s="190"/>
    </row>
    <row r="948">
      <c r="A948" s="190"/>
    </row>
    <row r="949">
      <c r="A949" s="190"/>
    </row>
    <row r="950">
      <c r="A950" s="190"/>
    </row>
    <row r="951">
      <c r="A951" s="190"/>
    </row>
    <row r="952">
      <c r="A952" s="190"/>
    </row>
    <row r="953">
      <c r="A953" s="190"/>
    </row>
    <row r="954">
      <c r="A954" s="190"/>
    </row>
    <row r="955">
      <c r="A955" s="190"/>
    </row>
    <row r="956">
      <c r="A956" s="190"/>
    </row>
    <row r="957">
      <c r="A957" s="190"/>
    </row>
    <row r="958">
      <c r="A958" s="190"/>
    </row>
    <row r="959">
      <c r="A959" s="190"/>
    </row>
    <row r="960">
      <c r="A960" s="190"/>
    </row>
    <row r="961">
      <c r="A961" s="190"/>
    </row>
    <row r="962">
      <c r="A962" s="190"/>
    </row>
    <row r="963">
      <c r="A963" s="190"/>
    </row>
    <row r="964">
      <c r="A964" s="190"/>
    </row>
    <row r="965">
      <c r="A965" s="190"/>
    </row>
    <row r="966">
      <c r="A966" s="190"/>
    </row>
    <row r="967">
      <c r="A967" s="190"/>
    </row>
    <row r="968">
      <c r="A968" s="190"/>
    </row>
    <row r="969">
      <c r="A969" s="190"/>
    </row>
    <row r="970">
      <c r="A970" s="190"/>
    </row>
    <row r="971">
      <c r="A971" s="190"/>
    </row>
    <row r="972">
      <c r="A972" s="190"/>
    </row>
    <row r="973">
      <c r="A973" s="190"/>
    </row>
    <row r="974">
      <c r="A974" s="190"/>
    </row>
    <row r="975">
      <c r="A975" s="190"/>
    </row>
    <row r="976">
      <c r="A976" s="190"/>
    </row>
    <row r="977">
      <c r="A977" s="190"/>
    </row>
    <row r="978">
      <c r="A978" s="190"/>
    </row>
    <row r="979">
      <c r="A979" s="190"/>
    </row>
    <row r="980">
      <c r="A980" s="190"/>
    </row>
    <row r="981">
      <c r="A981" s="190"/>
    </row>
    <row r="982">
      <c r="A982" s="190"/>
    </row>
    <row r="983">
      <c r="A983" s="190"/>
    </row>
    <row r="984">
      <c r="A984" s="190"/>
    </row>
    <row r="985">
      <c r="A985" s="190"/>
    </row>
    <row r="986">
      <c r="A986" s="190"/>
    </row>
    <row r="987">
      <c r="A987" s="190"/>
    </row>
    <row r="988">
      <c r="A988" s="190"/>
    </row>
    <row r="989">
      <c r="A989" s="190"/>
    </row>
    <row r="990">
      <c r="A990" s="190"/>
    </row>
    <row r="991">
      <c r="A991" s="190"/>
    </row>
    <row r="992">
      <c r="A992" s="190"/>
    </row>
    <row r="993">
      <c r="A993" s="190"/>
    </row>
    <row r="994">
      <c r="A994" s="190"/>
    </row>
    <row r="995">
      <c r="A995" s="190"/>
    </row>
    <row r="996">
      <c r="A996" s="190"/>
    </row>
    <row r="997">
      <c r="A997" s="190"/>
    </row>
    <row r="998">
      <c r="A998" s="190"/>
    </row>
    <row r="999">
      <c r="A999" s="190"/>
    </row>
    <row r="1000">
      <c r="A1000" s="190"/>
    </row>
    <row r="1001">
      <c r="A1001" s="190"/>
    </row>
    <row r="1002">
      <c r="A1002" s="190"/>
    </row>
    <row r="1003">
      <c r="A1003" s="190"/>
    </row>
    <row r="1004">
      <c r="A1004" s="190"/>
    </row>
    <row r="1005">
      <c r="A1005" s="190"/>
    </row>
    <row r="1006">
      <c r="A1006" s="190"/>
      <c r="G1006" s="169"/>
    </row>
    <row r="1007">
      <c r="A1007" s="190"/>
      <c r="G1007" s="191"/>
    </row>
    <row r="1008">
      <c r="A1008" s="190"/>
      <c r="G1008" s="191"/>
    </row>
    <row r="1009">
      <c r="A1009" s="190"/>
      <c r="G1009" s="191"/>
    </row>
    <row r="1010">
      <c r="A1010" s="190"/>
      <c r="G1010" s="191"/>
    </row>
    <row r="1011">
      <c r="A1011" s="190"/>
      <c r="G1011" s="191"/>
    </row>
    <row r="1012">
      <c r="A1012" s="190"/>
      <c r="G1012" s="191"/>
    </row>
    <row r="1013">
      <c r="A1013" s="190"/>
      <c r="G1013" s="191"/>
    </row>
    <row r="1014">
      <c r="A1014" s="190"/>
      <c r="G1014" s="191"/>
    </row>
    <row r="1015">
      <c r="A1015" s="190"/>
      <c r="G1015" s="191"/>
    </row>
    <row r="1016">
      <c r="A1016" s="190"/>
      <c r="G1016" s="191"/>
    </row>
    <row r="1017">
      <c r="A1017" s="190"/>
      <c r="G1017" s="169"/>
    </row>
    <row r="1018">
      <c r="A1018" s="190"/>
      <c r="G1018" s="191"/>
    </row>
    <row r="1019">
      <c r="A1019" s="190"/>
      <c r="G1019" s="191"/>
    </row>
    <row r="1020">
      <c r="A1020" s="190"/>
      <c r="G1020" s="191"/>
    </row>
    <row r="1021">
      <c r="A1021" s="190"/>
      <c r="G1021" s="191"/>
    </row>
    <row r="1022">
      <c r="A1022" s="190"/>
      <c r="G1022" s="191"/>
    </row>
    <row r="1023">
      <c r="A1023" s="190"/>
      <c r="G1023" s="191"/>
    </row>
    <row r="1024">
      <c r="A1024" s="190"/>
      <c r="G1024" s="191"/>
    </row>
    <row r="1025">
      <c r="A1025" s="190"/>
      <c r="G1025" s="191"/>
    </row>
    <row r="1026">
      <c r="A1026" s="190"/>
      <c r="G1026" s="191"/>
    </row>
    <row r="1027">
      <c r="A1027" s="190"/>
      <c r="G1027" s="191"/>
    </row>
    <row r="1028">
      <c r="A1028" s="190"/>
      <c r="G1028" s="169"/>
    </row>
    <row r="1029">
      <c r="A1029" s="190"/>
      <c r="G1029" s="191"/>
    </row>
    <row r="1030">
      <c r="A1030" s="190"/>
      <c r="G1030" s="191"/>
    </row>
    <row r="1031">
      <c r="A1031" s="190"/>
      <c r="G1031" s="191"/>
    </row>
    <row r="1032">
      <c r="A1032" s="190"/>
      <c r="G1032" s="191"/>
    </row>
    <row r="1033">
      <c r="A1033" s="190"/>
      <c r="G1033" s="191"/>
    </row>
    <row r="1034">
      <c r="A1034" s="190"/>
      <c r="G1034" s="191"/>
    </row>
    <row r="1035">
      <c r="A1035" s="190"/>
      <c r="G1035" s="191"/>
    </row>
    <row r="1036">
      <c r="A1036" s="190"/>
      <c r="G1036" s="191"/>
    </row>
    <row r="1037">
      <c r="A1037" s="190"/>
      <c r="G1037" s="191"/>
    </row>
    <row r="1038">
      <c r="A1038" s="190"/>
      <c r="G1038" s="191"/>
    </row>
    <row r="1039">
      <c r="A1039" s="190"/>
      <c r="G1039" s="169"/>
    </row>
    <row r="1040">
      <c r="A1040" s="190"/>
      <c r="G1040" s="191"/>
    </row>
    <row r="1041">
      <c r="A1041" s="190"/>
      <c r="G1041" s="191"/>
    </row>
    <row r="1042">
      <c r="A1042" s="190"/>
      <c r="G1042" s="191"/>
    </row>
    <row r="1043">
      <c r="A1043" s="190"/>
      <c r="G1043" s="191"/>
    </row>
    <row r="1044">
      <c r="A1044" s="190"/>
      <c r="G1044" s="191"/>
    </row>
    <row r="1045">
      <c r="A1045" s="190"/>
      <c r="G1045" s="191"/>
    </row>
    <row r="1046">
      <c r="A1046" s="190"/>
      <c r="G1046" s="191"/>
    </row>
    <row r="1047">
      <c r="A1047" s="190"/>
      <c r="G1047" s="191"/>
    </row>
    <row r="1048">
      <c r="A1048" s="190"/>
      <c r="G1048" s="191"/>
    </row>
    <row r="1049">
      <c r="A1049" s="190"/>
      <c r="G1049" s="191"/>
    </row>
    <row r="1050">
      <c r="A1050" s="190"/>
      <c r="G1050" s="169"/>
    </row>
    <row r="1051">
      <c r="A1051" s="190"/>
      <c r="G1051" s="191"/>
    </row>
    <row r="1052">
      <c r="A1052" s="190"/>
      <c r="G1052" s="191"/>
    </row>
    <row r="1053">
      <c r="A1053" s="190"/>
      <c r="G1053" s="191"/>
    </row>
    <row r="1054">
      <c r="A1054" s="190"/>
      <c r="G1054" s="191"/>
    </row>
    <row r="1055">
      <c r="A1055" s="190"/>
      <c r="G1055" s="191"/>
    </row>
    <row r="1056">
      <c r="A1056" s="190"/>
      <c r="G1056" s="191"/>
    </row>
    <row r="1057">
      <c r="A1057" s="190"/>
      <c r="G1057" s="191"/>
    </row>
    <row r="1058">
      <c r="A1058" s="190"/>
      <c r="G1058" s="191"/>
    </row>
    <row r="1059">
      <c r="A1059" s="190"/>
      <c r="G1059" s="191"/>
    </row>
    <row r="1060">
      <c r="A1060" s="190"/>
      <c r="G1060" s="191"/>
    </row>
    <row r="1061">
      <c r="A1061" s="190"/>
      <c r="G1061" s="169"/>
    </row>
    <row r="1062">
      <c r="A1062" s="190"/>
      <c r="G1062" s="191"/>
    </row>
    <row r="1063">
      <c r="A1063" s="190"/>
      <c r="G1063" s="191"/>
    </row>
    <row r="1064">
      <c r="A1064" s="190"/>
      <c r="G1064" s="191"/>
    </row>
    <row r="1065">
      <c r="A1065" s="190"/>
      <c r="G1065" s="191"/>
    </row>
    <row r="1066">
      <c r="A1066" s="190"/>
      <c r="G1066" s="191"/>
    </row>
    <row r="1067">
      <c r="A1067" s="190"/>
      <c r="G1067" s="191"/>
    </row>
    <row r="1068">
      <c r="A1068" s="190"/>
      <c r="G1068" s="191"/>
    </row>
    <row r="1069">
      <c r="A1069" s="190"/>
      <c r="G1069" s="191"/>
    </row>
    <row r="1070">
      <c r="A1070" s="190"/>
      <c r="G1070" s="191"/>
    </row>
    <row r="1071">
      <c r="A1071" s="190"/>
      <c r="G1071" s="191"/>
    </row>
    <row r="1072">
      <c r="A1072" s="190"/>
      <c r="G1072" s="169"/>
    </row>
    <row r="1073">
      <c r="A1073" s="190"/>
      <c r="G1073" s="191"/>
    </row>
    <row r="1074">
      <c r="A1074" s="190"/>
      <c r="G1074" s="191"/>
    </row>
    <row r="1075">
      <c r="A1075" s="190"/>
      <c r="G1075" s="191"/>
    </row>
    <row r="1076">
      <c r="A1076" s="190"/>
      <c r="G1076" s="191"/>
    </row>
    <row r="1077">
      <c r="A1077" s="190"/>
      <c r="G1077" s="191"/>
    </row>
    <row r="1078">
      <c r="A1078" s="190"/>
      <c r="G1078" s="191"/>
    </row>
    <row r="1079">
      <c r="A1079" s="190"/>
      <c r="G1079" s="191"/>
    </row>
    <row r="1080">
      <c r="A1080" s="190"/>
      <c r="G1080" s="191"/>
    </row>
    <row r="1081">
      <c r="A1081" s="190"/>
      <c r="G1081" s="191"/>
    </row>
    <row r="1082">
      <c r="A1082" s="190"/>
      <c r="G1082" s="191"/>
    </row>
    <row r="1083">
      <c r="A1083" s="190"/>
      <c r="G1083" s="169"/>
    </row>
    <row r="1084">
      <c r="A1084" s="190"/>
      <c r="G1084" s="191"/>
    </row>
    <row r="1085">
      <c r="A1085" s="190"/>
      <c r="G1085" s="191"/>
    </row>
    <row r="1086">
      <c r="A1086" s="190"/>
      <c r="G1086" s="191"/>
    </row>
    <row r="1087">
      <c r="A1087" s="190"/>
      <c r="G1087" s="191"/>
    </row>
    <row r="1088">
      <c r="A1088" s="190"/>
      <c r="G1088" s="191"/>
    </row>
    <row r="1089">
      <c r="A1089" s="190"/>
      <c r="G1089" s="191"/>
    </row>
    <row r="1090">
      <c r="A1090" s="190"/>
      <c r="G1090" s="191"/>
    </row>
    <row r="1091">
      <c r="A1091" s="190"/>
      <c r="G1091" s="191"/>
    </row>
    <row r="1092">
      <c r="A1092" s="190"/>
      <c r="G1092" s="191"/>
    </row>
    <row r="1093">
      <c r="A1093" s="190"/>
      <c r="G1093" s="191"/>
    </row>
    <row r="1094">
      <c r="A1094" s="190"/>
      <c r="G1094" s="169"/>
    </row>
    <row r="1095">
      <c r="A1095" s="190"/>
      <c r="G1095" s="191"/>
    </row>
    <row r="1096">
      <c r="A1096" s="190"/>
      <c r="G1096" s="191"/>
    </row>
    <row r="1097">
      <c r="A1097" s="190"/>
      <c r="G1097" s="191"/>
    </row>
    <row r="1098">
      <c r="A1098" s="190"/>
      <c r="G1098" s="191"/>
    </row>
    <row r="1099">
      <c r="A1099" s="190"/>
      <c r="G1099" s="191"/>
    </row>
    <row r="1100">
      <c r="A1100" s="190"/>
      <c r="G1100" s="191"/>
    </row>
    <row r="1101">
      <c r="A1101" s="190"/>
      <c r="G1101" s="191"/>
    </row>
    <row r="1102">
      <c r="A1102" s="190"/>
      <c r="G1102" s="191"/>
    </row>
    <row r="1103">
      <c r="A1103" s="190"/>
      <c r="G1103" s="191"/>
    </row>
    <row r="1104">
      <c r="A1104" s="190"/>
      <c r="G1104" s="191"/>
    </row>
    <row r="1105">
      <c r="A1105" s="190"/>
      <c r="G1105" s="169"/>
    </row>
    <row r="1106">
      <c r="A1106" s="190"/>
      <c r="G1106" s="191"/>
    </row>
    <row r="1107">
      <c r="A1107" s="190"/>
      <c r="G1107" s="191"/>
    </row>
    <row r="1108">
      <c r="A1108" s="190"/>
      <c r="G1108" s="191"/>
    </row>
    <row r="1109">
      <c r="A1109" s="190"/>
      <c r="G1109" s="191"/>
    </row>
    <row r="1110">
      <c r="A1110" s="190"/>
      <c r="G1110" s="191"/>
    </row>
    <row r="1111">
      <c r="A1111" s="190"/>
      <c r="G1111" s="191"/>
    </row>
    <row r="1112">
      <c r="A1112" s="190"/>
      <c r="G1112" s="191"/>
    </row>
    <row r="1113">
      <c r="A1113" s="190"/>
      <c r="G1113" s="191"/>
    </row>
    <row r="1114">
      <c r="A1114" s="190"/>
      <c r="G1114" s="191"/>
    </row>
    <row r="1115">
      <c r="A1115" s="190"/>
      <c r="G1115" s="191"/>
    </row>
    <row r="1116">
      <c r="A1116" s="190"/>
      <c r="G1116" s="169"/>
    </row>
    <row r="1117">
      <c r="A1117" s="190"/>
      <c r="G1117" s="191"/>
    </row>
    <row r="1118">
      <c r="A1118" s="190"/>
      <c r="G1118" s="191"/>
    </row>
    <row r="1119">
      <c r="A1119" s="190"/>
      <c r="G1119" s="191"/>
    </row>
    <row r="1120">
      <c r="A1120" s="190"/>
      <c r="G1120" s="191"/>
    </row>
    <row r="1121">
      <c r="A1121" s="190"/>
      <c r="G1121" s="191"/>
    </row>
    <row r="1122">
      <c r="A1122" s="190"/>
      <c r="G1122" s="191"/>
    </row>
    <row r="1123">
      <c r="A1123" s="190"/>
      <c r="G1123" s="191"/>
    </row>
    <row r="1124">
      <c r="A1124" s="190"/>
      <c r="G1124" s="191"/>
    </row>
    <row r="1125">
      <c r="A1125" s="190"/>
      <c r="G1125" s="191"/>
    </row>
    <row r="1126">
      <c r="A1126" s="190"/>
      <c r="G1126" s="191"/>
    </row>
    <row r="1127">
      <c r="A1127" s="190"/>
      <c r="G1127" s="169"/>
    </row>
    <row r="1128">
      <c r="A1128" s="190"/>
      <c r="G1128" s="191"/>
    </row>
    <row r="1129">
      <c r="A1129" s="190"/>
      <c r="G1129" s="191"/>
    </row>
    <row r="1130">
      <c r="A1130" s="190"/>
      <c r="G1130" s="191"/>
    </row>
    <row r="1131">
      <c r="A1131" s="190"/>
      <c r="G1131" s="191"/>
    </row>
    <row r="1132">
      <c r="A1132" s="190"/>
      <c r="G1132" s="191"/>
    </row>
    <row r="1133">
      <c r="A1133" s="190"/>
      <c r="G1133" s="191"/>
    </row>
    <row r="1134">
      <c r="A1134" s="190"/>
      <c r="G1134" s="191"/>
    </row>
    <row r="1135">
      <c r="A1135" s="190"/>
      <c r="G1135" s="191"/>
    </row>
    <row r="1136">
      <c r="A1136" s="190"/>
      <c r="G1136" s="191"/>
    </row>
    <row r="1137">
      <c r="A1137" s="190"/>
      <c r="G1137" s="191"/>
    </row>
    <row r="1138">
      <c r="A1138" s="190"/>
      <c r="G1138" s="169"/>
    </row>
    <row r="1139">
      <c r="A1139" s="190"/>
      <c r="G1139" s="191"/>
    </row>
    <row r="1140">
      <c r="A1140" s="190"/>
      <c r="G1140" s="191"/>
    </row>
    <row r="1141">
      <c r="A1141" s="190"/>
      <c r="G1141" s="191"/>
    </row>
    <row r="1142">
      <c r="A1142" s="190"/>
      <c r="G1142" s="191"/>
    </row>
    <row r="1143">
      <c r="A1143" s="190"/>
      <c r="G1143" s="191"/>
    </row>
    <row r="1144">
      <c r="A1144" s="190"/>
      <c r="G1144" s="191"/>
    </row>
    <row r="1145">
      <c r="A1145" s="190"/>
      <c r="G1145" s="191"/>
    </row>
    <row r="1146">
      <c r="A1146" s="190"/>
      <c r="G1146" s="191"/>
    </row>
    <row r="1147">
      <c r="A1147" s="190"/>
      <c r="G1147" s="191"/>
    </row>
    <row r="1148">
      <c r="A1148" s="190"/>
      <c r="G1148" s="191"/>
    </row>
    <row r="1149">
      <c r="A1149" s="190"/>
      <c r="G1149" s="169"/>
    </row>
    <row r="1150">
      <c r="A1150" s="190"/>
      <c r="G1150" s="191"/>
    </row>
    <row r="1151">
      <c r="A1151" s="190"/>
      <c r="G1151" s="191"/>
    </row>
    <row r="1152">
      <c r="A1152" s="190"/>
      <c r="G1152" s="191"/>
    </row>
    <row r="1153">
      <c r="A1153" s="190"/>
      <c r="G1153" s="191"/>
    </row>
    <row r="1154">
      <c r="A1154" s="190"/>
      <c r="G1154" s="191"/>
    </row>
    <row r="1155">
      <c r="A1155" s="190"/>
      <c r="G1155" s="191"/>
    </row>
    <row r="1156">
      <c r="A1156" s="190"/>
      <c r="G1156" s="191"/>
    </row>
    <row r="1157">
      <c r="A1157" s="190"/>
      <c r="G1157" s="191"/>
    </row>
    <row r="1158">
      <c r="A1158" s="190"/>
      <c r="G1158" s="191"/>
    </row>
    <row r="1159">
      <c r="A1159" s="190"/>
      <c r="G1159" s="191"/>
    </row>
    <row r="1160">
      <c r="A1160" s="190"/>
      <c r="G1160" s="169"/>
    </row>
    <row r="1161">
      <c r="A1161" s="190"/>
      <c r="G1161" s="191"/>
    </row>
    <row r="1162">
      <c r="A1162" s="190"/>
      <c r="G1162" s="191"/>
    </row>
    <row r="1163">
      <c r="A1163" s="190"/>
      <c r="G1163" s="191"/>
    </row>
    <row r="1164">
      <c r="A1164" s="190"/>
      <c r="G1164" s="191"/>
    </row>
    <row r="1165">
      <c r="A1165" s="190"/>
      <c r="G1165" s="191"/>
    </row>
    <row r="1166">
      <c r="A1166" s="190"/>
      <c r="G1166" s="191"/>
    </row>
    <row r="1167">
      <c r="A1167" s="190"/>
      <c r="G1167" s="191"/>
    </row>
    <row r="1168">
      <c r="A1168" s="190"/>
      <c r="G1168" s="191"/>
    </row>
    <row r="1169">
      <c r="A1169" s="190"/>
      <c r="G1169" s="191"/>
    </row>
    <row r="1170">
      <c r="A1170" s="190"/>
      <c r="G1170" s="191"/>
    </row>
    <row r="1171">
      <c r="A1171" s="190"/>
      <c r="G1171" s="169"/>
    </row>
    <row r="1172">
      <c r="A1172" s="190"/>
      <c r="G1172" s="191"/>
    </row>
    <row r="1173">
      <c r="A1173" s="190"/>
      <c r="G1173" s="191"/>
    </row>
    <row r="1174">
      <c r="A1174" s="190"/>
      <c r="G1174" s="191"/>
    </row>
    <row r="1175">
      <c r="A1175" s="190"/>
      <c r="G1175" s="191"/>
    </row>
    <row r="1176">
      <c r="A1176" s="190"/>
      <c r="G1176" s="191"/>
    </row>
    <row r="1177">
      <c r="A1177" s="190"/>
      <c r="G1177" s="191"/>
    </row>
    <row r="1178">
      <c r="A1178" s="190"/>
      <c r="G1178" s="191"/>
    </row>
    <row r="1179">
      <c r="A1179" s="190"/>
      <c r="G1179" s="191"/>
    </row>
    <row r="1180">
      <c r="A1180" s="190"/>
      <c r="G1180" s="191"/>
    </row>
    <row r="1181">
      <c r="A1181" s="190"/>
      <c r="G1181" s="191"/>
    </row>
    <row r="1182">
      <c r="A1182" s="190"/>
      <c r="G1182" s="169"/>
    </row>
    <row r="1183">
      <c r="A1183" s="190"/>
      <c r="G1183" s="191"/>
    </row>
    <row r="1184">
      <c r="A1184" s="190"/>
      <c r="G1184" s="191"/>
    </row>
    <row r="1185">
      <c r="A1185" s="190"/>
      <c r="G1185" s="191"/>
    </row>
    <row r="1186">
      <c r="A1186" s="190"/>
      <c r="G1186" s="191"/>
    </row>
    <row r="1187">
      <c r="A1187" s="190"/>
      <c r="G1187" s="191"/>
    </row>
    <row r="1188">
      <c r="A1188" s="190"/>
      <c r="G1188" s="191"/>
    </row>
    <row r="1189">
      <c r="A1189" s="190"/>
      <c r="G1189" s="191"/>
    </row>
    <row r="1190">
      <c r="A1190" s="190"/>
      <c r="G1190" s="191"/>
    </row>
    <row r="1191">
      <c r="A1191" s="190"/>
      <c r="G1191" s="191"/>
    </row>
    <row r="1192">
      <c r="A1192" s="190"/>
      <c r="G1192" s="191"/>
    </row>
    <row r="1193">
      <c r="A1193" s="190"/>
      <c r="G1193" s="169"/>
    </row>
    <row r="1194">
      <c r="A1194" s="190"/>
      <c r="G1194" s="191"/>
    </row>
    <row r="1195">
      <c r="A1195" s="190"/>
      <c r="G1195" s="191"/>
    </row>
    <row r="1196">
      <c r="A1196" s="190"/>
      <c r="G1196" s="191"/>
    </row>
    <row r="1197">
      <c r="A1197" s="190"/>
      <c r="G1197" s="191"/>
    </row>
    <row r="1198">
      <c r="A1198" s="190"/>
      <c r="G1198" s="191"/>
    </row>
    <row r="1199">
      <c r="A1199" s="190"/>
      <c r="G1199" s="191"/>
    </row>
    <row r="1200">
      <c r="A1200" s="190"/>
      <c r="G1200" s="191"/>
    </row>
    <row r="1201">
      <c r="A1201" s="190"/>
      <c r="G1201" s="191"/>
    </row>
    <row r="1202">
      <c r="A1202" s="190"/>
      <c r="G1202" s="191"/>
    </row>
    <row r="1203">
      <c r="A1203" s="190"/>
      <c r="G1203" s="191"/>
    </row>
    <row r="1204">
      <c r="A1204" s="190"/>
      <c r="G1204" s="169"/>
    </row>
    <row r="1205">
      <c r="A1205" s="190"/>
      <c r="G1205" s="191"/>
    </row>
    <row r="1206">
      <c r="A1206" s="190"/>
      <c r="G1206" s="191"/>
    </row>
    <row r="1207">
      <c r="A1207" s="190"/>
      <c r="G1207" s="191"/>
    </row>
    <row r="1208">
      <c r="A1208" s="190"/>
      <c r="G1208" s="191"/>
    </row>
    <row r="1209">
      <c r="A1209" s="190"/>
      <c r="G1209" s="191"/>
    </row>
    <row r="1210">
      <c r="A1210" s="190"/>
      <c r="G1210" s="191"/>
    </row>
    <row r="1211">
      <c r="A1211" s="190"/>
      <c r="G1211" s="191"/>
    </row>
    <row r="1212">
      <c r="A1212" s="190"/>
      <c r="G1212" s="191"/>
    </row>
    <row r="1213">
      <c r="A1213" s="190"/>
      <c r="G1213" s="191"/>
    </row>
    <row r="1214">
      <c r="A1214" s="190"/>
      <c r="G1214" s="191"/>
    </row>
    <row r="1215">
      <c r="A1215" s="190"/>
      <c r="G1215" s="169"/>
    </row>
    <row r="1216">
      <c r="A1216" s="190"/>
      <c r="G1216" s="191"/>
    </row>
    <row r="1217">
      <c r="A1217" s="190"/>
      <c r="G1217" s="191"/>
    </row>
    <row r="1218">
      <c r="A1218" s="190"/>
      <c r="G1218" s="191"/>
    </row>
    <row r="1219">
      <c r="A1219" s="190"/>
      <c r="G1219" s="191"/>
    </row>
    <row r="1220">
      <c r="A1220" s="190"/>
      <c r="G1220" s="191"/>
    </row>
    <row r="1221">
      <c r="A1221" s="190"/>
      <c r="G1221" s="191"/>
    </row>
    <row r="1222">
      <c r="A1222" s="190"/>
      <c r="G1222" s="191"/>
    </row>
    <row r="1223">
      <c r="A1223" s="190"/>
      <c r="G1223" s="191"/>
    </row>
    <row r="1224">
      <c r="A1224" s="190"/>
      <c r="G1224" s="191"/>
    </row>
    <row r="1225">
      <c r="A1225" s="190"/>
      <c r="G1225" s="191"/>
    </row>
    <row r="1226">
      <c r="A1226" s="190"/>
      <c r="G1226" s="169"/>
    </row>
    <row r="1227">
      <c r="A1227" s="190"/>
      <c r="G1227" s="191"/>
    </row>
    <row r="1228">
      <c r="A1228" s="190"/>
      <c r="G1228" s="191"/>
    </row>
    <row r="1229">
      <c r="A1229" s="190"/>
      <c r="G1229" s="191"/>
    </row>
    <row r="1230">
      <c r="A1230" s="190"/>
      <c r="G1230" s="191"/>
    </row>
    <row r="1231">
      <c r="A1231" s="190"/>
      <c r="G1231" s="191"/>
    </row>
    <row r="1232">
      <c r="A1232" s="190"/>
      <c r="G1232" s="191"/>
    </row>
    <row r="1233">
      <c r="A1233" s="190"/>
      <c r="G1233" s="191"/>
    </row>
    <row r="1234">
      <c r="A1234" s="190"/>
      <c r="G1234" s="191"/>
    </row>
    <row r="1235">
      <c r="A1235" s="190"/>
      <c r="G1235" s="191"/>
    </row>
    <row r="1236">
      <c r="A1236" s="190"/>
      <c r="G1236" s="191"/>
    </row>
    <row r="1237">
      <c r="A1237" s="190"/>
      <c r="G1237" s="169"/>
    </row>
    <row r="1238">
      <c r="A1238" s="190"/>
      <c r="G1238" s="191"/>
    </row>
    <row r="1239">
      <c r="A1239" s="190"/>
      <c r="G1239" s="191"/>
    </row>
    <row r="1240">
      <c r="A1240" s="190"/>
      <c r="G1240" s="191"/>
    </row>
    <row r="1241">
      <c r="A1241" s="190"/>
      <c r="G1241" s="191"/>
    </row>
    <row r="1242">
      <c r="A1242" s="190"/>
      <c r="G1242" s="191"/>
    </row>
    <row r="1243">
      <c r="A1243" s="190"/>
      <c r="G1243" s="191"/>
    </row>
    <row r="1244">
      <c r="A1244" s="190"/>
      <c r="G1244" s="191"/>
    </row>
    <row r="1245">
      <c r="A1245" s="190"/>
      <c r="G1245" s="191"/>
    </row>
    <row r="1246">
      <c r="A1246" s="190"/>
      <c r="G1246" s="191"/>
    </row>
    <row r="1247">
      <c r="A1247" s="190"/>
      <c r="G1247" s="191"/>
    </row>
    <row r="1248">
      <c r="A1248" s="190"/>
      <c r="G1248" s="169"/>
    </row>
    <row r="1249">
      <c r="A1249" s="190"/>
      <c r="G1249" s="191"/>
    </row>
    <row r="1250">
      <c r="A1250" s="190"/>
      <c r="G1250" s="191"/>
    </row>
    <row r="1251">
      <c r="A1251" s="190"/>
      <c r="G1251" s="191"/>
    </row>
    <row r="1252">
      <c r="A1252" s="190"/>
      <c r="G1252" s="191"/>
    </row>
    <row r="1253">
      <c r="A1253" s="190"/>
      <c r="G1253" s="191"/>
    </row>
    <row r="1254">
      <c r="A1254" s="190"/>
      <c r="G1254" s="191"/>
    </row>
    <row r="1255">
      <c r="A1255" s="190"/>
      <c r="G1255" s="191"/>
    </row>
    <row r="1256">
      <c r="A1256" s="190"/>
      <c r="G1256" s="191"/>
    </row>
    <row r="1257">
      <c r="A1257" s="190"/>
      <c r="G1257" s="191"/>
    </row>
    <row r="1258">
      <c r="A1258" s="190"/>
      <c r="G1258" s="191"/>
    </row>
    <row r="1259">
      <c r="A1259" s="190"/>
      <c r="G1259" s="169"/>
    </row>
    <row r="1260">
      <c r="A1260" s="190"/>
      <c r="G1260" s="191"/>
    </row>
    <row r="1261">
      <c r="A1261" s="190"/>
      <c r="G1261" s="191"/>
    </row>
    <row r="1262">
      <c r="A1262" s="190"/>
      <c r="G1262" s="191"/>
    </row>
    <row r="1263">
      <c r="A1263" s="190"/>
      <c r="G1263" s="191"/>
    </row>
    <row r="1264">
      <c r="A1264" s="190"/>
      <c r="G1264" s="191"/>
    </row>
    <row r="1265">
      <c r="A1265" s="190"/>
      <c r="G1265" s="191"/>
    </row>
    <row r="1266">
      <c r="A1266" s="190"/>
      <c r="G1266" s="191"/>
    </row>
    <row r="1267">
      <c r="A1267" s="190"/>
      <c r="G1267" s="191"/>
    </row>
    <row r="1268">
      <c r="A1268" s="190"/>
      <c r="G1268" s="191"/>
    </row>
    <row r="1269">
      <c r="A1269" s="190"/>
      <c r="G1269" s="191"/>
    </row>
    <row r="1270">
      <c r="A1270" s="190"/>
      <c r="G1270" s="169"/>
    </row>
    <row r="1271">
      <c r="A1271" s="190"/>
      <c r="G1271" s="191"/>
    </row>
    <row r="1272">
      <c r="A1272" s="190"/>
      <c r="G1272" s="191"/>
    </row>
    <row r="1273">
      <c r="A1273" s="190"/>
      <c r="G1273" s="191"/>
    </row>
    <row r="1274">
      <c r="A1274" s="190"/>
      <c r="G1274" s="191"/>
    </row>
    <row r="1275">
      <c r="A1275" s="190"/>
      <c r="G1275" s="191"/>
    </row>
    <row r="1276">
      <c r="A1276" s="190"/>
      <c r="G1276" s="191"/>
    </row>
    <row r="1277">
      <c r="A1277" s="190"/>
      <c r="G1277" s="191"/>
    </row>
    <row r="1278">
      <c r="A1278" s="190"/>
      <c r="G1278" s="191"/>
    </row>
    <row r="1279">
      <c r="A1279" s="190"/>
      <c r="G1279" s="191"/>
    </row>
    <row r="1280">
      <c r="A1280" s="190"/>
      <c r="G1280" s="191"/>
    </row>
    <row r="1281">
      <c r="A1281" s="190"/>
      <c r="G1281" s="169"/>
    </row>
    <row r="1282">
      <c r="A1282" s="190"/>
      <c r="G1282" s="191"/>
    </row>
    <row r="1283">
      <c r="A1283" s="190"/>
      <c r="G1283" s="191"/>
    </row>
    <row r="1284">
      <c r="A1284" s="190"/>
      <c r="G1284" s="191"/>
    </row>
    <row r="1285">
      <c r="A1285" s="190"/>
      <c r="G1285" s="191"/>
    </row>
    <row r="1286">
      <c r="A1286" s="190"/>
      <c r="G1286" s="191"/>
    </row>
    <row r="1287">
      <c r="A1287" s="190"/>
      <c r="G1287" s="191"/>
    </row>
    <row r="1288">
      <c r="A1288" s="190"/>
      <c r="G1288" s="191"/>
    </row>
    <row r="1289">
      <c r="A1289" s="190"/>
      <c r="G1289" s="191"/>
    </row>
    <row r="1290">
      <c r="A1290" s="190"/>
      <c r="G1290" s="191"/>
    </row>
    <row r="1291">
      <c r="A1291" s="190"/>
      <c r="G1291" s="191"/>
    </row>
    <row r="1292">
      <c r="A1292" s="190"/>
      <c r="G1292" s="169"/>
    </row>
    <row r="1293">
      <c r="A1293" s="190"/>
      <c r="G1293" s="191"/>
    </row>
    <row r="1294">
      <c r="A1294" s="190"/>
      <c r="G1294" s="191"/>
    </row>
    <row r="1295">
      <c r="A1295" s="190"/>
      <c r="G1295" s="191"/>
    </row>
    <row r="1296">
      <c r="A1296" s="190"/>
      <c r="G1296" s="191"/>
    </row>
    <row r="1297">
      <c r="A1297" s="190"/>
      <c r="G1297" s="191"/>
    </row>
    <row r="1298">
      <c r="A1298" s="190"/>
      <c r="G1298" s="191"/>
    </row>
    <row r="1299">
      <c r="A1299" s="190"/>
      <c r="G1299" s="191"/>
    </row>
    <row r="1300">
      <c r="A1300" s="190"/>
      <c r="G1300" s="191"/>
    </row>
    <row r="1301">
      <c r="A1301" s="190"/>
      <c r="G1301" s="191"/>
    </row>
    <row r="1302">
      <c r="A1302" s="190"/>
      <c r="G1302" s="191"/>
    </row>
    <row r="1303">
      <c r="A1303" s="190"/>
      <c r="G1303" s="169"/>
    </row>
    <row r="1304">
      <c r="A1304" s="190"/>
      <c r="G1304" s="191"/>
    </row>
    <row r="1305">
      <c r="A1305" s="190"/>
      <c r="G1305" s="191"/>
    </row>
    <row r="1306">
      <c r="A1306" s="190"/>
      <c r="G1306" s="191"/>
    </row>
    <row r="1307">
      <c r="A1307" s="190"/>
      <c r="G1307" s="191"/>
    </row>
    <row r="1308">
      <c r="A1308" s="190"/>
      <c r="G1308" s="191"/>
    </row>
    <row r="1309">
      <c r="A1309" s="190"/>
      <c r="G1309" s="191"/>
    </row>
    <row r="1310">
      <c r="A1310" s="190"/>
      <c r="G1310" s="191"/>
    </row>
    <row r="1311">
      <c r="A1311" s="190"/>
      <c r="G1311" s="191"/>
    </row>
    <row r="1312">
      <c r="A1312" s="190"/>
      <c r="G1312" s="191"/>
    </row>
    <row r="1313">
      <c r="A1313" s="190"/>
      <c r="G1313" s="191"/>
    </row>
    <row r="1314">
      <c r="A1314" s="190"/>
      <c r="G1314" s="169"/>
    </row>
    <row r="1315">
      <c r="A1315" s="190"/>
      <c r="G1315" s="191"/>
    </row>
    <row r="1316">
      <c r="A1316" s="190"/>
      <c r="G1316" s="191"/>
    </row>
    <row r="1317">
      <c r="A1317" s="190"/>
      <c r="G1317" s="191"/>
    </row>
    <row r="1318">
      <c r="A1318" s="190"/>
      <c r="G1318" s="191"/>
    </row>
    <row r="1319">
      <c r="A1319" s="190"/>
      <c r="G1319" s="191"/>
    </row>
    <row r="1320">
      <c r="A1320" s="190"/>
      <c r="G1320" s="191"/>
    </row>
    <row r="1321">
      <c r="A1321" s="190"/>
      <c r="G1321" s="191"/>
    </row>
    <row r="1322">
      <c r="A1322" s="190"/>
      <c r="G1322" s="191"/>
    </row>
    <row r="1323">
      <c r="A1323" s="190"/>
      <c r="G1323" s="191"/>
    </row>
    <row r="1324">
      <c r="A1324" s="190"/>
      <c r="G1324" s="191"/>
    </row>
    <row r="1325">
      <c r="A1325" s="190"/>
      <c r="G1325" s="169"/>
    </row>
    <row r="1326">
      <c r="A1326" s="190"/>
      <c r="G1326" s="191"/>
    </row>
    <row r="1327">
      <c r="A1327" s="190"/>
      <c r="G1327" s="191"/>
    </row>
    <row r="1328">
      <c r="A1328" s="190"/>
      <c r="G1328" s="191"/>
    </row>
    <row r="1329">
      <c r="A1329" s="190"/>
      <c r="G1329" s="191"/>
    </row>
    <row r="1330">
      <c r="A1330" s="190"/>
      <c r="G1330" s="191"/>
    </row>
    <row r="1331">
      <c r="A1331" s="190"/>
      <c r="G1331" s="191"/>
    </row>
    <row r="1332">
      <c r="A1332" s="190"/>
      <c r="G1332" s="191"/>
    </row>
    <row r="1333">
      <c r="A1333" s="190"/>
      <c r="G1333" s="191"/>
    </row>
    <row r="1334">
      <c r="A1334" s="190"/>
      <c r="G1334" s="191"/>
    </row>
    <row r="1335">
      <c r="A1335" s="190"/>
      <c r="G1335" s="191"/>
    </row>
    <row r="1336">
      <c r="A1336" s="190"/>
      <c r="G1336" s="169"/>
    </row>
    <row r="1337">
      <c r="A1337" s="190"/>
      <c r="G1337" s="191"/>
    </row>
    <row r="1338">
      <c r="A1338" s="190"/>
      <c r="G1338" s="191"/>
    </row>
    <row r="1339">
      <c r="A1339" s="190"/>
      <c r="G1339" s="191"/>
    </row>
    <row r="1340">
      <c r="A1340" s="190"/>
      <c r="G1340" s="191"/>
    </row>
    <row r="1341">
      <c r="A1341" s="190"/>
      <c r="G1341" s="191"/>
    </row>
    <row r="1342">
      <c r="A1342" s="190"/>
      <c r="G1342" s="191"/>
    </row>
    <row r="1343">
      <c r="A1343" s="190"/>
      <c r="G1343" s="191"/>
    </row>
    <row r="1344">
      <c r="A1344" s="190"/>
      <c r="G1344" s="191"/>
    </row>
    <row r="1345">
      <c r="A1345" s="190"/>
      <c r="G1345" s="191"/>
    </row>
    <row r="1346">
      <c r="A1346" s="190"/>
      <c r="G1346" s="191"/>
    </row>
    <row r="1347">
      <c r="A1347" s="190"/>
      <c r="G1347" s="169"/>
    </row>
    <row r="1348">
      <c r="A1348" s="190"/>
      <c r="G1348" s="191"/>
    </row>
    <row r="1349">
      <c r="A1349" s="190"/>
      <c r="G1349" s="191"/>
    </row>
    <row r="1350">
      <c r="A1350" s="190"/>
      <c r="G1350" s="191"/>
    </row>
    <row r="1351">
      <c r="A1351" s="190"/>
      <c r="G1351" s="191"/>
    </row>
    <row r="1352">
      <c r="A1352" s="190"/>
      <c r="G1352" s="191"/>
    </row>
    <row r="1353">
      <c r="A1353" s="190"/>
      <c r="G1353" s="191"/>
    </row>
    <row r="1354">
      <c r="A1354" s="190"/>
      <c r="G1354" s="191"/>
    </row>
    <row r="1355">
      <c r="A1355" s="190"/>
      <c r="G1355" s="191"/>
    </row>
    <row r="1356">
      <c r="A1356" s="190"/>
      <c r="G1356" s="191"/>
    </row>
    <row r="1357">
      <c r="A1357" s="190"/>
      <c r="G1357" s="191"/>
    </row>
    <row r="1358">
      <c r="A1358" s="190"/>
      <c r="G1358" s="169"/>
    </row>
    <row r="1359">
      <c r="A1359" s="190"/>
      <c r="G1359" s="191"/>
    </row>
    <row r="1360">
      <c r="A1360" s="190"/>
      <c r="G1360" s="191"/>
    </row>
    <row r="1361">
      <c r="A1361" s="190"/>
      <c r="G1361" s="191"/>
    </row>
    <row r="1362">
      <c r="A1362" s="190"/>
      <c r="G1362" s="191"/>
    </row>
    <row r="1363">
      <c r="A1363" s="190"/>
      <c r="G1363" s="191"/>
    </row>
    <row r="1364">
      <c r="A1364" s="190"/>
      <c r="G1364" s="191"/>
    </row>
    <row r="1365">
      <c r="A1365" s="190"/>
      <c r="G1365" s="191"/>
    </row>
    <row r="1366">
      <c r="A1366" s="190"/>
      <c r="G1366" s="191"/>
    </row>
    <row r="1367">
      <c r="A1367" s="190"/>
      <c r="G1367" s="191"/>
    </row>
    <row r="1368">
      <c r="A1368" s="190"/>
      <c r="G1368" s="191"/>
    </row>
    <row r="1369">
      <c r="A1369" s="190"/>
      <c r="G1369" s="169"/>
    </row>
    <row r="1370">
      <c r="A1370" s="190"/>
      <c r="G1370" s="191"/>
    </row>
    <row r="1371">
      <c r="A1371" s="190"/>
      <c r="G1371" s="191"/>
    </row>
    <row r="1372">
      <c r="A1372" s="190"/>
      <c r="G1372" s="191"/>
    </row>
    <row r="1373">
      <c r="A1373" s="190"/>
      <c r="G1373" s="191"/>
    </row>
    <row r="1374">
      <c r="A1374" s="190"/>
      <c r="G1374" s="191"/>
    </row>
    <row r="1375">
      <c r="A1375" s="190"/>
      <c r="G1375" s="191"/>
    </row>
    <row r="1376">
      <c r="A1376" s="190"/>
      <c r="G1376" s="191"/>
    </row>
    <row r="1377">
      <c r="A1377" s="190"/>
      <c r="G1377" s="191"/>
    </row>
    <row r="1378">
      <c r="A1378" s="190"/>
      <c r="G1378" s="191"/>
    </row>
    <row r="1379">
      <c r="A1379" s="190"/>
      <c r="G1379" s="191"/>
    </row>
    <row r="1380">
      <c r="A1380" s="190"/>
      <c r="G1380" s="169"/>
    </row>
    <row r="1381">
      <c r="A1381" s="190"/>
      <c r="G1381" s="191"/>
    </row>
    <row r="1382">
      <c r="A1382" s="190"/>
      <c r="G1382" s="191"/>
    </row>
    <row r="1383">
      <c r="A1383" s="190"/>
      <c r="G1383" s="191"/>
    </row>
    <row r="1384">
      <c r="A1384" s="190"/>
      <c r="G1384" s="191"/>
    </row>
    <row r="1385">
      <c r="A1385" s="190"/>
      <c r="G1385" s="191"/>
    </row>
    <row r="1386">
      <c r="A1386" s="190"/>
      <c r="G1386" s="191"/>
    </row>
    <row r="1387">
      <c r="A1387" s="190"/>
      <c r="G1387" s="191"/>
    </row>
    <row r="1388">
      <c r="A1388" s="190"/>
      <c r="G1388" s="191"/>
    </row>
    <row r="1389">
      <c r="A1389" s="190"/>
      <c r="G1389" s="191"/>
    </row>
    <row r="1390">
      <c r="A1390" s="190"/>
      <c r="G1390" s="191"/>
    </row>
    <row r="1391">
      <c r="A1391" s="190"/>
      <c r="G1391" s="169"/>
    </row>
    <row r="1392">
      <c r="A1392" s="190"/>
      <c r="G1392" s="191"/>
    </row>
    <row r="1393">
      <c r="A1393" s="190"/>
      <c r="G1393" s="191"/>
    </row>
    <row r="1394">
      <c r="A1394" s="190"/>
      <c r="G1394" s="191"/>
    </row>
    <row r="1395">
      <c r="A1395" s="190"/>
      <c r="G1395" s="191"/>
    </row>
    <row r="1396">
      <c r="A1396" s="190"/>
      <c r="G1396" s="191"/>
    </row>
    <row r="1397">
      <c r="A1397" s="190"/>
      <c r="G1397" s="191"/>
    </row>
    <row r="1398">
      <c r="A1398" s="190"/>
      <c r="G1398" s="191"/>
    </row>
    <row r="1399">
      <c r="A1399" s="190"/>
      <c r="G1399" s="191"/>
    </row>
    <row r="1400">
      <c r="A1400" s="190"/>
      <c r="G1400" s="191"/>
    </row>
    <row r="1401">
      <c r="A1401" s="190"/>
      <c r="G1401" s="191"/>
    </row>
    <row r="1402">
      <c r="A1402" s="190"/>
      <c r="G1402" s="169"/>
    </row>
    <row r="1403">
      <c r="A1403" s="190"/>
      <c r="G1403" s="191"/>
    </row>
    <row r="1404">
      <c r="A1404" s="190"/>
      <c r="G1404" s="191"/>
    </row>
    <row r="1405">
      <c r="A1405" s="190"/>
      <c r="G1405" s="191"/>
    </row>
    <row r="1406">
      <c r="A1406" s="190"/>
      <c r="G1406" s="191"/>
    </row>
    <row r="1407">
      <c r="A1407" s="190"/>
      <c r="G1407" s="191"/>
    </row>
    <row r="1408">
      <c r="A1408" s="190"/>
      <c r="G1408" s="191"/>
    </row>
    <row r="1409">
      <c r="A1409" s="190"/>
      <c r="G1409" s="191"/>
    </row>
    <row r="1410">
      <c r="A1410" s="190"/>
      <c r="G1410" s="191"/>
    </row>
    <row r="1411">
      <c r="A1411" s="190"/>
      <c r="G1411" s="191"/>
    </row>
    <row r="1412">
      <c r="A1412" s="190"/>
      <c r="G1412" s="191"/>
    </row>
    <row r="1413">
      <c r="A1413" s="190"/>
      <c r="G1413" s="169"/>
    </row>
    <row r="1414">
      <c r="A1414" s="190"/>
      <c r="G1414" s="191"/>
    </row>
    <row r="1415">
      <c r="A1415" s="190"/>
      <c r="G1415" s="191"/>
    </row>
    <row r="1416">
      <c r="A1416" s="190"/>
      <c r="G1416" s="191"/>
    </row>
    <row r="1417">
      <c r="A1417" s="190"/>
      <c r="G1417" s="191"/>
    </row>
    <row r="1418">
      <c r="A1418" s="190"/>
      <c r="G1418" s="191"/>
    </row>
    <row r="1419">
      <c r="A1419" s="190"/>
      <c r="G1419" s="191"/>
    </row>
    <row r="1420">
      <c r="A1420" s="190"/>
      <c r="G1420" s="191"/>
    </row>
    <row r="1421">
      <c r="A1421" s="190"/>
      <c r="G1421" s="191"/>
    </row>
    <row r="1422">
      <c r="A1422" s="190"/>
      <c r="G1422" s="191"/>
    </row>
    <row r="1423">
      <c r="A1423" s="190"/>
      <c r="G1423" s="191"/>
    </row>
    <row r="1424">
      <c r="A1424" s="190"/>
      <c r="G1424" s="169"/>
    </row>
    <row r="1425">
      <c r="A1425" s="190"/>
      <c r="G1425" s="191"/>
    </row>
    <row r="1426">
      <c r="A1426" s="190"/>
      <c r="G1426" s="191"/>
    </row>
    <row r="1427">
      <c r="A1427" s="190"/>
      <c r="G1427" s="191"/>
    </row>
    <row r="1428">
      <c r="A1428" s="190"/>
      <c r="G1428" s="191"/>
    </row>
    <row r="1429">
      <c r="A1429" s="190"/>
      <c r="G1429" s="191"/>
    </row>
    <row r="1430">
      <c r="A1430" s="190"/>
      <c r="G1430" s="191"/>
    </row>
    <row r="1431">
      <c r="A1431" s="190"/>
      <c r="G1431" s="191"/>
    </row>
    <row r="1432">
      <c r="A1432" s="190"/>
      <c r="G1432" s="191"/>
    </row>
    <row r="1433">
      <c r="A1433" s="190"/>
      <c r="G1433" s="191"/>
    </row>
    <row r="1434">
      <c r="A1434" s="190"/>
      <c r="G1434" s="191"/>
    </row>
    <row r="1435">
      <c r="A1435" s="190"/>
      <c r="G1435" s="169"/>
    </row>
    <row r="1436">
      <c r="A1436" s="190"/>
      <c r="G1436" s="191"/>
    </row>
    <row r="1437">
      <c r="A1437" s="190"/>
      <c r="G1437" s="191"/>
    </row>
    <row r="1438">
      <c r="A1438" s="190"/>
      <c r="G1438" s="191"/>
    </row>
    <row r="1439">
      <c r="A1439" s="190"/>
      <c r="G1439" s="191"/>
    </row>
    <row r="1440">
      <c r="A1440" s="190"/>
      <c r="G1440" s="191"/>
    </row>
    <row r="1441">
      <c r="A1441" s="190"/>
      <c r="G1441" s="191"/>
    </row>
    <row r="1442">
      <c r="A1442" s="190"/>
      <c r="G1442" s="191"/>
    </row>
    <row r="1443">
      <c r="A1443" s="190"/>
      <c r="G1443" s="191"/>
    </row>
    <row r="1444">
      <c r="A1444" s="190"/>
      <c r="G1444" s="191"/>
    </row>
    <row r="1445">
      <c r="A1445" s="190"/>
      <c r="G1445" s="191"/>
    </row>
    <row r="1446">
      <c r="A1446" s="190"/>
      <c r="G1446" s="169"/>
    </row>
    <row r="1447">
      <c r="A1447" s="190"/>
      <c r="G1447" s="191"/>
    </row>
    <row r="1448">
      <c r="A1448" s="190"/>
      <c r="G1448" s="191"/>
    </row>
    <row r="1449">
      <c r="A1449" s="190"/>
      <c r="G1449" s="191"/>
    </row>
    <row r="1450">
      <c r="A1450" s="190"/>
      <c r="G1450" s="191"/>
    </row>
    <row r="1451">
      <c r="A1451" s="190"/>
      <c r="G1451" s="191"/>
    </row>
    <row r="1452">
      <c r="A1452" s="190"/>
      <c r="G1452" s="191"/>
    </row>
    <row r="1453">
      <c r="A1453" s="190"/>
      <c r="G1453" s="191"/>
    </row>
    <row r="1454">
      <c r="A1454" s="190"/>
      <c r="G1454" s="191"/>
    </row>
    <row r="1455">
      <c r="A1455" s="190"/>
      <c r="G1455" s="191"/>
    </row>
    <row r="1456">
      <c r="A1456" s="190"/>
      <c r="G1456" s="191"/>
    </row>
    <row r="1457">
      <c r="A1457" s="190"/>
      <c r="G1457" s="169"/>
    </row>
    <row r="1458">
      <c r="A1458" s="190"/>
      <c r="G1458" s="191"/>
    </row>
    <row r="1459">
      <c r="A1459" s="190"/>
      <c r="G1459" s="191"/>
    </row>
    <row r="1460">
      <c r="A1460" s="190"/>
      <c r="G1460" s="191"/>
    </row>
    <row r="1461">
      <c r="A1461" s="190"/>
      <c r="G1461" s="191"/>
    </row>
    <row r="1462">
      <c r="A1462" s="190"/>
      <c r="G1462" s="191"/>
    </row>
    <row r="1463">
      <c r="A1463" s="190"/>
      <c r="G1463" s="191"/>
    </row>
    <row r="1464">
      <c r="A1464" s="190"/>
      <c r="G1464" s="191"/>
    </row>
    <row r="1465">
      <c r="A1465" s="190"/>
      <c r="G1465" s="191"/>
    </row>
    <row r="1466">
      <c r="A1466" s="190"/>
      <c r="G1466" s="191"/>
    </row>
    <row r="1467">
      <c r="A1467" s="190"/>
      <c r="G1467" s="191"/>
    </row>
    <row r="1468">
      <c r="A1468" s="190"/>
      <c r="G1468" s="169"/>
    </row>
    <row r="1469">
      <c r="A1469" s="190"/>
      <c r="G1469" s="191"/>
    </row>
    <row r="1470">
      <c r="A1470" s="190"/>
      <c r="G1470" s="191"/>
    </row>
    <row r="1471">
      <c r="A1471" s="190"/>
      <c r="G1471" s="191"/>
    </row>
    <row r="1472">
      <c r="A1472" s="190"/>
      <c r="G1472" s="191"/>
    </row>
    <row r="1473">
      <c r="A1473" s="190"/>
      <c r="G1473" s="191"/>
    </row>
    <row r="1474">
      <c r="A1474" s="190"/>
      <c r="G1474" s="191"/>
    </row>
    <row r="1475">
      <c r="A1475" s="190"/>
      <c r="G1475" s="191"/>
    </row>
    <row r="1476">
      <c r="A1476" s="190"/>
      <c r="G1476" s="191"/>
    </row>
    <row r="1477">
      <c r="A1477" s="190"/>
      <c r="G1477" s="191"/>
    </row>
    <row r="1478">
      <c r="A1478" s="190"/>
      <c r="G1478" s="191"/>
    </row>
    <row r="1479">
      <c r="A1479" s="190"/>
      <c r="G1479" s="169"/>
    </row>
    <row r="1480">
      <c r="A1480" s="190"/>
      <c r="G1480" s="191"/>
    </row>
    <row r="1481">
      <c r="A1481" s="190"/>
      <c r="G1481" s="191"/>
    </row>
    <row r="1482">
      <c r="A1482" s="190"/>
      <c r="G1482" s="191"/>
    </row>
    <row r="1483">
      <c r="A1483" s="190"/>
      <c r="G1483" s="191"/>
    </row>
    <row r="1484">
      <c r="A1484" s="190"/>
      <c r="G1484" s="191"/>
    </row>
    <row r="1485">
      <c r="A1485" s="190"/>
      <c r="G1485" s="191"/>
    </row>
    <row r="1486">
      <c r="A1486" s="190"/>
      <c r="G1486" s="191"/>
    </row>
    <row r="1487">
      <c r="A1487" s="190"/>
      <c r="G1487" s="191"/>
    </row>
    <row r="1488">
      <c r="A1488" s="190"/>
      <c r="G1488" s="191"/>
    </row>
    <row r="1489">
      <c r="A1489" s="190"/>
      <c r="G1489" s="191"/>
    </row>
    <row r="1490">
      <c r="A1490" s="190"/>
      <c r="G1490" s="169"/>
    </row>
    <row r="1491">
      <c r="A1491" s="190"/>
      <c r="G1491" s="191"/>
    </row>
    <row r="1492">
      <c r="A1492" s="190"/>
      <c r="G1492" s="191"/>
    </row>
    <row r="1493">
      <c r="A1493" s="190"/>
      <c r="G1493" s="191"/>
    </row>
    <row r="1494">
      <c r="A1494" s="190"/>
      <c r="G1494" s="191"/>
    </row>
    <row r="1495">
      <c r="A1495" s="190"/>
      <c r="G1495" s="191"/>
    </row>
    <row r="1496">
      <c r="A1496" s="190"/>
      <c r="G1496" s="191"/>
    </row>
    <row r="1497">
      <c r="A1497" s="190"/>
      <c r="G1497" s="191"/>
    </row>
    <row r="1498">
      <c r="A1498" s="190"/>
      <c r="G1498" s="191"/>
    </row>
    <row r="1499">
      <c r="A1499" s="190"/>
      <c r="G1499" s="191"/>
    </row>
    <row r="1500">
      <c r="A1500" s="190"/>
      <c r="G1500" s="191"/>
    </row>
    <row r="1501">
      <c r="A1501" s="190"/>
      <c r="G1501" s="169"/>
    </row>
    <row r="1502">
      <c r="A1502" s="190"/>
      <c r="G1502" s="191"/>
    </row>
    <row r="1503">
      <c r="A1503" s="190"/>
      <c r="G1503" s="191"/>
    </row>
    <row r="1504">
      <c r="A1504" s="190"/>
      <c r="G1504" s="191"/>
    </row>
    <row r="1505">
      <c r="A1505" s="190"/>
      <c r="G1505" s="191"/>
    </row>
    <row r="1506">
      <c r="A1506" s="190"/>
      <c r="G1506" s="191"/>
    </row>
    <row r="1507">
      <c r="A1507" s="190"/>
      <c r="G1507" s="191"/>
    </row>
    <row r="1508">
      <c r="A1508" s="190"/>
      <c r="G1508" s="191"/>
    </row>
    <row r="1509">
      <c r="A1509" s="190"/>
      <c r="G1509" s="191"/>
    </row>
    <row r="1510">
      <c r="A1510" s="190"/>
      <c r="G1510" s="191"/>
    </row>
    <row r="1511">
      <c r="A1511" s="190"/>
      <c r="G1511" s="191"/>
    </row>
    <row r="1512">
      <c r="A1512" s="190"/>
      <c r="G1512" s="169"/>
    </row>
    <row r="1513">
      <c r="A1513" s="190"/>
      <c r="G1513" s="191"/>
    </row>
    <row r="1514">
      <c r="A1514" s="190"/>
      <c r="G1514" s="191"/>
    </row>
    <row r="1515">
      <c r="A1515" s="190"/>
      <c r="G1515" s="191"/>
    </row>
    <row r="1516">
      <c r="A1516" s="190"/>
      <c r="G1516" s="191"/>
    </row>
    <row r="1517">
      <c r="A1517" s="190"/>
      <c r="G1517" s="191"/>
    </row>
    <row r="1518">
      <c r="A1518" s="190"/>
      <c r="G1518" s="191"/>
    </row>
    <row r="1519">
      <c r="A1519" s="190"/>
      <c r="G1519" s="191"/>
    </row>
    <row r="1520">
      <c r="A1520" s="190"/>
      <c r="G1520" s="191"/>
    </row>
    <row r="1521">
      <c r="A1521" s="190"/>
      <c r="G1521" s="191"/>
    </row>
    <row r="1522">
      <c r="A1522" s="190"/>
      <c r="G1522" s="191"/>
    </row>
    <row r="1523">
      <c r="A1523" s="190"/>
      <c r="G1523" s="169"/>
    </row>
    <row r="1524">
      <c r="A1524" s="190"/>
      <c r="G1524" s="191"/>
    </row>
    <row r="1525">
      <c r="A1525" s="190"/>
      <c r="G1525" s="191"/>
    </row>
    <row r="1526">
      <c r="A1526" s="190"/>
      <c r="G1526" s="191"/>
    </row>
    <row r="1527">
      <c r="A1527" s="190"/>
      <c r="G1527" s="191"/>
    </row>
    <row r="1528">
      <c r="A1528" s="190"/>
      <c r="G1528" s="191"/>
    </row>
    <row r="1529">
      <c r="A1529" s="190"/>
      <c r="G1529" s="191"/>
    </row>
    <row r="1530">
      <c r="A1530" s="190"/>
      <c r="G1530" s="191"/>
    </row>
    <row r="1531">
      <c r="A1531" s="190"/>
      <c r="G1531" s="191"/>
    </row>
    <row r="1532">
      <c r="A1532" s="190"/>
      <c r="G1532" s="191"/>
    </row>
    <row r="1533">
      <c r="A1533" s="190"/>
      <c r="G1533" s="191"/>
    </row>
    <row r="1534">
      <c r="A1534" s="190"/>
      <c r="G1534" s="169"/>
    </row>
    <row r="1535">
      <c r="A1535" s="190"/>
      <c r="G1535" s="191"/>
    </row>
    <row r="1536">
      <c r="A1536" s="190"/>
      <c r="G1536" s="191"/>
    </row>
    <row r="1537">
      <c r="A1537" s="190"/>
      <c r="G1537" s="191"/>
    </row>
    <row r="1538">
      <c r="A1538" s="190"/>
      <c r="G1538" s="191"/>
    </row>
    <row r="1539">
      <c r="A1539" s="190"/>
      <c r="G1539" s="191"/>
    </row>
    <row r="1540">
      <c r="A1540" s="190"/>
      <c r="G1540" s="191"/>
    </row>
    <row r="1541">
      <c r="A1541" s="190"/>
      <c r="G1541" s="191"/>
    </row>
    <row r="1542">
      <c r="A1542" s="190"/>
      <c r="G1542" s="191"/>
    </row>
    <row r="1543">
      <c r="A1543" s="190"/>
      <c r="G1543" s="191"/>
    </row>
    <row r="1544">
      <c r="A1544" s="190"/>
      <c r="G1544" s="191"/>
    </row>
    <row r="1545">
      <c r="A1545" s="190"/>
      <c r="G1545" s="169"/>
    </row>
    <row r="1546">
      <c r="A1546" s="190"/>
      <c r="G1546" s="191"/>
    </row>
    <row r="1547">
      <c r="A1547" s="190"/>
      <c r="G1547" s="191"/>
    </row>
    <row r="1548">
      <c r="A1548" s="190"/>
      <c r="G1548" s="191"/>
    </row>
    <row r="1549">
      <c r="A1549" s="190"/>
      <c r="G1549" s="191"/>
    </row>
    <row r="1550">
      <c r="A1550" s="190"/>
      <c r="G1550" s="191"/>
    </row>
    <row r="1551">
      <c r="A1551" s="190"/>
      <c r="G1551" s="191"/>
    </row>
    <row r="1552">
      <c r="A1552" s="190"/>
      <c r="G1552" s="191"/>
    </row>
    <row r="1553">
      <c r="A1553" s="190"/>
      <c r="G1553" s="191"/>
    </row>
    <row r="1554">
      <c r="A1554" s="190"/>
      <c r="G1554" s="191"/>
    </row>
    <row r="1555">
      <c r="A1555" s="190"/>
      <c r="G1555" s="191"/>
    </row>
    <row r="1556">
      <c r="A1556" s="190"/>
      <c r="G1556" s="169"/>
    </row>
    <row r="1557">
      <c r="A1557" s="190"/>
      <c r="G1557" s="191"/>
    </row>
    <row r="1558">
      <c r="A1558" s="190"/>
      <c r="G1558" s="191"/>
    </row>
    <row r="1559">
      <c r="A1559" s="190"/>
      <c r="G1559" s="191"/>
    </row>
    <row r="1560">
      <c r="A1560" s="190"/>
      <c r="G1560" s="191"/>
    </row>
    <row r="1561">
      <c r="A1561" s="190"/>
      <c r="G1561" s="191"/>
    </row>
    <row r="1562">
      <c r="A1562" s="190"/>
      <c r="G1562" s="191"/>
    </row>
    <row r="1563">
      <c r="A1563" s="190"/>
      <c r="G1563" s="191"/>
    </row>
    <row r="1564">
      <c r="A1564" s="190"/>
      <c r="G1564" s="191"/>
    </row>
    <row r="1565">
      <c r="A1565" s="190"/>
      <c r="G1565" s="191"/>
    </row>
    <row r="1566">
      <c r="A1566" s="190"/>
      <c r="G1566" s="191"/>
    </row>
    <row r="1567">
      <c r="A1567" s="190"/>
      <c r="G1567" s="169"/>
    </row>
    <row r="1568">
      <c r="A1568" s="190"/>
      <c r="G1568" s="191"/>
    </row>
    <row r="1569">
      <c r="A1569" s="190"/>
      <c r="G1569" s="191"/>
    </row>
    <row r="1570">
      <c r="A1570" s="190"/>
      <c r="G1570" s="191"/>
    </row>
    <row r="1571">
      <c r="A1571" s="190"/>
      <c r="G1571" s="191"/>
    </row>
    <row r="1572">
      <c r="A1572" s="190"/>
      <c r="G1572" s="191"/>
    </row>
    <row r="1573">
      <c r="A1573" s="190"/>
      <c r="G1573" s="191"/>
    </row>
    <row r="1574">
      <c r="A1574" s="190"/>
      <c r="G1574" s="191"/>
    </row>
    <row r="1575">
      <c r="A1575" s="190"/>
      <c r="G1575" s="191"/>
    </row>
    <row r="1576">
      <c r="A1576" s="190"/>
      <c r="G1576" s="191"/>
    </row>
    <row r="1577">
      <c r="A1577" s="190"/>
      <c r="G1577" s="191"/>
    </row>
    <row r="1578">
      <c r="A1578" s="190"/>
      <c r="G1578" s="169"/>
    </row>
    <row r="1579">
      <c r="A1579" s="190"/>
      <c r="G1579" s="191"/>
    </row>
    <row r="1580">
      <c r="A1580" s="190"/>
      <c r="G1580" s="191"/>
    </row>
    <row r="1581">
      <c r="A1581" s="190"/>
      <c r="G1581" s="191"/>
    </row>
    <row r="1582">
      <c r="A1582" s="190"/>
      <c r="G1582" s="191"/>
    </row>
    <row r="1583">
      <c r="A1583" s="190"/>
      <c r="G1583" s="191"/>
    </row>
    <row r="1584">
      <c r="A1584" s="190"/>
      <c r="G1584" s="191"/>
    </row>
    <row r="1585">
      <c r="A1585" s="190"/>
      <c r="G1585" s="191"/>
    </row>
    <row r="1586">
      <c r="A1586" s="190"/>
      <c r="G1586" s="191"/>
    </row>
    <row r="1587">
      <c r="A1587" s="190"/>
      <c r="G1587" s="191"/>
    </row>
    <row r="1588">
      <c r="A1588" s="190"/>
      <c r="G1588" s="191"/>
    </row>
    <row r="1589">
      <c r="A1589" s="190"/>
      <c r="G1589" s="169"/>
    </row>
    <row r="1590">
      <c r="A1590" s="190"/>
      <c r="G1590" s="191"/>
    </row>
    <row r="1591">
      <c r="A1591" s="190"/>
      <c r="G1591" s="191"/>
    </row>
    <row r="1592">
      <c r="A1592" s="190"/>
      <c r="G1592" s="191"/>
    </row>
    <row r="1593">
      <c r="A1593" s="190"/>
      <c r="G1593" s="191"/>
    </row>
    <row r="1594">
      <c r="A1594" s="190"/>
      <c r="G1594" s="191"/>
    </row>
    <row r="1595">
      <c r="A1595" s="190"/>
      <c r="G1595" s="191"/>
    </row>
    <row r="1596">
      <c r="A1596" s="190"/>
      <c r="G1596" s="191"/>
    </row>
    <row r="1597">
      <c r="A1597" s="190"/>
      <c r="G1597" s="191"/>
    </row>
    <row r="1598">
      <c r="A1598" s="190"/>
      <c r="G1598" s="191"/>
    </row>
    <row r="1599">
      <c r="A1599" s="190"/>
      <c r="G1599" s="191"/>
    </row>
    <row r="1600">
      <c r="A1600" s="190"/>
      <c r="G1600" s="169"/>
    </row>
    <row r="1601">
      <c r="A1601" s="190"/>
      <c r="G1601" s="191"/>
    </row>
    <row r="1602">
      <c r="A1602" s="190"/>
      <c r="G1602" s="191"/>
    </row>
    <row r="1603">
      <c r="A1603" s="190"/>
      <c r="G1603" s="191"/>
    </row>
    <row r="1604">
      <c r="A1604" s="190"/>
      <c r="G1604" s="191"/>
    </row>
    <row r="1605">
      <c r="A1605" s="190"/>
      <c r="G1605" s="191"/>
    </row>
    <row r="1606">
      <c r="A1606" s="190"/>
      <c r="G1606" s="191"/>
    </row>
    <row r="1607">
      <c r="A1607" s="190"/>
      <c r="G1607" s="191"/>
    </row>
    <row r="1608">
      <c r="A1608" s="190"/>
      <c r="G1608" s="191"/>
    </row>
    <row r="1609">
      <c r="A1609" s="190"/>
      <c r="G1609" s="191"/>
    </row>
    <row r="1610">
      <c r="A1610" s="190"/>
      <c r="G1610" s="191"/>
    </row>
    <row r="1611">
      <c r="A1611" s="190"/>
      <c r="G1611" s="169"/>
    </row>
    <row r="1612">
      <c r="A1612" s="190"/>
      <c r="G1612" s="191"/>
    </row>
    <row r="1613">
      <c r="A1613" s="190"/>
      <c r="G1613" s="191"/>
    </row>
    <row r="1614">
      <c r="A1614" s="190"/>
      <c r="G1614" s="191"/>
    </row>
    <row r="1615">
      <c r="A1615" s="190"/>
      <c r="G1615" s="191"/>
    </row>
    <row r="1616">
      <c r="A1616" s="190"/>
      <c r="G1616" s="191"/>
    </row>
    <row r="1617">
      <c r="A1617" s="190"/>
      <c r="G1617" s="191"/>
    </row>
    <row r="1618">
      <c r="A1618" s="190"/>
      <c r="G1618" s="191"/>
    </row>
    <row r="1619">
      <c r="A1619" s="190"/>
      <c r="G1619" s="191"/>
    </row>
    <row r="1620">
      <c r="A1620" s="190"/>
      <c r="G1620" s="191"/>
    </row>
    <row r="1621">
      <c r="A1621" s="190"/>
      <c r="G1621" s="191"/>
    </row>
    <row r="1622">
      <c r="A1622" s="190"/>
      <c r="G1622" s="169"/>
    </row>
    <row r="1623">
      <c r="A1623" s="190"/>
      <c r="G1623" s="191"/>
    </row>
    <row r="1624">
      <c r="A1624" s="190"/>
      <c r="G1624" s="191"/>
    </row>
    <row r="1625">
      <c r="A1625" s="190"/>
      <c r="G1625" s="191"/>
    </row>
    <row r="1626">
      <c r="A1626" s="190"/>
      <c r="G1626" s="191"/>
    </row>
    <row r="1627">
      <c r="A1627" s="190"/>
      <c r="G1627" s="191"/>
    </row>
    <row r="1628">
      <c r="A1628" s="190"/>
      <c r="G1628" s="191"/>
    </row>
    <row r="1629">
      <c r="A1629" s="190"/>
      <c r="G1629" s="191"/>
    </row>
    <row r="1630">
      <c r="A1630" s="190"/>
      <c r="G1630" s="191"/>
    </row>
    <row r="1631">
      <c r="A1631" s="190"/>
      <c r="G1631" s="191"/>
    </row>
    <row r="1632">
      <c r="A1632" s="190"/>
      <c r="G1632" s="191"/>
    </row>
    <row r="1633">
      <c r="A1633" s="190"/>
      <c r="G1633" s="169"/>
    </row>
    <row r="1634">
      <c r="A1634" s="190"/>
      <c r="G1634" s="191"/>
    </row>
    <row r="1635">
      <c r="A1635" s="190"/>
      <c r="G1635" s="191"/>
    </row>
    <row r="1636">
      <c r="A1636" s="190"/>
      <c r="G1636" s="191"/>
    </row>
    <row r="1637">
      <c r="A1637" s="190"/>
      <c r="G1637" s="191"/>
    </row>
    <row r="1638">
      <c r="A1638" s="190"/>
      <c r="G1638" s="191"/>
    </row>
    <row r="1639">
      <c r="A1639" s="190"/>
      <c r="G1639" s="191"/>
    </row>
    <row r="1640">
      <c r="A1640" s="190"/>
      <c r="G1640" s="191"/>
    </row>
    <row r="1641">
      <c r="A1641" s="190"/>
      <c r="G1641" s="191"/>
    </row>
    <row r="1642">
      <c r="A1642" s="190"/>
      <c r="G1642" s="191"/>
    </row>
    <row r="1643">
      <c r="A1643" s="190"/>
      <c r="G1643" s="191"/>
    </row>
    <row r="1644">
      <c r="A1644" s="190"/>
      <c r="G1644" s="169"/>
    </row>
    <row r="1645">
      <c r="A1645" s="190"/>
      <c r="G1645" s="191"/>
    </row>
    <row r="1646">
      <c r="A1646" s="190"/>
      <c r="G1646" s="191"/>
    </row>
    <row r="1647">
      <c r="A1647" s="190"/>
      <c r="G1647" s="191"/>
    </row>
    <row r="1648">
      <c r="A1648" s="190"/>
      <c r="G1648" s="191"/>
    </row>
    <row r="1649">
      <c r="A1649" s="190"/>
      <c r="G1649" s="191"/>
    </row>
    <row r="1650">
      <c r="A1650" s="190"/>
      <c r="G1650" s="191"/>
    </row>
    <row r="1651">
      <c r="A1651" s="190"/>
      <c r="G1651" s="191"/>
    </row>
    <row r="1652">
      <c r="A1652" s="190"/>
      <c r="G1652" s="191"/>
    </row>
    <row r="1653">
      <c r="A1653" s="190"/>
      <c r="G1653" s="191"/>
    </row>
    <row r="1654">
      <c r="A1654" s="190"/>
      <c r="G1654" s="191"/>
    </row>
    <row r="1655">
      <c r="A1655" s="190"/>
      <c r="G1655" s="169"/>
    </row>
    <row r="1656">
      <c r="A1656" s="190"/>
      <c r="G1656" s="191"/>
    </row>
    <row r="1657">
      <c r="A1657" s="190"/>
      <c r="G1657" s="191"/>
    </row>
    <row r="1658">
      <c r="A1658" s="190"/>
      <c r="G1658" s="191"/>
    </row>
    <row r="1659">
      <c r="A1659" s="190"/>
      <c r="G1659" s="191"/>
    </row>
    <row r="1660">
      <c r="A1660" s="190"/>
      <c r="G1660" s="191"/>
    </row>
    <row r="1661">
      <c r="A1661" s="190"/>
      <c r="G1661" s="191"/>
    </row>
    <row r="1662">
      <c r="A1662" s="190"/>
      <c r="G1662" s="191"/>
    </row>
    <row r="1663">
      <c r="A1663" s="190"/>
      <c r="G1663" s="191"/>
    </row>
    <row r="1664">
      <c r="A1664" s="190"/>
      <c r="G1664" s="191"/>
    </row>
    <row r="1665">
      <c r="A1665" s="190"/>
      <c r="G1665" s="191"/>
    </row>
    <row r="1666">
      <c r="A1666" s="190"/>
      <c r="G1666" s="169"/>
    </row>
    <row r="1667">
      <c r="A1667" s="190"/>
      <c r="G1667" s="191"/>
    </row>
    <row r="1668">
      <c r="A1668" s="190"/>
      <c r="G1668" s="191"/>
    </row>
    <row r="1669">
      <c r="A1669" s="190"/>
      <c r="G1669" s="191"/>
    </row>
    <row r="1670">
      <c r="A1670" s="190"/>
      <c r="G1670" s="191"/>
    </row>
    <row r="1671">
      <c r="A1671" s="190"/>
      <c r="G1671" s="191"/>
    </row>
    <row r="1672">
      <c r="A1672" s="190"/>
      <c r="G1672" s="191"/>
    </row>
    <row r="1673">
      <c r="A1673" s="190"/>
      <c r="G1673" s="191"/>
    </row>
    <row r="1674">
      <c r="A1674" s="190"/>
      <c r="G1674" s="191"/>
    </row>
    <row r="1675">
      <c r="A1675" s="190"/>
      <c r="G1675" s="191"/>
    </row>
    <row r="1676">
      <c r="A1676" s="190"/>
      <c r="G1676" s="191"/>
    </row>
    <row r="1677">
      <c r="A1677" s="190"/>
      <c r="G1677" s="169"/>
    </row>
    <row r="1678">
      <c r="A1678" s="190"/>
      <c r="G1678" s="191"/>
    </row>
    <row r="1679">
      <c r="A1679" s="190"/>
      <c r="G1679" s="191"/>
    </row>
    <row r="1680">
      <c r="A1680" s="190"/>
      <c r="G1680" s="191"/>
    </row>
    <row r="1681">
      <c r="A1681" s="190"/>
      <c r="G1681" s="191"/>
    </row>
    <row r="1682">
      <c r="A1682" s="190"/>
      <c r="G1682" s="191"/>
    </row>
    <row r="1683">
      <c r="A1683" s="190"/>
      <c r="G1683" s="191"/>
    </row>
    <row r="1684">
      <c r="A1684" s="190"/>
      <c r="G1684" s="191"/>
    </row>
    <row r="1685">
      <c r="A1685" s="190"/>
      <c r="G1685" s="191"/>
    </row>
    <row r="1686">
      <c r="A1686" s="190"/>
      <c r="G1686" s="191"/>
    </row>
    <row r="1687">
      <c r="A1687" s="190"/>
      <c r="G1687" s="191"/>
    </row>
    <row r="1688">
      <c r="A1688" s="190"/>
      <c r="G1688" s="169"/>
    </row>
    <row r="1689">
      <c r="A1689" s="190"/>
      <c r="G1689" s="191"/>
    </row>
    <row r="1690">
      <c r="A1690" s="190"/>
      <c r="G1690" s="191"/>
    </row>
    <row r="1691">
      <c r="A1691" s="190"/>
      <c r="G1691" s="191"/>
    </row>
    <row r="1692">
      <c r="A1692" s="190"/>
      <c r="G1692" s="191"/>
    </row>
    <row r="1693">
      <c r="A1693" s="190"/>
      <c r="G1693" s="191"/>
    </row>
    <row r="1694">
      <c r="A1694" s="190"/>
      <c r="G1694" s="191"/>
    </row>
    <row r="1695">
      <c r="A1695" s="190"/>
      <c r="G1695" s="191"/>
    </row>
    <row r="1696">
      <c r="A1696" s="190"/>
      <c r="G1696" s="191"/>
    </row>
    <row r="1697">
      <c r="A1697" s="190"/>
      <c r="G1697" s="191"/>
    </row>
    <row r="1698">
      <c r="A1698" s="190"/>
      <c r="G1698" s="191"/>
    </row>
    <row r="1699">
      <c r="A1699" s="190"/>
      <c r="G1699" s="169"/>
    </row>
    <row r="1700">
      <c r="A1700" s="190"/>
      <c r="G1700" s="191"/>
    </row>
    <row r="1701">
      <c r="A1701" s="190"/>
      <c r="G1701" s="191"/>
    </row>
    <row r="1702">
      <c r="A1702" s="190"/>
      <c r="G1702" s="191"/>
    </row>
    <row r="1703">
      <c r="A1703" s="190"/>
      <c r="G1703" s="191"/>
    </row>
    <row r="1704">
      <c r="A1704" s="190"/>
      <c r="G1704" s="191"/>
    </row>
    <row r="1705">
      <c r="A1705" s="190"/>
      <c r="G1705" s="191"/>
    </row>
    <row r="1706">
      <c r="A1706" s="190"/>
      <c r="G1706" s="191"/>
    </row>
    <row r="1707">
      <c r="A1707" s="190"/>
      <c r="G1707" s="191"/>
    </row>
    <row r="1708">
      <c r="A1708" s="190"/>
      <c r="G1708" s="191"/>
    </row>
    <row r="1709">
      <c r="A1709" s="190"/>
      <c r="G1709" s="191"/>
    </row>
    <row r="1710">
      <c r="A1710" s="190"/>
      <c r="G1710" s="169"/>
    </row>
    <row r="1711">
      <c r="A1711" s="190"/>
      <c r="G1711" s="191"/>
    </row>
    <row r="1712">
      <c r="A1712" s="190"/>
      <c r="G1712" s="191"/>
    </row>
    <row r="1713">
      <c r="A1713" s="190"/>
      <c r="G1713" s="191"/>
    </row>
    <row r="1714">
      <c r="A1714" s="190"/>
      <c r="G1714" s="191"/>
    </row>
    <row r="1715">
      <c r="A1715" s="190"/>
      <c r="G1715" s="191"/>
    </row>
    <row r="1716">
      <c r="A1716" s="190"/>
      <c r="G1716" s="191"/>
    </row>
    <row r="1717">
      <c r="A1717" s="190"/>
      <c r="G1717" s="191"/>
    </row>
    <row r="1718">
      <c r="A1718" s="190"/>
      <c r="G1718" s="191"/>
    </row>
    <row r="1719">
      <c r="A1719" s="190"/>
      <c r="G1719" s="191"/>
    </row>
    <row r="1720">
      <c r="A1720" s="190"/>
      <c r="G1720" s="191"/>
    </row>
    <row r="1721">
      <c r="A1721" s="190"/>
      <c r="G1721" s="169"/>
    </row>
    <row r="1722">
      <c r="A1722" s="190"/>
      <c r="G1722" s="191"/>
    </row>
    <row r="1723">
      <c r="A1723" s="190"/>
      <c r="G1723" s="191"/>
    </row>
    <row r="1724">
      <c r="A1724" s="190"/>
      <c r="G1724" s="191"/>
    </row>
    <row r="1725">
      <c r="A1725" s="190"/>
      <c r="G1725" s="191"/>
    </row>
    <row r="1726">
      <c r="A1726" s="190"/>
      <c r="G1726" s="191"/>
    </row>
    <row r="1727">
      <c r="A1727" s="190"/>
      <c r="G1727" s="191"/>
    </row>
    <row r="1728">
      <c r="A1728" s="190"/>
      <c r="G1728" s="191"/>
    </row>
    <row r="1729">
      <c r="A1729" s="190"/>
      <c r="G1729" s="191"/>
    </row>
    <row r="1730">
      <c r="A1730" s="190"/>
      <c r="G1730" s="191"/>
    </row>
    <row r="1731">
      <c r="A1731" s="190"/>
      <c r="G1731" s="191"/>
    </row>
    <row r="1732">
      <c r="A1732" s="190"/>
      <c r="G1732" s="169"/>
    </row>
    <row r="1733">
      <c r="A1733" s="190"/>
      <c r="G1733" s="191"/>
    </row>
    <row r="1734">
      <c r="A1734" s="190"/>
      <c r="G1734" s="191"/>
    </row>
    <row r="1735">
      <c r="A1735" s="190"/>
      <c r="G1735" s="191"/>
    </row>
    <row r="1736">
      <c r="A1736" s="190"/>
      <c r="G1736" s="191"/>
    </row>
    <row r="1737">
      <c r="A1737" s="190"/>
      <c r="G1737" s="191"/>
    </row>
    <row r="1738">
      <c r="A1738" s="190"/>
      <c r="G1738" s="191"/>
    </row>
    <row r="1739">
      <c r="A1739" s="190"/>
      <c r="G1739" s="191"/>
    </row>
    <row r="1740">
      <c r="A1740" s="190"/>
      <c r="G1740" s="191"/>
    </row>
    <row r="1741">
      <c r="A1741" s="190"/>
      <c r="G1741" s="191"/>
    </row>
    <row r="1742">
      <c r="A1742" s="190"/>
      <c r="G1742" s="191"/>
    </row>
    <row r="1743">
      <c r="A1743" s="190"/>
      <c r="G1743" s="169"/>
    </row>
    <row r="1744">
      <c r="A1744" s="190"/>
      <c r="G1744" s="191"/>
    </row>
    <row r="1745">
      <c r="A1745" s="190"/>
      <c r="G1745" s="191"/>
    </row>
    <row r="1746">
      <c r="A1746" s="190"/>
      <c r="G1746" s="191"/>
    </row>
    <row r="1747">
      <c r="A1747" s="190"/>
      <c r="G1747" s="191"/>
    </row>
    <row r="1748">
      <c r="A1748" s="190"/>
      <c r="G1748" s="191"/>
    </row>
    <row r="1749">
      <c r="A1749" s="190"/>
      <c r="G1749" s="191"/>
    </row>
    <row r="1750">
      <c r="A1750" s="190"/>
      <c r="G1750" s="191"/>
    </row>
    <row r="1751">
      <c r="A1751" s="190"/>
      <c r="G1751" s="191"/>
    </row>
    <row r="1752">
      <c r="A1752" s="190"/>
      <c r="G1752" s="191"/>
    </row>
    <row r="1753">
      <c r="A1753" s="190"/>
      <c r="G1753" s="191"/>
    </row>
    <row r="1754">
      <c r="A1754" s="190"/>
      <c r="G1754" s="169"/>
    </row>
    <row r="1755">
      <c r="A1755" s="190"/>
      <c r="G1755" s="191"/>
    </row>
    <row r="1756">
      <c r="A1756" s="190"/>
      <c r="G1756" s="191"/>
    </row>
    <row r="1757">
      <c r="A1757" s="190"/>
      <c r="G1757" s="191"/>
    </row>
    <row r="1758">
      <c r="A1758" s="190"/>
      <c r="G1758" s="191"/>
    </row>
    <row r="1759">
      <c r="A1759" s="190"/>
      <c r="G1759" s="191"/>
    </row>
    <row r="1760">
      <c r="A1760" s="190"/>
      <c r="G1760" s="191"/>
    </row>
    <row r="1761">
      <c r="A1761" s="190"/>
      <c r="G1761" s="191"/>
    </row>
    <row r="1762">
      <c r="A1762" s="190"/>
      <c r="G1762" s="191"/>
    </row>
    <row r="1763">
      <c r="A1763" s="190"/>
      <c r="G1763" s="191"/>
    </row>
    <row r="1764">
      <c r="A1764" s="190"/>
      <c r="G1764" s="191"/>
    </row>
    <row r="1765">
      <c r="A1765" s="190"/>
      <c r="G1765" s="169"/>
    </row>
    <row r="1766">
      <c r="A1766" s="190"/>
      <c r="G1766" s="191"/>
    </row>
    <row r="1767">
      <c r="A1767" s="190"/>
      <c r="G1767" s="191"/>
    </row>
    <row r="1768">
      <c r="A1768" s="190"/>
      <c r="G1768" s="191"/>
    </row>
    <row r="1769">
      <c r="A1769" s="190"/>
      <c r="G1769" s="191"/>
    </row>
    <row r="1770">
      <c r="A1770" s="190"/>
      <c r="G1770" s="191"/>
    </row>
    <row r="1771">
      <c r="A1771" s="190"/>
      <c r="G1771" s="191"/>
    </row>
    <row r="1772">
      <c r="A1772" s="190"/>
      <c r="G1772" s="191"/>
    </row>
    <row r="1773">
      <c r="A1773" s="190"/>
      <c r="G1773" s="191"/>
    </row>
    <row r="1774">
      <c r="A1774" s="190"/>
      <c r="G1774" s="191"/>
    </row>
    <row r="1775">
      <c r="A1775" s="190"/>
      <c r="G1775" s="191"/>
    </row>
    <row r="1776">
      <c r="A1776" s="190"/>
      <c r="G1776" s="169"/>
    </row>
    <row r="1777">
      <c r="A1777" s="190"/>
      <c r="G1777" s="191"/>
    </row>
    <row r="1778">
      <c r="A1778" s="190"/>
      <c r="G1778" s="191"/>
    </row>
    <row r="1779">
      <c r="A1779" s="190"/>
      <c r="G1779" s="191"/>
    </row>
    <row r="1780">
      <c r="A1780" s="190"/>
      <c r="G1780" s="191"/>
    </row>
    <row r="1781">
      <c r="A1781" s="190"/>
      <c r="G1781" s="191"/>
    </row>
    <row r="1782">
      <c r="A1782" s="190"/>
      <c r="G1782" s="191"/>
    </row>
    <row r="1783">
      <c r="A1783" s="190"/>
      <c r="G1783" s="191"/>
    </row>
    <row r="1784">
      <c r="A1784" s="190"/>
      <c r="G1784" s="191"/>
    </row>
    <row r="1785">
      <c r="A1785" s="190"/>
      <c r="G1785" s="191"/>
    </row>
    <row r="1786">
      <c r="A1786" s="190"/>
      <c r="G1786" s="191"/>
    </row>
    <row r="1787">
      <c r="A1787" s="190"/>
      <c r="G1787" s="169"/>
    </row>
    <row r="1788">
      <c r="A1788" s="190"/>
      <c r="G1788" s="191"/>
    </row>
    <row r="1789">
      <c r="A1789" s="190"/>
      <c r="G1789" s="191"/>
    </row>
    <row r="1790">
      <c r="A1790" s="190"/>
      <c r="G1790" s="191"/>
    </row>
    <row r="1791">
      <c r="A1791" s="190"/>
      <c r="G1791" s="191"/>
    </row>
    <row r="1792">
      <c r="A1792" s="190"/>
      <c r="G1792" s="191"/>
    </row>
    <row r="1793">
      <c r="A1793" s="190"/>
      <c r="G1793" s="191"/>
    </row>
    <row r="1794">
      <c r="A1794" s="190"/>
      <c r="G1794" s="191"/>
    </row>
    <row r="1795">
      <c r="A1795" s="190"/>
      <c r="G1795" s="191"/>
    </row>
    <row r="1796">
      <c r="A1796" s="190"/>
      <c r="G1796" s="191"/>
    </row>
    <row r="1797">
      <c r="A1797" s="190"/>
      <c r="G1797" s="191"/>
    </row>
    <row r="1798">
      <c r="A1798" s="190"/>
      <c r="G1798" s="169"/>
    </row>
    <row r="1799">
      <c r="A1799" s="190"/>
      <c r="G1799" s="191"/>
    </row>
    <row r="1800">
      <c r="A1800" s="190"/>
      <c r="G1800" s="191"/>
    </row>
    <row r="1801">
      <c r="A1801" s="190"/>
      <c r="G1801" s="191"/>
    </row>
    <row r="1802">
      <c r="A1802" s="190"/>
      <c r="G1802" s="191"/>
    </row>
    <row r="1803">
      <c r="A1803" s="190"/>
      <c r="G1803" s="191"/>
    </row>
    <row r="1804">
      <c r="A1804" s="190"/>
      <c r="G1804" s="191"/>
    </row>
    <row r="1805">
      <c r="A1805" s="190"/>
      <c r="G1805" s="191"/>
    </row>
    <row r="1806">
      <c r="A1806" s="190"/>
      <c r="G1806" s="191"/>
    </row>
    <row r="1807">
      <c r="A1807" s="190"/>
      <c r="G1807" s="191"/>
    </row>
    <row r="1808">
      <c r="A1808" s="190"/>
      <c r="G1808" s="191"/>
    </row>
    <row r="1809">
      <c r="A1809" s="190"/>
      <c r="G1809" s="169"/>
    </row>
    <row r="1810">
      <c r="A1810" s="190"/>
      <c r="G1810" s="191"/>
    </row>
    <row r="1811">
      <c r="A1811" s="190"/>
      <c r="G1811" s="191"/>
    </row>
    <row r="1812">
      <c r="A1812" s="190"/>
      <c r="G1812" s="191"/>
    </row>
    <row r="1813">
      <c r="A1813" s="190"/>
      <c r="G1813" s="191"/>
    </row>
    <row r="1814">
      <c r="A1814" s="190"/>
      <c r="G1814" s="191"/>
    </row>
    <row r="1815">
      <c r="A1815" s="190"/>
      <c r="G1815" s="191"/>
    </row>
    <row r="1816">
      <c r="A1816" s="190"/>
      <c r="G1816" s="191"/>
    </row>
    <row r="1817">
      <c r="A1817" s="190"/>
      <c r="G1817" s="191"/>
    </row>
    <row r="1818">
      <c r="A1818" s="190"/>
      <c r="G1818" s="191"/>
    </row>
    <row r="1819">
      <c r="A1819" s="190"/>
      <c r="G1819" s="191"/>
    </row>
    <row r="1820">
      <c r="A1820" s="190"/>
      <c r="G1820" s="169"/>
    </row>
    <row r="1821">
      <c r="A1821" s="190"/>
      <c r="G1821" s="191"/>
    </row>
    <row r="1822">
      <c r="A1822" s="190"/>
      <c r="G1822" s="191"/>
    </row>
    <row r="1823">
      <c r="A1823" s="190"/>
      <c r="G1823" s="191"/>
    </row>
    <row r="1824">
      <c r="A1824" s="190"/>
      <c r="G1824" s="191"/>
    </row>
    <row r="1825">
      <c r="A1825" s="190"/>
      <c r="G1825" s="191"/>
    </row>
    <row r="1826">
      <c r="A1826" s="190"/>
      <c r="G1826" s="191"/>
    </row>
    <row r="1827">
      <c r="A1827" s="190"/>
      <c r="G1827" s="191"/>
    </row>
    <row r="1828">
      <c r="A1828" s="190"/>
      <c r="G1828" s="191"/>
    </row>
    <row r="1829">
      <c r="A1829" s="190"/>
      <c r="G1829" s="191"/>
    </row>
    <row r="1830">
      <c r="A1830" s="190"/>
      <c r="G1830" s="191"/>
    </row>
    <row r="1831">
      <c r="A1831" s="190"/>
      <c r="G1831" s="169"/>
    </row>
    <row r="1832">
      <c r="A1832" s="190"/>
      <c r="G1832" s="191"/>
    </row>
    <row r="1833">
      <c r="A1833" s="190"/>
      <c r="G1833" s="191"/>
    </row>
    <row r="1834">
      <c r="A1834" s="190"/>
      <c r="G1834" s="191"/>
    </row>
    <row r="1835">
      <c r="A1835" s="190"/>
      <c r="G1835" s="191"/>
    </row>
    <row r="1836">
      <c r="A1836" s="190"/>
      <c r="G1836" s="191"/>
    </row>
    <row r="1837">
      <c r="A1837" s="190"/>
      <c r="G1837" s="191"/>
    </row>
    <row r="1838">
      <c r="A1838" s="190"/>
      <c r="G1838" s="191"/>
    </row>
    <row r="1839">
      <c r="A1839" s="190"/>
      <c r="G1839" s="191"/>
    </row>
    <row r="1840">
      <c r="A1840" s="190"/>
      <c r="G1840" s="191"/>
    </row>
    <row r="1841">
      <c r="A1841" s="190"/>
      <c r="G1841" s="191"/>
    </row>
    <row r="1842">
      <c r="A1842" s="190"/>
      <c r="G1842" s="169"/>
    </row>
    <row r="1843">
      <c r="A1843" s="190"/>
      <c r="G1843" s="191"/>
    </row>
    <row r="1844">
      <c r="A1844" s="190"/>
      <c r="G1844" s="191"/>
    </row>
    <row r="1845">
      <c r="A1845" s="190"/>
      <c r="G1845" s="191"/>
    </row>
    <row r="1846">
      <c r="A1846" s="190"/>
      <c r="G1846" s="191"/>
    </row>
    <row r="1847">
      <c r="A1847" s="190"/>
      <c r="G1847" s="191"/>
    </row>
    <row r="1848">
      <c r="A1848" s="190"/>
      <c r="G1848" s="191"/>
    </row>
    <row r="1849">
      <c r="A1849" s="190"/>
      <c r="G1849" s="191"/>
    </row>
    <row r="1850">
      <c r="A1850" s="190"/>
      <c r="G1850" s="191"/>
    </row>
    <row r="1851">
      <c r="A1851" s="190"/>
      <c r="G1851" s="191"/>
    </row>
    <row r="1852">
      <c r="A1852" s="190"/>
      <c r="G1852" s="191"/>
    </row>
    <row r="1853">
      <c r="A1853" s="190"/>
      <c r="G1853" s="169"/>
    </row>
    <row r="1854">
      <c r="A1854" s="190"/>
      <c r="G1854" s="191"/>
    </row>
    <row r="1855">
      <c r="A1855" s="190"/>
      <c r="G1855" s="191"/>
    </row>
    <row r="1856">
      <c r="A1856" s="190"/>
      <c r="G1856" s="191"/>
    </row>
    <row r="1857">
      <c r="A1857" s="190"/>
      <c r="G1857" s="191"/>
    </row>
    <row r="1858">
      <c r="A1858" s="190"/>
      <c r="G1858" s="191"/>
    </row>
    <row r="1859">
      <c r="A1859" s="190"/>
      <c r="G1859" s="191"/>
    </row>
    <row r="1860">
      <c r="A1860" s="190"/>
      <c r="G1860" s="191"/>
    </row>
    <row r="1861">
      <c r="A1861" s="190"/>
      <c r="G1861" s="191"/>
    </row>
    <row r="1862">
      <c r="A1862" s="190"/>
      <c r="G1862" s="191"/>
    </row>
    <row r="1863">
      <c r="A1863" s="190"/>
      <c r="G1863" s="191"/>
    </row>
    <row r="1864">
      <c r="A1864" s="190"/>
      <c r="G1864" s="169"/>
    </row>
    <row r="1865">
      <c r="A1865" s="190"/>
      <c r="G1865" s="191"/>
    </row>
    <row r="1866">
      <c r="A1866" s="190"/>
      <c r="G1866" s="191"/>
    </row>
    <row r="1867">
      <c r="A1867" s="190"/>
      <c r="G1867" s="191"/>
    </row>
    <row r="1868">
      <c r="A1868" s="190"/>
      <c r="G1868" s="191"/>
    </row>
    <row r="1869">
      <c r="A1869" s="190"/>
      <c r="G1869" s="191"/>
    </row>
    <row r="1870">
      <c r="A1870" s="190"/>
      <c r="G1870" s="191"/>
    </row>
    <row r="1871">
      <c r="A1871" s="190"/>
      <c r="G1871" s="191"/>
    </row>
    <row r="1872">
      <c r="A1872" s="190"/>
      <c r="G1872" s="191"/>
    </row>
    <row r="1873">
      <c r="A1873" s="190"/>
      <c r="G1873" s="191"/>
    </row>
    <row r="1874">
      <c r="A1874" s="190"/>
      <c r="G1874" s="191"/>
    </row>
    <row r="1875">
      <c r="A1875" s="190"/>
      <c r="G1875" s="169"/>
    </row>
    <row r="1876">
      <c r="A1876" s="190"/>
      <c r="G1876" s="191"/>
    </row>
    <row r="1877">
      <c r="A1877" s="190"/>
      <c r="G1877" s="191"/>
    </row>
    <row r="1878">
      <c r="A1878" s="190"/>
      <c r="G1878" s="191"/>
    </row>
    <row r="1879">
      <c r="A1879" s="190"/>
      <c r="G1879" s="191"/>
    </row>
    <row r="1880">
      <c r="A1880" s="190"/>
      <c r="G1880" s="191"/>
    </row>
    <row r="1881">
      <c r="A1881" s="190"/>
      <c r="G1881" s="191"/>
    </row>
    <row r="1882">
      <c r="A1882" s="190"/>
      <c r="G1882" s="191"/>
    </row>
    <row r="1883">
      <c r="A1883" s="190"/>
      <c r="G1883" s="191"/>
    </row>
    <row r="1884">
      <c r="A1884" s="190"/>
      <c r="G1884" s="191"/>
    </row>
    <row r="1885">
      <c r="A1885" s="190"/>
      <c r="G1885" s="191"/>
    </row>
    <row r="1886">
      <c r="A1886" s="190"/>
      <c r="G1886" s="169"/>
    </row>
    <row r="1887">
      <c r="A1887" s="190"/>
      <c r="G1887" s="191"/>
    </row>
    <row r="1888">
      <c r="A1888" s="190"/>
      <c r="G1888" s="191"/>
    </row>
    <row r="1889">
      <c r="A1889" s="190"/>
      <c r="G1889" s="191"/>
    </row>
    <row r="1890">
      <c r="A1890" s="190"/>
      <c r="G1890" s="191"/>
    </row>
    <row r="1891">
      <c r="A1891" s="190"/>
      <c r="G1891" s="191"/>
    </row>
    <row r="1892">
      <c r="A1892" s="190"/>
      <c r="G1892" s="191"/>
    </row>
    <row r="1893">
      <c r="A1893" s="190"/>
      <c r="G1893" s="191"/>
    </row>
    <row r="1894">
      <c r="A1894" s="190"/>
      <c r="G1894" s="191"/>
    </row>
    <row r="1895">
      <c r="A1895" s="190"/>
      <c r="G1895" s="191"/>
    </row>
    <row r="1896">
      <c r="A1896" s="190"/>
      <c r="G1896" s="191"/>
    </row>
    <row r="1897">
      <c r="A1897" s="190"/>
      <c r="G1897" s="169"/>
    </row>
    <row r="1898">
      <c r="A1898" s="190"/>
      <c r="G1898" s="191"/>
    </row>
    <row r="1899">
      <c r="A1899" s="190"/>
      <c r="G1899" s="191"/>
    </row>
    <row r="1900">
      <c r="A1900" s="190"/>
      <c r="G1900" s="191"/>
    </row>
    <row r="1901">
      <c r="A1901" s="190"/>
      <c r="G1901" s="191"/>
    </row>
    <row r="1902">
      <c r="A1902" s="190"/>
      <c r="G1902" s="191"/>
    </row>
    <row r="1903">
      <c r="A1903" s="190"/>
      <c r="G1903" s="191"/>
    </row>
    <row r="1904">
      <c r="A1904" s="190"/>
      <c r="G1904" s="191"/>
    </row>
    <row r="1905">
      <c r="A1905" s="190"/>
      <c r="G1905" s="191"/>
    </row>
    <row r="1906">
      <c r="A1906" s="190"/>
      <c r="G1906" s="191"/>
    </row>
    <row r="1907">
      <c r="A1907" s="190"/>
      <c r="G1907" s="191"/>
    </row>
    <row r="1908">
      <c r="A1908" s="190"/>
      <c r="G1908" s="169"/>
    </row>
    <row r="1909">
      <c r="A1909" s="190"/>
      <c r="G1909" s="191"/>
    </row>
    <row r="1910">
      <c r="A1910" s="190"/>
      <c r="G1910" s="191"/>
    </row>
    <row r="1911">
      <c r="A1911" s="190"/>
      <c r="G1911" s="191"/>
    </row>
    <row r="1912">
      <c r="A1912" s="190"/>
      <c r="G1912" s="191"/>
    </row>
    <row r="1913">
      <c r="A1913" s="190"/>
      <c r="G1913" s="191"/>
    </row>
    <row r="1914">
      <c r="A1914" s="190"/>
      <c r="G1914" s="191"/>
    </row>
    <row r="1915">
      <c r="A1915" s="190"/>
      <c r="G1915" s="191"/>
    </row>
    <row r="1916">
      <c r="A1916" s="190"/>
      <c r="G1916" s="191"/>
    </row>
    <row r="1917">
      <c r="A1917" s="190"/>
      <c r="G1917" s="191"/>
    </row>
    <row r="1918">
      <c r="A1918" s="190"/>
      <c r="G1918" s="191"/>
    </row>
    <row r="1919">
      <c r="A1919" s="190"/>
      <c r="G1919" s="169"/>
    </row>
    <row r="1920">
      <c r="A1920" s="190"/>
      <c r="G1920" s="191"/>
    </row>
    <row r="1921">
      <c r="A1921" s="190"/>
      <c r="G1921" s="191"/>
    </row>
    <row r="1922">
      <c r="A1922" s="190"/>
      <c r="G1922" s="191"/>
    </row>
    <row r="1923">
      <c r="A1923" s="190"/>
      <c r="G1923" s="191"/>
    </row>
    <row r="1924">
      <c r="A1924" s="190"/>
      <c r="G1924" s="191"/>
    </row>
    <row r="1925">
      <c r="A1925" s="190"/>
      <c r="G1925" s="191"/>
    </row>
    <row r="1926">
      <c r="A1926" s="190"/>
      <c r="G1926" s="191"/>
    </row>
    <row r="1927">
      <c r="A1927" s="190"/>
      <c r="G1927" s="191"/>
    </row>
    <row r="1928">
      <c r="A1928" s="190"/>
      <c r="G1928" s="191"/>
    </row>
    <row r="1929">
      <c r="A1929" s="190"/>
      <c r="G1929" s="191"/>
    </row>
    <row r="1930">
      <c r="A1930" s="190"/>
      <c r="G1930" s="169"/>
    </row>
    <row r="1931">
      <c r="A1931" s="190"/>
      <c r="G1931" s="191"/>
    </row>
    <row r="1932">
      <c r="A1932" s="190"/>
      <c r="G1932" s="191"/>
    </row>
    <row r="1933">
      <c r="A1933" s="190"/>
      <c r="G1933" s="191"/>
    </row>
    <row r="1934">
      <c r="A1934" s="190"/>
      <c r="G1934" s="191"/>
    </row>
    <row r="1935">
      <c r="A1935" s="190"/>
      <c r="G1935" s="191"/>
    </row>
    <row r="1936">
      <c r="A1936" s="190"/>
      <c r="G1936" s="191"/>
    </row>
    <row r="1937">
      <c r="A1937" s="190"/>
      <c r="G1937" s="191"/>
    </row>
    <row r="1938">
      <c r="A1938" s="190"/>
      <c r="G1938" s="191"/>
    </row>
    <row r="1939">
      <c r="A1939" s="190"/>
      <c r="G1939" s="191"/>
    </row>
    <row r="1940">
      <c r="A1940" s="190"/>
      <c r="G1940" s="191"/>
    </row>
    <row r="1941">
      <c r="A1941" s="190"/>
      <c r="G1941" s="169"/>
    </row>
    <row r="1942">
      <c r="A1942" s="190"/>
      <c r="G1942" s="191"/>
    </row>
    <row r="1943">
      <c r="A1943" s="190"/>
      <c r="G1943" s="191"/>
    </row>
    <row r="1944">
      <c r="A1944" s="190"/>
      <c r="G1944" s="191"/>
    </row>
    <row r="1945">
      <c r="A1945" s="190"/>
      <c r="G1945" s="191"/>
    </row>
    <row r="1946">
      <c r="A1946" s="190"/>
      <c r="G1946" s="191"/>
    </row>
    <row r="1947">
      <c r="A1947" s="190"/>
      <c r="G1947" s="191"/>
    </row>
    <row r="1948">
      <c r="A1948" s="190"/>
      <c r="G1948" s="191"/>
    </row>
    <row r="1949">
      <c r="A1949" s="190"/>
      <c r="G1949" s="191"/>
    </row>
    <row r="1950">
      <c r="A1950" s="190"/>
      <c r="G1950" s="191"/>
    </row>
    <row r="1951">
      <c r="A1951" s="190"/>
      <c r="G1951" s="191"/>
    </row>
    <row r="1952">
      <c r="A1952" s="190"/>
      <c r="G1952" s="169"/>
    </row>
    <row r="1953">
      <c r="A1953" s="190"/>
      <c r="G1953" s="191"/>
    </row>
    <row r="1954">
      <c r="A1954" s="190"/>
      <c r="G1954" s="191"/>
    </row>
    <row r="1955">
      <c r="A1955" s="190"/>
      <c r="G1955" s="191"/>
    </row>
    <row r="1956">
      <c r="A1956" s="190"/>
      <c r="G1956" s="191"/>
    </row>
    <row r="1957">
      <c r="A1957" s="190"/>
      <c r="G1957" s="191"/>
    </row>
    <row r="1958">
      <c r="A1958" s="190"/>
      <c r="G1958" s="191"/>
    </row>
    <row r="1959">
      <c r="A1959" s="190"/>
      <c r="G1959" s="191"/>
    </row>
    <row r="1960">
      <c r="A1960" s="190"/>
      <c r="G1960" s="191"/>
    </row>
    <row r="1961">
      <c r="A1961" s="190"/>
      <c r="G1961" s="191"/>
    </row>
    <row r="1962">
      <c r="A1962" s="190"/>
      <c r="G1962" s="191"/>
    </row>
    <row r="1963">
      <c r="A1963" s="190"/>
      <c r="G1963" s="169"/>
    </row>
    <row r="1964">
      <c r="A1964" s="190"/>
      <c r="G1964" s="191"/>
    </row>
    <row r="1965">
      <c r="A1965" s="190"/>
      <c r="G1965" s="191"/>
    </row>
    <row r="1966">
      <c r="A1966" s="190"/>
      <c r="G1966" s="191"/>
    </row>
    <row r="1967">
      <c r="A1967" s="190"/>
      <c r="G1967" s="191"/>
    </row>
    <row r="1968">
      <c r="A1968" s="190"/>
      <c r="G1968" s="191"/>
    </row>
    <row r="1969">
      <c r="A1969" s="190"/>
      <c r="G1969" s="191"/>
    </row>
    <row r="1970">
      <c r="A1970" s="190"/>
      <c r="G1970" s="191"/>
    </row>
    <row r="1971">
      <c r="A1971" s="190"/>
      <c r="G1971" s="191"/>
    </row>
    <row r="1972">
      <c r="A1972" s="190"/>
      <c r="G1972" s="191"/>
    </row>
    <row r="1973">
      <c r="A1973" s="190"/>
      <c r="G1973" s="191"/>
    </row>
    <row r="1974">
      <c r="A1974" s="190"/>
      <c r="G1974" s="169"/>
    </row>
    <row r="1975">
      <c r="A1975" s="190"/>
      <c r="G1975" s="191"/>
    </row>
    <row r="1976">
      <c r="A1976" s="190"/>
      <c r="G1976" s="191"/>
    </row>
    <row r="1977">
      <c r="A1977" s="190"/>
      <c r="G1977" s="191"/>
    </row>
    <row r="1978">
      <c r="A1978" s="190"/>
      <c r="G1978" s="191"/>
    </row>
    <row r="1979">
      <c r="A1979" s="190"/>
      <c r="G1979" s="191"/>
    </row>
    <row r="1980">
      <c r="A1980" s="190"/>
      <c r="G1980" s="191"/>
    </row>
    <row r="1981">
      <c r="A1981" s="190"/>
      <c r="G1981" s="191"/>
    </row>
    <row r="1982">
      <c r="A1982" s="190"/>
      <c r="G1982" s="191"/>
    </row>
    <row r="1983">
      <c r="A1983" s="190"/>
      <c r="G1983" s="191"/>
    </row>
    <row r="1984">
      <c r="A1984" s="190"/>
      <c r="G1984" s="191"/>
    </row>
    <row r="1985">
      <c r="A1985" s="190"/>
      <c r="G1985" s="169"/>
    </row>
    <row r="1986">
      <c r="A1986" s="190"/>
      <c r="G1986" s="191"/>
    </row>
    <row r="1987">
      <c r="A1987" s="190"/>
      <c r="G1987" s="191"/>
    </row>
    <row r="1988">
      <c r="A1988" s="190"/>
      <c r="G1988" s="191"/>
    </row>
    <row r="1989">
      <c r="A1989" s="190"/>
      <c r="G1989" s="191"/>
    </row>
    <row r="1990">
      <c r="A1990" s="190"/>
      <c r="G1990" s="191"/>
    </row>
    <row r="1991">
      <c r="A1991" s="190"/>
      <c r="G1991" s="191"/>
    </row>
    <row r="1992">
      <c r="A1992" s="190"/>
      <c r="G1992" s="191"/>
    </row>
    <row r="1993">
      <c r="A1993" s="190"/>
      <c r="G1993" s="191"/>
    </row>
  </sheetData>
  <hyperlinks>
    <hyperlink r:id="rId1" ref="E7"/>
  </hyperlink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C4000C-00B0-4A95-A09C-00C100EC00B4}">
            <xm:f>F2="ANULADA"</xm:f>
            <x14:dxf>
              <font>
                <b/>
                <color indexed="2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A2:A51 B2:B56 C2:E51</xm:sqref>
        </x14:conditionalFormatting>
        <x14:conditionalFormatting xmlns:xm="http://schemas.microsoft.com/office/excel/2006/main">
          <x14:cfRule type="timePeriod" priority="2" timePeriod="today" id="{004400CA-0046-4163-B35B-005E00DC0077}"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C2:D51</xm:sqref>
        </x14:conditionalFormatting>
        <x14:conditionalFormatting xmlns:xm="http://schemas.microsoft.com/office/excel/2006/main">
          <x14:cfRule type="expression" priority="3" id="{009B00C4-0098-412B-9F7E-006D00AF0078}">
            <xm:f>$F2="Cancelada"</xm:f>
            <x14:dxf>
              <font>
                <b/>
                <color indexed="2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A2:A51 B2:B56 C2:E51 F2:F58 G2:N51 O2:O56 P2:R51</xm:sqref>
        </x14:conditionalFormatting>
        <x14:conditionalFormatting xmlns:xm="http://schemas.microsoft.com/office/excel/2006/main">
          <x14:cfRule type="containsText" priority="4" operator="containsText" text="Airbnb" id="{005D00DF-00A9-49A9-9BA5-00AF000D0058}">
            <xm:f>NOT(ISERROR(SEARCH(("Airbnb"),(F2))))</xm:f>
            <x14:dxf>
              <font>
                <color theme="0"/>
              </font>
              <fill>
                <patternFill patternType="solid">
                  <fgColor rgb="FF4A86E8"/>
                  <bgColor rgb="FF4A86E8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F2:F58</xm:sqref>
        </x14:conditionalFormatting>
        <x14:conditionalFormatting xmlns:xm="http://schemas.microsoft.com/office/excel/2006/main">
          <x14:cfRule type="containsText" priority="5" operator="containsText" text="Booking" id="{00C700F0-00D2-4D50-B092-00C500A00096}">
            <xm:f>NOT(ISERROR(SEARCH(("Booking"),(F2))))</xm:f>
            <x14:dxf>
              <font>
                <color theme="0"/>
              </font>
              <fill>
                <patternFill patternType="solid">
                  <fgColor rgb="FF6AA84F"/>
                  <bgColor rgb="FF6AA84F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F2:F58</xm:sqref>
        </x14:conditionalFormatting>
        <x14:conditionalFormatting xmlns:xm="http://schemas.microsoft.com/office/excel/2006/main">
          <x14:cfRule type="containsText" priority="6" operator="containsText" text="Particular" id="{000C0056-004E-4B94-AF5E-0083004E00AE}">
            <xm:f>NOT(ISERROR(SEARCH(("Particular"),(F2))))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F2:F58</xm:sqref>
        </x14:conditionalFormatting>
        <x14:conditionalFormatting xmlns:xm="http://schemas.microsoft.com/office/excel/2006/main">
          <x14:cfRule type="containsText" priority="7" operator="containsText" text="En Curso" id="{00B400C4-001B-455B-9E57-005700C300FD}">
            <xm:f>NOT(ISERROR(SEARCH(("En Curso"),(N1))))</xm:f>
            <x14:dxf>
              <font>
                <color indexed="2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8" operator="containsText" text="Reserva Finalizada" id="{00B3002E-0004-471D-ABED-002500730028}">
            <xm:f>NOT(ISERROR(SEARCH(("Reserva Finalizada"),(N1))))</xm:f>
            <x14:dxf>
              <font>
                <color indexed="4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9" operator="containsText" text="Por Ingresar" id="{007400BB-00CE-41C6-91C4-00DE00F400A4}">
            <xm:f>NOT(ISERROR(SEARCH(("Por Ingresar"),(N1))))</xm:f>
            <x14:dxf>
              <font>
                <color rgb="FF38761D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N1:N51</xm:sqref>
        </x14:conditionalFormatting>
        <x14:conditionalFormatting xmlns:xm="http://schemas.microsoft.com/office/excel/2006/main">
          <x14:cfRule type="containsText" priority="10" operator="containsText" text="Reserva Cancelada" id="{008A00BE-00DD-4B8D-BBDB-0086003F001D}">
            <xm:f>NOT(ISERROR(SEARCH(("Reserva Cancelada"),(N2))))</xm:f>
            <x14:dxf>
              <font>
                <b/>
                <color indexed="2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N2:N51</xm:sqref>
        </x14:conditionalFormatting>
        <x14:conditionalFormatting xmlns:xm="http://schemas.microsoft.com/office/excel/2006/main">
          <x14:cfRule type="containsText" priority="11" operator="containsText" text="Bloqueado" id="{005800B0-0077-4E30-A882-00B3001500A0}">
            <xm:f>NOT(ISERROR(SEARCH(("Bloqueado"),(O2))))</xm:f>
            <x14:dxf>
              <font>
                <color rgb="FF38761D"/>
              </font>
              <fill>
                <patternFill patternType="none"/>
              </fill>
              <border>
                <left/>
                <right/>
                <top/>
                <bottom/>
                <diagonal/>
              </border>
            </x14:dxf>
          </x14:cfRule>
          <xm:sqref>O2:O56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7D00BA-0057-44D9-9418-002900D500EA}" type="custom" allowBlank="1" errorStyle="stop" imeMode="noControl" operator="between" showDropDown="1" showErrorMessage="0" showInputMessage="0">
          <x14:formula1>
            <xm:f>OR(NOT(ISERROR(DATEVALUE(A2))), AND(ISNUMBER(A2), LEFT(CELL("format", A2))="D"))</xm:f>
          </x14:formula1>
          <xm:sqref>A2:A58 D2:D58</xm:sqref>
        </x14:dataValidation>
        <x14:dataValidation xr:uid="{00840086-002C-4B67-87FF-00710099004B}" type="custom" allowBlank="1" errorStyle="stop" imeMode="noControl" operator="between" showDropDown="1" showErrorMessage="0" showInputMessage="0">
          <x14:formula1>
            <xm:f>AND(ISNUMBER(I2),(NOT(OR(NOT(ISERROR(DATEVALUE(I2))), AND(ISNUMBER(I2), LEFT(CELL("format", I2))="D")))))</xm:f>
          </x14:formula1>
          <xm:sqref>I2:M58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1.220000000000001" defaultRowHeight="15" customHeight="1"/>
  <cols>
    <col customWidth="1" min="1" max="1" width="10.779999999999999"/>
    <col customWidth="1" min="2" max="2" width="57.439999999999998"/>
    <col customWidth="1" min="3" max="3" width="58.890000000000001"/>
    <col customWidth="1" min="4" max="4" width="49.109999999999999"/>
    <col customWidth="1" min="5" max="6" width="21.440000000000001"/>
    <col customWidth="1" min="7" max="7" width="21.780000000000001"/>
    <col customWidth="1" min="8" max="24" width="10.779999999999999"/>
  </cols>
  <sheetData>
    <row r="1" ht="41.25" customHeight="1">
      <c r="A1" s="1"/>
      <c r="B1" s="2" t="s">
        <v>0</v>
      </c>
      <c r="C1" s="192" t="s">
        <v>1</v>
      </c>
      <c r="D1" s="4" t="s">
        <v>2</v>
      </c>
      <c r="E1" s="5"/>
      <c r="F1" s="5"/>
      <c r="G1" s="5"/>
    </row>
    <row r="2" ht="15.75" customHeight="1">
      <c r="A2" s="6">
        <v>45658</v>
      </c>
      <c r="B2" s="27" t="s">
        <v>325</v>
      </c>
      <c r="C2" s="27" t="s">
        <v>326</v>
      </c>
      <c r="D2" s="9"/>
      <c r="E2" s="10"/>
      <c r="F2" s="10"/>
      <c r="G2" s="10"/>
    </row>
    <row r="3" ht="15.75" customHeight="1">
      <c r="A3" s="11"/>
      <c r="B3" s="23"/>
      <c r="C3" s="23"/>
      <c r="D3" s="13"/>
    </row>
    <row r="4" ht="15.75" customHeight="1">
      <c r="A4" s="11"/>
      <c r="B4" s="23"/>
      <c r="C4" s="23"/>
      <c r="D4" s="13"/>
    </row>
    <row r="5" ht="15.75" customHeight="1">
      <c r="A5" s="14"/>
      <c r="B5" s="24"/>
      <c r="C5" s="24"/>
      <c r="D5" s="16"/>
    </row>
    <row r="6" ht="15.75" customHeight="1">
      <c r="A6" s="6">
        <v>45659</v>
      </c>
      <c r="B6" s="27" t="s">
        <v>325</v>
      </c>
      <c r="C6" s="27" t="s">
        <v>327</v>
      </c>
      <c r="D6" s="18"/>
      <c r="E6" s="10"/>
      <c r="F6" s="10"/>
      <c r="G6" s="10"/>
    </row>
    <row r="7" ht="15.75" customHeight="1">
      <c r="A7" s="11"/>
      <c r="B7" s="23"/>
      <c r="C7" s="23"/>
      <c r="D7" s="13"/>
    </row>
    <row r="8" ht="15.75" customHeight="1">
      <c r="A8" s="11"/>
      <c r="B8" s="23"/>
      <c r="C8" s="23"/>
      <c r="D8" s="13"/>
    </row>
    <row r="9" ht="15.75" customHeight="1">
      <c r="A9" s="14"/>
      <c r="B9" s="24"/>
      <c r="C9" s="24"/>
      <c r="D9" s="16"/>
    </row>
    <row r="10" ht="15.75" customHeight="1">
      <c r="A10" s="6">
        <v>45660</v>
      </c>
      <c r="B10" s="27" t="s">
        <v>325</v>
      </c>
      <c r="C10" s="22"/>
      <c r="D10" s="18"/>
      <c r="E10" s="10"/>
      <c r="F10" s="10"/>
      <c r="G10" s="10"/>
    </row>
    <row r="11" ht="15.75" customHeight="1">
      <c r="A11" s="11"/>
      <c r="B11" s="23"/>
      <c r="C11" s="23"/>
      <c r="D11" s="13"/>
    </row>
    <row r="12" ht="15.75" customHeight="1">
      <c r="A12" s="11"/>
      <c r="B12" s="23"/>
      <c r="C12" s="23"/>
      <c r="D12" s="13"/>
    </row>
    <row r="13" ht="15.75" customHeight="1">
      <c r="A13" s="14"/>
      <c r="B13" s="24"/>
      <c r="C13" s="24"/>
      <c r="D13" s="16"/>
    </row>
    <row r="14" ht="15.75" customHeight="1">
      <c r="A14" s="6">
        <v>45661</v>
      </c>
      <c r="B14" s="20"/>
      <c r="C14" s="17" t="s">
        <v>328</v>
      </c>
      <c r="D14" s="18"/>
      <c r="E14" s="10"/>
      <c r="F14" s="10"/>
      <c r="G14" s="10"/>
    </row>
    <row r="15" ht="15.75" customHeight="1">
      <c r="A15" s="11"/>
      <c r="B15" s="12"/>
      <c r="C15" s="12"/>
      <c r="D15" s="13"/>
    </row>
    <row r="16" ht="15.75" customHeight="1">
      <c r="A16" s="11"/>
      <c r="B16" s="12"/>
      <c r="C16" s="12"/>
      <c r="D16" s="13"/>
    </row>
    <row r="17" ht="15.75" customHeight="1">
      <c r="A17" s="14"/>
      <c r="B17" s="15"/>
      <c r="C17" s="15"/>
      <c r="D17" s="16"/>
    </row>
    <row r="18" ht="15.75" customHeight="1">
      <c r="A18" s="6">
        <v>45662</v>
      </c>
      <c r="B18" s="17" t="s">
        <v>329</v>
      </c>
      <c r="C18" s="17" t="s">
        <v>328</v>
      </c>
      <c r="D18" s="18"/>
      <c r="E18" s="10"/>
      <c r="F18" s="10"/>
      <c r="G18" s="10"/>
    </row>
    <row r="19" ht="15.75" customHeight="1">
      <c r="A19" s="11"/>
      <c r="B19" s="12"/>
      <c r="C19" s="12"/>
      <c r="D19" s="13"/>
    </row>
    <row r="20" ht="15.75" customHeight="1">
      <c r="A20" s="11"/>
      <c r="B20" s="12"/>
      <c r="C20" s="12"/>
      <c r="D20" s="13"/>
    </row>
    <row r="21" ht="15.75" customHeight="1">
      <c r="A21" s="14"/>
      <c r="B21" s="15"/>
      <c r="C21" s="15"/>
      <c r="D21" s="16"/>
    </row>
    <row r="22" ht="15.75" customHeight="1">
      <c r="A22" s="6">
        <v>45663</v>
      </c>
      <c r="B22" s="17" t="s">
        <v>330</v>
      </c>
      <c r="C22" s="17" t="s">
        <v>331</v>
      </c>
      <c r="D22" s="18"/>
      <c r="E22" s="10"/>
      <c r="F22" s="10"/>
      <c r="G22" s="10"/>
    </row>
    <row r="23" ht="15.75" customHeight="1">
      <c r="A23" s="11"/>
      <c r="B23" s="12"/>
      <c r="C23" s="12"/>
      <c r="D23" s="13"/>
    </row>
    <row r="24" ht="15.75" customHeight="1">
      <c r="A24" s="11"/>
      <c r="B24" s="12"/>
      <c r="C24" s="12"/>
      <c r="D24" s="13"/>
    </row>
    <row r="25" ht="15.75" customHeight="1">
      <c r="A25" s="14"/>
      <c r="B25" s="15"/>
      <c r="C25" s="15"/>
      <c r="D25" s="16"/>
    </row>
    <row r="26" ht="15.75" customHeight="1">
      <c r="A26" s="6">
        <v>45664</v>
      </c>
      <c r="B26" s="20"/>
      <c r="C26" s="22"/>
      <c r="D26" s="18"/>
      <c r="E26" s="10"/>
      <c r="F26" s="10"/>
      <c r="G26" s="10"/>
    </row>
    <row r="27" ht="15.75" customHeight="1">
      <c r="A27" s="11"/>
      <c r="B27" s="12"/>
      <c r="C27" s="23"/>
      <c r="D27" s="13"/>
    </row>
    <row r="28" ht="15.75" customHeight="1">
      <c r="A28" s="11"/>
      <c r="B28" s="12"/>
      <c r="C28" s="23"/>
      <c r="D28" s="13"/>
    </row>
    <row r="29" ht="15.75" customHeight="1">
      <c r="A29" s="14"/>
      <c r="B29" s="15"/>
      <c r="C29" s="24"/>
      <c r="D29" s="16"/>
    </row>
    <row r="30" ht="15.75" customHeight="1">
      <c r="A30" s="6">
        <v>45665</v>
      </c>
      <c r="B30" s="20"/>
      <c r="C30" s="22"/>
      <c r="D30" s="18"/>
      <c r="E30" s="10"/>
      <c r="F30" s="10"/>
      <c r="G30" s="10"/>
    </row>
    <row r="31" ht="15.75" customHeight="1">
      <c r="A31" s="11"/>
      <c r="B31" s="12"/>
      <c r="C31" s="23"/>
      <c r="D31" s="13"/>
    </row>
    <row r="32" ht="15.75" customHeight="1">
      <c r="A32" s="11"/>
      <c r="B32" s="12"/>
      <c r="C32" s="23"/>
      <c r="D32" s="13"/>
    </row>
    <row r="33" ht="15.75" customHeight="1">
      <c r="A33" s="14"/>
      <c r="B33" s="15"/>
      <c r="C33" s="24"/>
      <c r="D33" s="16"/>
    </row>
    <row r="34" ht="15.75" customHeight="1">
      <c r="A34" s="30">
        <v>45666</v>
      </c>
      <c r="B34" s="27" t="s">
        <v>332</v>
      </c>
      <c r="C34" s="21" t="s">
        <v>333</v>
      </c>
      <c r="D34" s="18"/>
      <c r="E34" s="10"/>
      <c r="F34" s="10"/>
      <c r="G34" s="10"/>
    </row>
    <row r="35" ht="15.75" customHeight="1">
      <c r="A35" s="31"/>
      <c r="B35" s="23"/>
      <c r="C35" s="12"/>
      <c r="D35" s="13"/>
    </row>
    <row r="36" ht="15.75" customHeight="1">
      <c r="A36" s="31"/>
      <c r="B36" s="23"/>
      <c r="C36" s="12"/>
      <c r="D36" s="13"/>
    </row>
    <row r="37" ht="15.75" customHeight="1">
      <c r="A37" s="32"/>
      <c r="B37" s="24"/>
      <c r="C37" s="15"/>
      <c r="D37" s="16"/>
    </row>
    <row r="38" ht="15.75" customHeight="1">
      <c r="A38" s="30">
        <v>45667</v>
      </c>
      <c r="B38" s="27" t="s">
        <v>332</v>
      </c>
      <c r="C38" s="21" t="s">
        <v>333</v>
      </c>
      <c r="D38" s="18"/>
      <c r="E38" s="10"/>
      <c r="F38" s="10"/>
      <c r="G38" s="10"/>
    </row>
    <row r="39" ht="15.75" customHeight="1">
      <c r="A39" s="31"/>
      <c r="B39" s="23"/>
      <c r="C39" s="12"/>
      <c r="D39" s="13"/>
    </row>
    <row r="40" ht="15.75" customHeight="1">
      <c r="A40" s="31"/>
      <c r="B40" s="23"/>
      <c r="C40" s="12"/>
      <c r="D40" s="13"/>
    </row>
    <row r="41" ht="15.75" customHeight="1">
      <c r="A41" s="32"/>
      <c r="B41" s="24"/>
      <c r="C41" s="15"/>
      <c r="D41" s="16"/>
    </row>
    <row r="42" ht="15.75" customHeight="1">
      <c r="A42" s="30">
        <v>45668</v>
      </c>
      <c r="B42" s="27" t="s">
        <v>332</v>
      </c>
      <c r="C42" s="21" t="s">
        <v>333</v>
      </c>
      <c r="D42" s="18"/>
      <c r="E42" s="10"/>
      <c r="F42" s="10" t="s">
        <v>334</v>
      </c>
      <c r="G42" s="10"/>
    </row>
    <row r="43" ht="15.75" customHeight="1">
      <c r="A43" s="31"/>
      <c r="B43" s="23"/>
      <c r="C43" s="12"/>
      <c r="D43" s="13"/>
    </row>
    <row r="44" ht="15.75" customHeight="1">
      <c r="A44" s="31"/>
      <c r="B44" s="23"/>
      <c r="C44" s="12"/>
      <c r="D44" s="13"/>
    </row>
    <row r="45" ht="15.75" customHeight="1">
      <c r="A45" s="32"/>
      <c r="B45" s="24"/>
      <c r="C45" s="15"/>
      <c r="D45" s="16"/>
    </row>
    <row r="46" ht="15.75" customHeight="1">
      <c r="A46" s="6">
        <v>45669</v>
      </c>
      <c r="B46" s="20"/>
      <c r="C46" s="21" t="s">
        <v>333</v>
      </c>
      <c r="D46" s="18"/>
      <c r="E46" s="10"/>
      <c r="F46" s="10"/>
      <c r="G46" s="10"/>
    </row>
    <row r="47" ht="15.75" customHeight="1">
      <c r="A47" s="11"/>
      <c r="B47" s="12"/>
      <c r="C47" s="12"/>
      <c r="D47" s="13"/>
    </row>
    <row r="48" ht="15.75" customHeight="1">
      <c r="A48" s="11"/>
      <c r="B48" s="12"/>
      <c r="C48" s="12"/>
      <c r="D48" s="13"/>
    </row>
    <row r="49" ht="15.75" customHeight="1">
      <c r="A49" s="14"/>
      <c r="B49" s="15"/>
      <c r="C49" s="15"/>
      <c r="D49" s="16"/>
    </row>
    <row r="50" ht="15.75" customHeight="1">
      <c r="A50" s="6">
        <v>45670</v>
      </c>
      <c r="B50" s="21" t="s">
        <v>335</v>
      </c>
      <c r="C50" s="21" t="s">
        <v>336</v>
      </c>
      <c r="D50" s="18"/>
      <c r="E50" s="10"/>
      <c r="F50" s="10"/>
      <c r="G50" s="10"/>
    </row>
    <row r="51" ht="15.75" customHeight="1">
      <c r="A51" s="11"/>
      <c r="B51" s="12"/>
      <c r="C51" s="12"/>
      <c r="D51" s="13"/>
    </row>
    <row r="52" ht="15.75" customHeight="1">
      <c r="A52" s="11"/>
      <c r="B52" s="12"/>
      <c r="C52" s="12"/>
      <c r="D52" s="13"/>
    </row>
    <row r="53" ht="15.75" customHeight="1">
      <c r="A53" s="14"/>
      <c r="B53" s="15"/>
      <c r="C53" s="15"/>
      <c r="D53" s="16"/>
    </row>
    <row r="54" ht="15.75" customHeight="1">
      <c r="A54" s="6">
        <v>45671</v>
      </c>
      <c r="B54" s="21" t="s">
        <v>335</v>
      </c>
      <c r="C54" s="17" t="s">
        <v>337</v>
      </c>
      <c r="D54" s="18"/>
      <c r="E54" s="10"/>
      <c r="F54" s="10"/>
      <c r="G54" s="10"/>
    </row>
    <row r="55" ht="15.75" customHeight="1">
      <c r="A55" s="11"/>
      <c r="B55" s="12"/>
      <c r="C55" s="12"/>
      <c r="D55" s="13"/>
    </row>
    <row r="56" ht="15.75" customHeight="1">
      <c r="A56" s="11"/>
      <c r="B56" s="12"/>
      <c r="C56" s="12"/>
      <c r="D56" s="13"/>
    </row>
    <row r="57" ht="15.75" customHeight="1">
      <c r="A57" s="14"/>
      <c r="B57" s="15"/>
      <c r="C57" s="15"/>
      <c r="D57" s="16"/>
    </row>
    <row r="58" ht="15.75" customHeight="1">
      <c r="A58" s="6">
        <v>45672</v>
      </c>
      <c r="B58" s="21" t="s">
        <v>335</v>
      </c>
      <c r="C58" s="17" t="s">
        <v>337</v>
      </c>
      <c r="D58" s="18"/>
      <c r="E58" s="10"/>
      <c r="F58" s="10"/>
      <c r="G58" s="10"/>
    </row>
    <row r="59" ht="15.75" customHeight="1">
      <c r="A59" s="11"/>
      <c r="B59" s="12"/>
      <c r="C59" s="12"/>
      <c r="D59" s="13"/>
    </row>
    <row r="60" ht="15.75" customHeight="1">
      <c r="A60" s="11"/>
      <c r="B60" s="12"/>
      <c r="C60" s="12"/>
      <c r="D60" s="13"/>
    </row>
    <row r="61" ht="15.75" customHeight="1">
      <c r="A61" s="14"/>
      <c r="B61" s="15"/>
      <c r="C61" s="15"/>
      <c r="D61" s="16"/>
    </row>
    <row r="62" ht="15.75" customHeight="1">
      <c r="A62" s="6">
        <v>45673</v>
      </c>
      <c r="B62" s="21" t="s">
        <v>335</v>
      </c>
      <c r="C62" s="17" t="s">
        <v>338</v>
      </c>
      <c r="D62" s="18"/>
      <c r="E62" s="10"/>
      <c r="F62" s="10"/>
      <c r="G62" s="10"/>
    </row>
    <row r="63" ht="15.75" customHeight="1">
      <c r="A63" s="11"/>
      <c r="B63" s="12"/>
      <c r="C63" s="12"/>
      <c r="D63" s="13"/>
    </row>
    <row r="64" ht="15.75" customHeight="1">
      <c r="A64" s="11"/>
      <c r="B64" s="12"/>
      <c r="C64" s="12"/>
      <c r="D64" s="13"/>
    </row>
    <row r="65" ht="15.75" customHeight="1">
      <c r="A65" s="14"/>
      <c r="B65" s="15"/>
      <c r="C65" s="15"/>
      <c r="D65" s="16"/>
    </row>
    <row r="66" ht="15.75" customHeight="1">
      <c r="A66" s="6">
        <v>45674</v>
      </c>
      <c r="B66" s="21" t="s">
        <v>335</v>
      </c>
      <c r="C66" s="193" t="s">
        <v>339</v>
      </c>
      <c r="D66" s="18"/>
      <c r="E66" s="10"/>
      <c r="F66" s="10"/>
      <c r="G66" s="10"/>
    </row>
    <row r="67" ht="15.75" customHeight="1">
      <c r="A67" s="11"/>
      <c r="B67" s="12"/>
      <c r="C67" s="12"/>
      <c r="D67" s="13"/>
    </row>
    <row r="68" ht="15.75" customHeight="1">
      <c r="A68" s="11"/>
      <c r="B68" s="12"/>
      <c r="C68" s="12"/>
      <c r="D68" s="13"/>
    </row>
    <row r="69" ht="15.75" customHeight="1">
      <c r="A69" s="14"/>
      <c r="B69" s="15"/>
      <c r="C69" s="15"/>
      <c r="D69" s="16"/>
    </row>
    <row r="70" ht="15.75" customHeight="1">
      <c r="A70" s="6">
        <v>45675</v>
      </c>
      <c r="B70" s="21" t="s">
        <v>335</v>
      </c>
      <c r="C70" s="193" t="s">
        <v>339</v>
      </c>
      <c r="D70" s="18"/>
      <c r="E70" s="10"/>
      <c r="F70" s="10"/>
      <c r="G70" s="10"/>
    </row>
    <row r="71" ht="15.75" customHeight="1">
      <c r="A71" s="11"/>
      <c r="B71" s="12"/>
      <c r="C71" s="12"/>
      <c r="D71" s="13"/>
    </row>
    <row r="72" ht="15.75" customHeight="1">
      <c r="A72" s="11"/>
      <c r="B72" s="12"/>
      <c r="C72" s="12"/>
      <c r="D72" s="13"/>
    </row>
    <row r="73" ht="15.75" customHeight="1">
      <c r="A73" s="14"/>
      <c r="B73" s="15"/>
      <c r="C73" s="15"/>
      <c r="D73" s="16"/>
    </row>
    <row r="74" ht="15.75" customHeight="1">
      <c r="A74" s="6">
        <v>45676</v>
      </c>
      <c r="B74" s="21" t="s">
        <v>340</v>
      </c>
      <c r="C74" s="193" t="s">
        <v>341</v>
      </c>
      <c r="D74" s="18"/>
      <c r="E74" s="10"/>
      <c r="F74" s="10"/>
      <c r="G74" s="10"/>
    </row>
    <row r="75" ht="15.75" customHeight="1">
      <c r="A75" s="11"/>
      <c r="B75" s="12"/>
      <c r="C75" s="12"/>
      <c r="D75" s="13"/>
    </row>
    <row r="76" ht="15.75" customHeight="1">
      <c r="A76" s="11"/>
      <c r="B76" s="12"/>
      <c r="C76" s="12"/>
      <c r="D76" s="13"/>
    </row>
    <row r="77" ht="15.75" customHeight="1">
      <c r="A77" s="14"/>
      <c r="B77" s="15"/>
      <c r="C77" s="15"/>
      <c r="D77" s="16"/>
    </row>
    <row r="78" ht="15.75" customHeight="1">
      <c r="A78" s="6">
        <v>45677</v>
      </c>
      <c r="B78" s="194"/>
      <c r="C78" s="195" t="s">
        <v>342</v>
      </c>
      <c r="D78" s="18"/>
      <c r="E78" s="10"/>
      <c r="F78" s="10"/>
      <c r="G78" s="10"/>
    </row>
    <row r="79" ht="15.75" customHeight="1">
      <c r="A79" s="11"/>
      <c r="C79" s="23"/>
      <c r="D79" s="13"/>
    </row>
    <row r="80" ht="15.75" customHeight="1">
      <c r="A80" s="11"/>
      <c r="C80" s="23"/>
      <c r="D80" s="13"/>
    </row>
    <row r="81" ht="15.75" customHeight="1">
      <c r="A81" s="14"/>
      <c r="B81" s="113"/>
      <c r="C81" s="24"/>
      <c r="D81" s="16"/>
    </row>
    <row r="82" ht="15.75" customHeight="1">
      <c r="A82" s="6">
        <v>45678</v>
      </c>
      <c r="B82" s="194"/>
      <c r="C82" s="195" t="s">
        <v>342</v>
      </c>
      <c r="D82" s="18"/>
      <c r="E82" s="10"/>
      <c r="F82" s="10"/>
      <c r="G82" s="10"/>
    </row>
    <row r="83" ht="15.75" customHeight="1">
      <c r="A83" s="11"/>
      <c r="C83" s="23"/>
      <c r="D83" s="13"/>
    </row>
    <row r="84" ht="15.75" customHeight="1">
      <c r="A84" s="11"/>
      <c r="C84" s="23"/>
      <c r="D84" s="13"/>
    </row>
    <row r="85" ht="15.75" customHeight="1">
      <c r="A85" s="14"/>
      <c r="B85" s="113"/>
      <c r="C85" s="24"/>
      <c r="D85" s="16"/>
    </row>
    <row r="86" ht="15.75" customHeight="1">
      <c r="A86" s="6">
        <v>45679</v>
      </c>
      <c r="B86" s="194"/>
      <c r="C86" s="195" t="s">
        <v>342</v>
      </c>
      <c r="D86" s="18"/>
      <c r="E86" s="10"/>
      <c r="F86" s="10"/>
      <c r="G86" s="10"/>
    </row>
    <row r="87" ht="15.75" customHeight="1">
      <c r="A87" s="11"/>
      <c r="C87" s="23"/>
      <c r="D87" s="13"/>
    </row>
    <row r="88" ht="15.75" customHeight="1">
      <c r="A88" s="11"/>
      <c r="C88" s="23"/>
      <c r="D88" s="13"/>
    </row>
    <row r="89" ht="15.75" customHeight="1">
      <c r="A89" s="14"/>
      <c r="B89" s="113"/>
      <c r="C89" s="24"/>
      <c r="D89" s="16"/>
      <c r="I89" s="25" t="s">
        <v>10</v>
      </c>
      <c r="J89" s="25">
        <v>7800</v>
      </c>
    </row>
    <row r="90" ht="15.75" customHeight="1">
      <c r="A90" s="6">
        <v>45680</v>
      </c>
      <c r="B90" s="17" t="s">
        <v>343</v>
      </c>
      <c r="C90" s="195" t="s">
        <v>342</v>
      </c>
      <c r="D90" s="18"/>
      <c r="E90" s="10"/>
      <c r="F90" s="10"/>
      <c r="G90" s="10"/>
      <c r="J90" s="25">
        <v>16000</v>
      </c>
    </row>
    <row r="91" ht="15.75" customHeight="1">
      <c r="A91" s="11"/>
      <c r="B91" s="12"/>
      <c r="C91" s="23"/>
      <c r="D91" s="13"/>
      <c r="J91" s="25">
        <v>14400</v>
      </c>
    </row>
    <row r="92" ht="15.75" customHeight="1">
      <c r="A92" s="11"/>
      <c r="B92" s="12"/>
      <c r="C92" s="23"/>
      <c r="D92" s="13"/>
    </row>
    <row r="93" ht="15.75" customHeight="1">
      <c r="A93" s="14"/>
      <c r="B93" s="15"/>
      <c r="C93" s="24"/>
      <c r="D93" s="16"/>
    </row>
    <row r="94" ht="15.75" customHeight="1">
      <c r="A94" s="6">
        <v>45681</v>
      </c>
      <c r="B94" s="17" t="s">
        <v>343</v>
      </c>
      <c r="C94" s="195" t="s">
        <v>344</v>
      </c>
      <c r="D94" s="18"/>
      <c r="E94" s="10"/>
      <c r="F94" s="10"/>
      <c r="G94" s="10"/>
      <c r="I94" s="25" t="s">
        <v>12</v>
      </c>
      <c r="J94" s="25">
        <v>11000</v>
      </c>
    </row>
    <row r="95" ht="15.75" customHeight="1">
      <c r="A95" s="11"/>
      <c r="B95" s="12"/>
      <c r="C95" s="23"/>
      <c r="D95" s="13"/>
      <c r="J95" s="25">
        <v>520</v>
      </c>
    </row>
    <row r="96" ht="15.75" customHeight="1">
      <c r="A96" s="11"/>
      <c r="B96" s="12"/>
      <c r="C96" s="23"/>
      <c r="D96" s="13"/>
    </row>
    <row r="97" ht="15.75" customHeight="1">
      <c r="A97" s="14"/>
      <c r="B97" s="15"/>
      <c r="C97" s="24"/>
      <c r="D97" s="16"/>
    </row>
    <row r="98" ht="15.75" customHeight="1">
      <c r="A98" s="6">
        <v>45682</v>
      </c>
      <c r="B98" s="17" t="s">
        <v>343</v>
      </c>
      <c r="C98" s="22"/>
      <c r="D98" s="18"/>
      <c r="E98" s="10"/>
      <c r="F98" s="10"/>
      <c r="G98" s="10"/>
    </row>
    <row r="99" ht="15.75" customHeight="1">
      <c r="A99" s="11"/>
      <c r="B99" s="12"/>
      <c r="C99" s="23"/>
      <c r="D99" s="13"/>
    </row>
    <row r="100" ht="15.75" customHeight="1">
      <c r="A100" s="11"/>
      <c r="B100" s="12"/>
      <c r="C100" s="23"/>
      <c r="D100" s="13"/>
    </row>
    <row r="101" ht="15.75" customHeight="1">
      <c r="A101" s="14"/>
      <c r="B101" s="15"/>
      <c r="C101" s="24"/>
      <c r="D101" s="16"/>
    </row>
    <row r="102" ht="15.75" customHeight="1">
      <c r="A102" s="6">
        <v>45683</v>
      </c>
      <c r="B102" s="20"/>
      <c r="C102" s="17" t="s">
        <v>345</v>
      </c>
      <c r="D102" s="18"/>
      <c r="E102" s="10"/>
      <c r="F102" s="10"/>
      <c r="G102" s="10"/>
    </row>
    <row r="103" ht="15.75" customHeight="1">
      <c r="A103" s="11"/>
      <c r="B103" s="12"/>
      <c r="C103" s="12"/>
      <c r="D103" s="13"/>
    </row>
    <row r="104" ht="15.75" customHeight="1">
      <c r="A104" s="11"/>
      <c r="B104" s="12"/>
      <c r="C104" s="12"/>
      <c r="D104" s="13"/>
    </row>
    <row r="105" ht="15.75" customHeight="1">
      <c r="A105" s="14"/>
      <c r="B105" s="15"/>
      <c r="C105" s="15"/>
      <c r="D105" s="16"/>
    </row>
    <row r="106" ht="15.75" customHeight="1">
      <c r="A106" s="6">
        <v>45684</v>
      </c>
      <c r="B106" s="20"/>
      <c r="C106" s="17" t="s">
        <v>345</v>
      </c>
      <c r="D106" s="18"/>
      <c r="E106" s="10"/>
      <c r="F106" s="10"/>
      <c r="G106" s="10"/>
    </row>
    <row r="107" ht="15.75" customHeight="1">
      <c r="A107" s="11"/>
      <c r="B107" s="12"/>
      <c r="C107" s="12"/>
      <c r="D107" s="13"/>
    </row>
    <row r="108" ht="15.75" customHeight="1">
      <c r="A108" s="11"/>
      <c r="B108" s="12"/>
      <c r="C108" s="12"/>
      <c r="D108" s="13"/>
    </row>
    <row r="109" ht="15.75" customHeight="1">
      <c r="A109" s="14"/>
      <c r="B109" s="15"/>
      <c r="C109" s="15"/>
      <c r="D109" s="16"/>
    </row>
    <row r="110" ht="15.75" customHeight="1">
      <c r="A110" s="6">
        <v>45685</v>
      </c>
      <c r="B110" s="195" t="s">
        <v>346</v>
      </c>
      <c r="C110" s="22"/>
      <c r="D110" s="18"/>
      <c r="E110" s="10"/>
      <c r="F110" s="10"/>
      <c r="G110" s="10"/>
    </row>
    <row r="111" ht="15.75" customHeight="1">
      <c r="A111" s="11"/>
      <c r="B111" s="23"/>
      <c r="C111" s="23"/>
      <c r="D111" s="13"/>
    </row>
    <row r="112" ht="15.75" customHeight="1">
      <c r="A112" s="11"/>
      <c r="B112" s="23"/>
      <c r="C112" s="23"/>
      <c r="D112" s="13"/>
    </row>
    <row r="113" ht="15.75" customHeight="1">
      <c r="A113" s="14"/>
      <c r="B113" s="24"/>
      <c r="C113" s="24"/>
      <c r="D113" s="16"/>
    </row>
    <row r="114" ht="15.75" customHeight="1">
      <c r="A114" s="6">
        <v>45686</v>
      </c>
      <c r="B114" s="195" t="s">
        <v>346</v>
      </c>
      <c r="C114" s="17" t="s">
        <v>347</v>
      </c>
      <c r="D114" s="18"/>
      <c r="E114" s="10"/>
      <c r="F114" s="10"/>
      <c r="G114" s="10"/>
    </row>
    <row r="115" ht="15.75" customHeight="1">
      <c r="A115" s="11"/>
      <c r="B115" s="23"/>
      <c r="C115" s="12"/>
      <c r="D115" s="13"/>
    </row>
    <row r="116" ht="15.75" customHeight="1">
      <c r="A116" s="11"/>
      <c r="B116" s="23"/>
      <c r="C116" s="12"/>
      <c r="D116" s="13"/>
    </row>
    <row r="117" ht="15.75" customHeight="1">
      <c r="A117" s="14"/>
      <c r="B117" s="24"/>
      <c r="C117" s="15"/>
      <c r="D117" s="16"/>
    </row>
    <row r="118" ht="15.75" customHeight="1">
      <c r="A118" s="6">
        <v>45687</v>
      </c>
      <c r="B118" s="195" t="s">
        <v>346</v>
      </c>
      <c r="C118" s="17" t="s">
        <v>347</v>
      </c>
      <c r="D118" s="18"/>
      <c r="E118" s="10"/>
      <c r="F118" s="10"/>
      <c r="G118" s="10"/>
    </row>
    <row r="119" ht="15.75" customHeight="1">
      <c r="A119" s="11"/>
      <c r="B119" s="23"/>
      <c r="C119" s="12"/>
      <c r="D119" s="13"/>
    </row>
    <row r="120" ht="15.75" customHeight="1">
      <c r="A120" s="11"/>
      <c r="B120" s="23"/>
      <c r="C120" s="12"/>
      <c r="D120" s="13"/>
    </row>
    <row r="121" ht="15.75" customHeight="1">
      <c r="A121" s="14"/>
      <c r="B121" s="24"/>
      <c r="C121" s="15"/>
      <c r="D121" s="16"/>
    </row>
    <row r="122" ht="15.75" customHeight="1">
      <c r="A122" s="6">
        <v>45688</v>
      </c>
      <c r="B122" s="195" t="s">
        <v>346</v>
      </c>
      <c r="C122" s="17" t="s">
        <v>347</v>
      </c>
      <c r="D122" s="18"/>
    </row>
    <row r="123" ht="15.75" customHeight="1">
      <c r="A123" s="11"/>
      <c r="B123" s="23"/>
      <c r="C123" s="12"/>
      <c r="D123" s="13"/>
    </row>
    <row r="124" ht="15.75" customHeight="1">
      <c r="A124" s="11"/>
      <c r="B124" s="23"/>
      <c r="C124" s="12"/>
      <c r="D124" s="13"/>
    </row>
    <row r="125" ht="15.75" customHeight="1">
      <c r="A125" s="14"/>
      <c r="B125" s="24"/>
      <c r="C125" s="15"/>
      <c r="D125" s="16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82:A85"/>
    <mergeCell ref="B82:B85"/>
    <mergeCell ref="C82:C85"/>
    <mergeCell ref="D82:D85"/>
    <mergeCell ref="E82:E85"/>
    <mergeCell ref="F82:F85"/>
    <mergeCell ref="G82:G85"/>
    <mergeCell ref="A86:A89"/>
    <mergeCell ref="B86:B89"/>
    <mergeCell ref="C86:C89"/>
    <mergeCell ref="D86:D89"/>
    <mergeCell ref="E86:E89"/>
    <mergeCell ref="F86:F89"/>
    <mergeCell ref="G86:G89"/>
    <mergeCell ref="A90:A93"/>
    <mergeCell ref="B90:B93"/>
    <mergeCell ref="C90:C93"/>
    <mergeCell ref="D90:D93"/>
    <mergeCell ref="E90:E93"/>
    <mergeCell ref="F90:F93"/>
    <mergeCell ref="G90:G93"/>
    <mergeCell ref="A94:A97"/>
    <mergeCell ref="B94:B97"/>
    <mergeCell ref="C94:C97"/>
    <mergeCell ref="D94:D97"/>
    <mergeCell ref="E94:E97"/>
    <mergeCell ref="F94:F97"/>
    <mergeCell ref="G94:G97"/>
    <mergeCell ref="A98:A101"/>
    <mergeCell ref="B98:B101"/>
    <mergeCell ref="C98:C101"/>
    <mergeCell ref="D98:D101"/>
    <mergeCell ref="E98:E101"/>
    <mergeCell ref="F98:F101"/>
    <mergeCell ref="G98:G101"/>
    <mergeCell ref="A102:A105"/>
    <mergeCell ref="B102:B105"/>
    <mergeCell ref="C102:C105"/>
    <mergeCell ref="D102:D105"/>
    <mergeCell ref="E102:E105"/>
    <mergeCell ref="F102:F105"/>
    <mergeCell ref="G102:G105"/>
    <mergeCell ref="A106:A109"/>
    <mergeCell ref="B106:B109"/>
    <mergeCell ref="C106:C109"/>
    <mergeCell ref="D106:D109"/>
    <mergeCell ref="E106:E109"/>
    <mergeCell ref="F106:F109"/>
    <mergeCell ref="G106:G109"/>
    <mergeCell ref="A110:A113"/>
    <mergeCell ref="B110:B113"/>
    <mergeCell ref="C110:C113"/>
    <mergeCell ref="D110:D113"/>
    <mergeCell ref="E110:E113"/>
    <mergeCell ref="F110:F113"/>
    <mergeCell ref="G110:G113"/>
    <mergeCell ref="A114:A117"/>
    <mergeCell ref="B114:B117"/>
    <mergeCell ref="C114:C117"/>
    <mergeCell ref="D114:D117"/>
    <mergeCell ref="E114:E117"/>
    <mergeCell ref="F114:F117"/>
    <mergeCell ref="G114:G117"/>
    <mergeCell ref="A118:A121"/>
    <mergeCell ref="B118:B121"/>
    <mergeCell ref="C118:C121"/>
    <mergeCell ref="D118:D121"/>
    <mergeCell ref="E118:E121"/>
    <mergeCell ref="F118:F121"/>
    <mergeCell ref="G118:G121"/>
    <mergeCell ref="A2:A5"/>
    <mergeCell ref="B2:B5"/>
    <mergeCell ref="C2:C5"/>
    <mergeCell ref="D2:D5"/>
    <mergeCell ref="E2:E5"/>
    <mergeCell ref="F2:F5"/>
    <mergeCell ref="G2:G5"/>
    <mergeCell ref="A6:A9"/>
    <mergeCell ref="B6:B9"/>
    <mergeCell ref="C6:C9"/>
    <mergeCell ref="D6:D9"/>
    <mergeCell ref="E6:E9"/>
    <mergeCell ref="F6:F9"/>
    <mergeCell ref="G6:G9"/>
    <mergeCell ref="A10:A13"/>
    <mergeCell ref="B10:B13"/>
    <mergeCell ref="C10:C13"/>
    <mergeCell ref="D10:D13"/>
    <mergeCell ref="E10:E13"/>
    <mergeCell ref="F10:F13"/>
    <mergeCell ref="G10:G13"/>
    <mergeCell ref="A14:A17"/>
    <mergeCell ref="B14:B17"/>
    <mergeCell ref="C14:C17"/>
    <mergeCell ref="D14:D17"/>
    <mergeCell ref="E14:E17"/>
    <mergeCell ref="F14:F17"/>
    <mergeCell ref="G14:G17"/>
    <mergeCell ref="A18:A21"/>
    <mergeCell ref="B18:B21"/>
    <mergeCell ref="C18:C21"/>
    <mergeCell ref="D18:D21"/>
    <mergeCell ref="E18:E21"/>
    <mergeCell ref="F18:F21"/>
    <mergeCell ref="G18:G21"/>
    <mergeCell ref="A22:A25"/>
    <mergeCell ref="B22:B25"/>
    <mergeCell ref="C22:C25"/>
    <mergeCell ref="D22:D25"/>
    <mergeCell ref="E22:E25"/>
    <mergeCell ref="F22:F25"/>
    <mergeCell ref="G22:G25"/>
    <mergeCell ref="A122:A125"/>
    <mergeCell ref="B122:B125"/>
    <mergeCell ref="C122:C125"/>
    <mergeCell ref="D122:D125"/>
    <mergeCell ref="A26:A29"/>
    <mergeCell ref="B26:B29"/>
    <mergeCell ref="C26:C29"/>
    <mergeCell ref="D26:D29"/>
    <mergeCell ref="E26:E29"/>
    <mergeCell ref="F26:F29"/>
    <mergeCell ref="G26:G29"/>
    <mergeCell ref="A30:A33"/>
    <mergeCell ref="B30:B33"/>
    <mergeCell ref="C30:C33"/>
    <mergeCell ref="D30:D33"/>
    <mergeCell ref="E30:E33"/>
    <mergeCell ref="F30:F33"/>
    <mergeCell ref="G30:G33"/>
    <mergeCell ref="A34:A37"/>
    <mergeCell ref="B34:B37"/>
    <mergeCell ref="C34:C37"/>
    <mergeCell ref="D34:D37"/>
    <mergeCell ref="E34:E37"/>
    <mergeCell ref="F34:F37"/>
    <mergeCell ref="G34:G37"/>
    <mergeCell ref="A38:A41"/>
    <mergeCell ref="B38:B41"/>
    <mergeCell ref="C38:C41"/>
    <mergeCell ref="D38:D41"/>
    <mergeCell ref="E38:E41"/>
    <mergeCell ref="F38:F41"/>
    <mergeCell ref="G38:G41"/>
    <mergeCell ref="A42:A45"/>
    <mergeCell ref="B42:B45"/>
    <mergeCell ref="C42:C45"/>
    <mergeCell ref="D42:D45"/>
    <mergeCell ref="E42:E45"/>
    <mergeCell ref="F42:F45"/>
    <mergeCell ref="G42:G45"/>
    <mergeCell ref="A46:A49"/>
    <mergeCell ref="B46:B49"/>
    <mergeCell ref="C46:C49"/>
    <mergeCell ref="D46:D49"/>
    <mergeCell ref="E46:E49"/>
    <mergeCell ref="F46:F49"/>
    <mergeCell ref="G46:G49"/>
    <mergeCell ref="A50:A53"/>
    <mergeCell ref="B50:B53"/>
    <mergeCell ref="C50:C53"/>
    <mergeCell ref="D50:D53"/>
    <mergeCell ref="E50:E53"/>
    <mergeCell ref="F50:F53"/>
    <mergeCell ref="G50:G53"/>
    <mergeCell ref="A54:A57"/>
    <mergeCell ref="B54:B57"/>
    <mergeCell ref="C54:C57"/>
    <mergeCell ref="D54:D57"/>
    <mergeCell ref="E54:E57"/>
    <mergeCell ref="F54:F57"/>
    <mergeCell ref="G54:G57"/>
    <mergeCell ref="A58:A61"/>
    <mergeCell ref="B58:B61"/>
    <mergeCell ref="C58:C61"/>
    <mergeCell ref="D58:D61"/>
    <mergeCell ref="E58:E61"/>
    <mergeCell ref="F58:F61"/>
    <mergeCell ref="G58:G61"/>
    <mergeCell ref="A62:A65"/>
    <mergeCell ref="B62:B65"/>
    <mergeCell ref="C62:C65"/>
    <mergeCell ref="D62:D65"/>
    <mergeCell ref="E62:E65"/>
    <mergeCell ref="F62:F65"/>
    <mergeCell ref="G62:G65"/>
    <mergeCell ref="A66:A69"/>
    <mergeCell ref="B66:B69"/>
    <mergeCell ref="C66:C69"/>
    <mergeCell ref="D66:D69"/>
    <mergeCell ref="E66:E69"/>
    <mergeCell ref="F66:F69"/>
    <mergeCell ref="G66:G69"/>
    <mergeCell ref="A70:A73"/>
    <mergeCell ref="B70:B73"/>
    <mergeCell ref="C70:C73"/>
    <mergeCell ref="D70:D73"/>
    <mergeCell ref="E70:E73"/>
    <mergeCell ref="F70:F73"/>
    <mergeCell ref="G70:G73"/>
    <mergeCell ref="A74:A77"/>
    <mergeCell ref="B74:B77"/>
    <mergeCell ref="C74:C77"/>
    <mergeCell ref="D74:D77"/>
    <mergeCell ref="E74:E77"/>
    <mergeCell ref="F74:F77"/>
    <mergeCell ref="G74:G77"/>
    <mergeCell ref="A78:A81"/>
    <mergeCell ref="B78:B81"/>
    <mergeCell ref="C78:C81"/>
    <mergeCell ref="D78:D81"/>
    <mergeCell ref="E78:E81"/>
    <mergeCell ref="F78:F81"/>
    <mergeCell ref="G78:G81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timePeriod" priority="1" timePeriod="today" id="{008A0083-00F4-46E9-8B32-0036000C006B}">
            <x14:dxf>
              <font>
                <color rgb="FFEFEFEF"/>
              </font>
              <fill>
                <patternFill patternType="solid">
                  <fgColor indexed="2"/>
                  <bgColor indexed="2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A2:A125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